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todd/eps/eps-brazil/"/>
    </mc:Choice>
  </mc:AlternateContent>
  <xr:revisionPtr revIDLastSave="0" documentId="13_ncr:1_{17EB00F6-5B42-2F4E-99E7-6231A359CF64}" xr6:coauthVersionLast="47" xr6:coauthVersionMax="47" xr10:uidLastSave="{00000000-0000-0000-0000-000000000000}"/>
  <bookViews>
    <workbookView xWindow="-30080" yWindow="500" windowWidth="30080" windowHeight="16660" activeTab="6"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2" i="2"/>
  <c r="U694" i="12" l="1"/>
  <c r="U703" i="12"/>
  <c r="U682" i="12"/>
  <c r="U681" i="12"/>
  <c r="U674" i="12"/>
  <c r="T682" i="12"/>
  <c r="U580" i="12" l="1"/>
  <c r="T657" i="12"/>
  <c r="U592" i="12"/>
  <c r="U599" i="12"/>
  <c r="U93" i="12"/>
  <c r="U741" i="12"/>
  <c r="U732" i="12"/>
  <c r="U720" i="12"/>
  <c r="U719" i="12"/>
  <c r="U712" i="12"/>
  <c r="U473" i="12"/>
  <c r="J10" i="14"/>
  <c r="U3" i="12"/>
  <c r="T473" i="12"/>
  <c r="T474" i="12"/>
  <c r="T475" i="12"/>
  <c r="T17" i="12"/>
  <c r="T18" i="12"/>
  <c r="T19" i="12"/>
  <c r="T7" i="12"/>
  <c r="T8" i="12"/>
  <c r="T9" i="12"/>
  <c r="L62" i="2"/>
  <c r="M62" i="2"/>
  <c r="N62" i="2"/>
  <c r="O62" i="2"/>
  <c r="R62" i="2"/>
  <c r="S62" i="2"/>
  <c r="T62" i="2"/>
  <c r="L63" i="2"/>
  <c r="M63" i="2"/>
  <c r="N63" i="2"/>
  <c r="O63" i="2"/>
  <c r="R63" i="2"/>
  <c r="S63" i="2"/>
  <c r="T63" i="2"/>
  <c r="L64" i="2"/>
  <c r="M64" i="2"/>
  <c r="N64" i="2"/>
  <c r="O64" i="2"/>
  <c r="R64" i="2"/>
  <c r="S64" i="2"/>
  <c r="T64" i="2"/>
  <c r="L76" i="2"/>
  <c r="M76" i="2"/>
  <c r="N76" i="2"/>
  <c r="O76" i="2"/>
  <c r="R76" i="2"/>
  <c r="S76" i="2"/>
  <c r="T76" i="2"/>
  <c r="L88" i="2"/>
  <c r="M88" i="2"/>
  <c r="N88" i="2"/>
  <c r="O88" i="2"/>
  <c r="R88" i="2"/>
  <c r="S88" i="2"/>
  <c r="T88" i="2"/>
  <c r="L89" i="2"/>
  <c r="M89" i="2"/>
  <c r="N89" i="2"/>
  <c r="O89" i="2"/>
  <c r="R89" i="2"/>
  <c r="S89" i="2"/>
  <c r="T89" i="2"/>
  <c r="L101" i="2"/>
  <c r="M101" i="2"/>
  <c r="N101" i="2"/>
  <c r="O101" i="2"/>
  <c r="R101" i="2"/>
  <c r="S101" i="2"/>
  <c r="T101" i="2"/>
  <c r="L113" i="2"/>
  <c r="M113" i="2"/>
  <c r="N113" i="2"/>
  <c r="O113" i="2"/>
  <c r="R113" i="2"/>
  <c r="S113" i="2"/>
  <c r="T113" i="2"/>
  <c r="L114" i="2"/>
  <c r="M114" i="2"/>
  <c r="N114" i="2"/>
  <c r="O114" i="2"/>
  <c r="R114" i="2"/>
  <c r="S114" i="2"/>
  <c r="T114" i="2"/>
  <c r="L116" i="2"/>
  <c r="M116" i="2"/>
  <c r="N116" i="2"/>
  <c r="O116" i="2"/>
  <c r="R116" i="2"/>
  <c r="S116" i="2"/>
  <c r="T116" i="2"/>
  <c r="L131" i="2"/>
  <c r="M131" i="2"/>
  <c r="N131" i="2"/>
  <c r="O131" i="2"/>
  <c r="R131" i="2"/>
  <c r="S131" i="2"/>
  <c r="T131" i="2"/>
  <c r="L149" i="2"/>
  <c r="M149" i="2"/>
  <c r="N149" i="2"/>
  <c r="O149" i="2"/>
  <c r="R149" i="2"/>
  <c r="S149" i="2"/>
  <c r="T149" i="2"/>
  <c r="L150" i="2"/>
  <c r="M150" i="2"/>
  <c r="N150" i="2"/>
  <c r="O150" i="2"/>
  <c r="R150" i="2"/>
  <c r="S150" i="2"/>
  <c r="T150" i="2"/>
  <c r="L151" i="2"/>
  <c r="M151" i="2"/>
  <c r="N151" i="2"/>
  <c r="O151" i="2"/>
  <c r="R151" i="2"/>
  <c r="S151" i="2"/>
  <c r="T151" i="2"/>
  <c r="L152" i="2"/>
  <c r="M152" i="2"/>
  <c r="N152" i="2"/>
  <c r="O152" i="2"/>
  <c r="R152" i="2"/>
  <c r="S152" i="2"/>
  <c r="T152" i="2"/>
  <c r="L153" i="2"/>
  <c r="M153" i="2"/>
  <c r="N153" i="2"/>
  <c r="O153" i="2"/>
  <c r="R153" i="2"/>
  <c r="S153" i="2"/>
  <c r="T153" i="2"/>
  <c r="L156" i="2"/>
  <c r="M156" i="2"/>
  <c r="N156" i="2"/>
  <c r="O156" i="2"/>
  <c r="R156" i="2"/>
  <c r="S156" i="2"/>
  <c r="T156" i="2"/>
  <c r="L162" i="2"/>
  <c r="M162" i="2"/>
  <c r="N162" i="2"/>
  <c r="O162" i="2"/>
  <c r="R162" i="2"/>
  <c r="S162" i="2"/>
  <c r="T162" i="2"/>
  <c r="L178" i="2"/>
  <c r="M178" i="2"/>
  <c r="N178" i="2"/>
  <c r="O178" i="2"/>
  <c r="R178" i="2"/>
  <c r="S178" i="2"/>
  <c r="T178" i="2"/>
  <c r="L179" i="2"/>
  <c r="M179" i="2"/>
  <c r="N179" i="2"/>
  <c r="O179" i="2"/>
  <c r="R179" i="2"/>
  <c r="S179" i="2"/>
  <c r="T179" i="2"/>
  <c r="L180" i="2"/>
  <c r="M180" i="2"/>
  <c r="N180" i="2"/>
  <c r="O180" i="2"/>
  <c r="R180" i="2"/>
  <c r="S180" i="2"/>
  <c r="T180" i="2"/>
  <c r="L196" i="2"/>
  <c r="M196" i="2"/>
  <c r="N196" i="2"/>
  <c r="O196" i="2"/>
  <c r="R196" i="2"/>
  <c r="S196" i="2"/>
  <c r="T196" i="2"/>
  <c r="L197" i="2"/>
  <c r="M197" i="2"/>
  <c r="N197" i="2"/>
  <c r="O197" i="2"/>
  <c r="Q197" i="2"/>
  <c r="R197" i="2"/>
  <c r="S197" i="2"/>
  <c r="T197" i="2"/>
  <c r="L198" i="2"/>
  <c r="M198" i="2"/>
  <c r="N198" i="2"/>
  <c r="O198" i="2"/>
  <c r="Q198" i="2"/>
  <c r="R198" i="2"/>
  <c r="S198" i="2"/>
  <c r="T198" i="2"/>
  <c r="L214" i="2"/>
  <c r="M214" i="2"/>
  <c r="N214" i="2"/>
  <c r="O214" i="2"/>
  <c r="Q214" i="2"/>
  <c r="R214" i="2"/>
  <c r="S214" i="2"/>
  <c r="T214" i="2"/>
  <c r="L215" i="2"/>
  <c r="M215" i="2"/>
  <c r="N215" i="2"/>
  <c r="O215" i="2"/>
  <c r="Q215" i="2"/>
  <c r="R215" i="2"/>
  <c r="S215" i="2"/>
  <c r="T215" i="2"/>
  <c r="L216" i="2"/>
  <c r="M216" i="2"/>
  <c r="N216" i="2"/>
  <c r="O216" i="2"/>
  <c r="Q216" i="2"/>
  <c r="R216" i="2"/>
  <c r="S216" i="2"/>
  <c r="T216" i="2"/>
  <c r="L232" i="2"/>
  <c r="M232" i="2"/>
  <c r="N232" i="2"/>
  <c r="O232" i="2"/>
  <c r="Q232" i="2"/>
  <c r="R232" i="2"/>
  <c r="S232" i="2"/>
  <c r="T232" i="2"/>
  <c r="L233" i="2"/>
  <c r="M233" i="2"/>
  <c r="N233" i="2"/>
  <c r="O233" i="2"/>
  <c r="Q233" i="2"/>
  <c r="R233" i="2"/>
  <c r="S233" i="2"/>
  <c r="T233" i="2"/>
  <c r="L234" i="2"/>
  <c r="M234" i="2"/>
  <c r="N234" i="2"/>
  <c r="O234" i="2"/>
  <c r="Q234" i="2"/>
  <c r="R234" i="2"/>
  <c r="S234" i="2"/>
  <c r="T234" i="2"/>
  <c r="L279" i="2"/>
  <c r="M279" i="2"/>
  <c r="N279" i="2"/>
  <c r="O279" i="2"/>
  <c r="Q279" i="2"/>
  <c r="R279" i="2"/>
  <c r="S279" i="2"/>
  <c r="T279" i="2"/>
  <c r="L282" i="2"/>
  <c r="M282" i="2"/>
  <c r="N282" i="2"/>
  <c r="O282" i="2"/>
  <c r="Q282" i="2"/>
  <c r="R282" i="2"/>
  <c r="S282" i="2"/>
  <c r="T282" i="2"/>
  <c r="L283" i="2"/>
  <c r="M283" i="2"/>
  <c r="N283" i="2"/>
  <c r="O283" i="2"/>
  <c r="Q283" i="2"/>
  <c r="R283" i="2"/>
  <c r="S283" i="2"/>
  <c r="T283" i="2"/>
  <c r="L296" i="2"/>
  <c r="M296" i="2"/>
  <c r="N296" i="2"/>
  <c r="O296" i="2"/>
  <c r="Q296" i="2"/>
  <c r="R296" i="2"/>
  <c r="S296" i="2"/>
  <c r="T296"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20" i="2"/>
  <c r="M320" i="2"/>
  <c r="N320" i="2"/>
  <c r="O320" i="2"/>
  <c r="Q320" i="2"/>
  <c r="R320" i="2"/>
  <c r="S320" i="2"/>
  <c r="T320" i="2"/>
  <c r="L321" i="2"/>
  <c r="M321" i="2"/>
  <c r="N321" i="2"/>
  <c r="O321" i="2"/>
  <c r="Q321" i="2"/>
  <c r="R321" i="2"/>
  <c r="S321" i="2"/>
  <c r="T321"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8" i="2"/>
  <c r="M408" i="2"/>
  <c r="N408" i="2"/>
  <c r="O408" i="2"/>
  <c r="Q408" i="2"/>
  <c r="R408" i="2"/>
  <c r="S408" i="2"/>
  <c r="T408" i="2"/>
  <c r="L411" i="2"/>
  <c r="M411" i="2"/>
  <c r="N411" i="2"/>
  <c r="O411" i="2"/>
  <c r="Q411" i="2"/>
  <c r="R411" i="2"/>
  <c r="S411" i="2"/>
  <c r="T411" i="2"/>
  <c r="L414" i="2"/>
  <c r="M414" i="2"/>
  <c r="N414" i="2"/>
  <c r="O414" i="2"/>
  <c r="Q414" i="2"/>
  <c r="R414" i="2"/>
  <c r="S414" i="2"/>
  <c r="T414"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7" i="2"/>
  <c r="M437" i="2"/>
  <c r="N437" i="2"/>
  <c r="O437" i="2"/>
  <c r="Q437" i="2"/>
  <c r="R437" i="2"/>
  <c r="S437" i="2"/>
  <c r="T437" i="2"/>
  <c r="L443" i="2"/>
  <c r="M443" i="2"/>
  <c r="N443" i="2"/>
  <c r="O443" i="2"/>
  <c r="Q443" i="2"/>
  <c r="R443" i="2"/>
  <c r="S443" i="2"/>
  <c r="T443" i="2"/>
  <c r="L444" i="2"/>
  <c r="M444" i="2"/>
  <c r="N444" i="2"/>
  <c r="O444" i="2"/>
  <c r="Q444" i="2"/>
  <c r="R444" i="2"/>
  <c r="S444" i="2"/>
  <c r="T444" i="2"/>
  <c r="L465" i="2"/>
  <c r="M465" i="2"/>
  <c r="N465" i="2"/>
  <c r="O465" i="2"/>
  <c r="Q465" i="2"/>
  <c r="R465" i="2"/>
  <c r="S465" i="2"/>
  <c r="T465" i="2"/>
  <c r="L466" i="2"/>
  <c r="M466" i="2"/>
  <c r="N466" i="2"/>
  <c r="O466" i="2"/>
  <c r="Q466" i="2"/>
  <c r="R466" i="2"/>
  <c r="S466" i="2"/>
  <c r="T466" i="2"/>
  <c r="L469" i="2"/>
  <c r="M469" i="2"/>
  <c r="N469" i="2"/>
  <c r="O469" i="2"/>
  <c r="Q469" i="2"/>
  <c r="R469" i="2"/>
  <c r="S469" i="2"/>
  <c r="T469" i="2"/>
  <c r="L484" i="2"/>
  <c r="M484" i="2"/>
  <c r="N484" i="2"/>
  <c r="O484" i="2"/>
  <c r="Q484" i="2"/>
  <c r="R484" i="2"/>
  <c r="S484" i="2"/>
  <c r="T484" i="2"/>
  <c r="L501" i="2"/>
  <c r="M501" i="2"/>
  <c r="N501" i="2"/>
  <c r="O501" i="2"/>
  <c r="Q501" i="2"/>
  <c r="R501" i="2"/>
  <c r="S501" i="2"/>
  <c r="T501" i="2"/>
  <c r="L507" i="2"/>
  <c r="M507" i="2"/>
  <c r="N507" i="2"/>
  <c r="O507" i="2"/>
  <c r="Q507" i="2"/>
  <c r="R507" i="2"/>
  <c r="S507" i="2"/>
  <c r="T507" i="2"/>
  <c r="L508" i="2"/>
  <c r="M508" i="2"/>
  <c r="N508" i="2"/>
  <c r="O508" i="2"/>
  <c r="Q508" i="2"/>
  <c r="R508" i="2"/>
  <c r="S508" i="2"/>
  <c r="T508" i="2"/>
  <c r="L519" i="2"/>
  <c r="M519" i="2"/>
  <c r="N519" i="2"/>
  <c r="O519" i="2"/>
  <c r="Q519" i="2"/>
  <c r="R519" i="2"/>
  <c r="S519" i="2"/>
  <c r="T519" i="2"/>
  <c r="L527" i="2"/>
  <c r="M527" i="2"/>
  <c r="N527" i="2"/>
  <c r="O527" i="2"/>
  <c r="Q527" i="2"/>
  <c r="R527" i="2"/>
  <c r="S527" i="2"/>
  <c r="T527" i="2"/>
  <c r="L534" i="2"/>
  <c r="M534" i="2"/>
  <c r="N534" i="2"/>
  <c r="O534" i="2"/>
  <c r="Q534" i="2"/>
  <c r="R534" i="2"/>
  <c r="S534" i="2"/>
  <c r="T534" i="2"/>
  <c r="L535" i="2"/>
  <c r="M535" i="2"/>
  <c r="N535" i="2"/>
  <c r="O535" i="2"/>
  <c r="Q535" i="2"/>
  <c r="R535" i="2"/>
  <c r="S535" i="2"/>
  <c r="T535" i="2"/>
  <c r="L541" i="2"/>
  <c r="M541" i="2"/>
  <c r="N541" i="2"/>
  <c r="O541" i="2"/>
  <c r="Q541" i="2"/>
  <c r="R541" i="2"/>
  <c r="S541" i="2"/>
  <c r="T541" i="2"/>
  <c r="L542" i="2"/>
  <c r="M542" i="2"/>
  <c r="N542" i="2"/>
  <c r="O542" i="2"/>
  <c r="Q542" i="2"/>
  <c r="R542" i="2"/>
  <c r="S542" i="2"/>
  <c r="T542" i="2"/>
  <c r="L553" i="2"/>
  <c r="M553" i="2"/>
  <c r="N553" i="2"/>
  <c r="O553" i="2"/>
  <c r="Q553" i="2"/>
  <c r="R553" i="2"/>
  <c r="S553" i="2"/>
  <c r="T553" i="2"/>
  <c r="L561" i="2"/>
  <c r="M561" i="2"/>
  <c r="N561" i="2"/>
  <c r="O561" i="2"/>
  <c r="Q561" i="2"/>
  <c r="R561" i="2"/>
  <c r="S561" i="2"/>
  <c r="T561" i="2"/>
  <c r="L568" i="2"/>
  <c r="M568" i="2"/>
  <c r="N568" i="2"/>
  <c r="O568" i="2"/>
  <c r="Q568" i="2"/>
  <c r="R568" i="2"/>
  <c r="S568" i="2"/>
  <c r="T568" i="2"/>
  <c r="L569" i="2"/>
  <c r="M569" i="2"/>
  <c r="N569" i="2"/>
  <c r="O569" i="2"/>
  <c r="Q569" i="2"/>
  <c r="R569" i="2"/>
  <c r="S569" i="2"/>
  <c r="T569" i="2"/>
  <c r="L574" i="2"/>
  <c r="M574" i="2"/>
  <c r="N574" i="2"/>
  <c r="O574" i="2"/>
  <c r="Q574" i="2"/>
  <c r="R574" i="2"/>
  <c r="S574" i="2"/>
  <c r="T574" i="2"/>
  <c r="L579" i="2"/>
  <c r="M579" i="2"/>
  <c r="N579" i="2"/>
  <c r="O579" i="2"/>
  <c r="Q579" i="2"/>
  <c r="R579" i="2"/>
  <c r="S579" i="2"/>
  <c r="T579" i="2"/>
  <c r="L584" i="2"/>
  <c r="M584" i="2"/>
  <c r="N584" i="2"/>
  <c r="O584" i="2"/>
  <c r="Q584" i="2"/>
  <c r="R584" i="2"/>
  <c r="S584" i="2"/>
  <c r="T584" i="2"/>
  <c r="L589" i="2"/>
  <c r="M589" i="2"/>
  <c r="N589" i="2"/>
  <c r="O589" i="2"/>
  <c r="Q589" i="2"/>
  <c r="R589" i="2"/>
  <c r="S589" i="2"/>
  <c r="T589" i="2"/>
  <c r="L594" i="2"/>
  <c r="M594" i="2"/>
  <c r="N594" i="2"/>
  <c r="O594" i="2"/>
  <c r="Q594" i="2"/>
  <c r="R594" i="2"/>
  <c r="S594" i="2"/>
  <c r="T594" i="2"/>
  <c r="L599" i="2"/>
  <c r="M599" i="2"/>
  <c r="N599" i="2"/>
  <c r="O599" i="2"/>
  <c r="Q599" i="2"/>
  <c r="R599" i="2"/>
  <c r="S599" i="2"/>
  <c r="T599" i="2"/>
  <c r="L604" i="2"/>
  <c r="M604" i="2"/>
  <c r="N604" i="2"/>
  <c r="O604" i="2"/>
  <c r="Q604" i="2"/>
  <c r="R604" i="2"/>
  <c r="S604" i="2"/>
  <c r="T604" i="2"/>
  <c r="L609" i="2"/>
  <c r="M609" i="2"/>
  <c r="N609" i="2"/>
  <c r="O609" i="2"/>
  <c r="Q609" i="2"/>
  <c r="R609" i="2"/>
  <c r="S609" i="2"/>
  <c r="T609" i="2"/>
  <c r="L2" i="2"/>
  <c r="M2" i="2"/>
  <c r="N2" i="2"/>
  <c r="O2" i="2"/>
  <c r="R2" i="2"/>
  <c r="S2" i="2"/>
  <c r="T2" i="2"/>
  <c r="K62" i="2"/>
  <c r="K63" i="2"/>
  <c r="K64" i="2"/>
  <c r="K76" i="2"/>
  <c r="K88" i="2"/>
  <c r="K89" i="2"/>
  <c r="K101" i="2"/>
  <c r="K113" i="2"/>
  <c r="K114" i="2"/>
  <c r="K116" i="2"/>
  <c r="K131" i="2"/>
  <c r="K149" i="2"/>
  <c r="K150" i="2"/>
  <c r="K151" i="2"/>
  <c r="K152" i="2"/>
  <c r="K153" i="2"/>
  <c r="K156" i="2"/>
  <c r="K162" i="2"/>
  <c r="K178" i="2"/>
  <c r="K179" i="2"/>
  <c r="K180" i="2"/>
  <c r="K196" i="2"/>
  <c r="K197" i="2"/>
  <c r="K198" i="2"/>
  <c r="K214" i="2"/>
  <c r="K215" i="2"/>
  <c r="K216" i="2"/>
  <c r="K232" i="2"/>
  <c r="K233" i="2"/>
  <c r="K234" i="2"/>
  <c r="K279" i="2"/>
  <c r="K282" i="2"/>
  <c r="K283" i="2"/>
  <c r="K296" i="2"/>
  <c r="K309" i="2"/>
  <c r="K310" i="2"/>
  <c r="K311" i="2"/>
  <c r="K312" i="2"/>
  <c r="K320" i="2"/>
  <c r="K321" i="2"/>
  <c r="K401" i="2"/>
  <c r="K402" i="2"/>
  <c r="K403" i="2"/>
  <c r="K404" i="2"/>
  <c r="K405" i="2"/>
  <c r="K408" i="2"/>
  <c r="K411" i="2"/>
  <c r="K414" i="2"/>
  <c r="K423" i="2"/>
  <c r="K424" i="2"/>
  <c r="K425" i="2"/>
  <c r="K426" i="2"/>
  <c r="K427" i="2"/>
  <c r="K428" i="2"/>
  <c r="K429" i="2"/>
  <c r="K430" i="2"/>
  <c r="K431" i="2"/>
  <c r="K432" i="2"/>
  <c r="K433" i="2"/>
  <c r="K434" i="2"/>
  <c r="K435" i="2"/>
  <c r="K437" i="2"/>
  <c r="K443" i="2"/>
  <c r="K444" i="2"/>
  <c r="K465" i="2"/>
  <c r="K466" i="2"/>
  <c r="K469" i="2"/>
  <c r="K484" i="2"/>
  <c r="K501" i="2"/>
  <c r="K507" i="2"/>
  <c r="K508" i="2"/>
  <c r="K519" i="2"/>
  <c r="K527" i="2"/>
  <c r="K534" i="2"/>
  <c r="K535" i="2"/>
  <c r="K541" i="2"/>
  <c r="K542" i="2"/>
  <c r="K553" i="2"/>
  <c r="K561" i="2"/>
  <c r="K568" i="2"/>
  <c r="K2" i="2"/>
  <c r="J62" i="2"/>
  <c r="J63" i="2"/>
  <c r="J64" i="2"/>
  <c r="J76" i="2"/>
  <c r="J88" i="2"/>
  <c r="J89" i="2"/>
  <c r="J101" i="2"/>
  <c r="J113" i="2"/>
  <c r="J114" i="2"/>
  <c r="J116" i="2"/>
  <c r="J131" i="2"/>
  <c r="J149" i="2"/>
  <c r="J150" i="2"/>
  <c r="J151" i="2"/>
  <c r="J152" i="2"/>
  <c r="J153" i="2"/>
  <c r="J156" i="2"/>
  <c r="J162" i="2"/>
  <c r="J178" i="2"/>
  <c r="J179" i="2"/>
  <c r="J180" i="2"/>
  <c r="J196" i="2"/>
  <c r="J197" i="2"/>
  <c r="J198" i="2"/>
  <c r="J214" i="2"/>
  <c r="J215" i="2"/>
  <c r="J216" i="2"/>
  <c r="J232" i="2"/>
  <c r="J233" i="2"/>
  <c r="J234" i="2"/>
  <c r="J279" i="2"/>
  <c r="J282" i="2"/>
  <c r="J283" i="2"/>
  <c r="J296" i="2"/>
  <c r="J309" i="2"/>
  <c r="J310" i="2"/>
  <c r="J311" i="2"/>
  <c r="J312" i="2"/>
  <c r="J320" i="2"/>
  <c r="J321" i="2"/>
  <c r="J401" i="2"/>
  <c r="J402" i="2"/>
  <c r="J403" i="2"/>
  <c r="J404" i="2"/>
  <c r="J405" i="2"/>
  <c r="J408" i="2"/>
  <c r="J411" i="2"/>
  <c r="J414" i="2"/>
  <c r="J423" i="2"/>
  <c r="J424" i="2"/>
  <c r="J425" i="2"/>
  <c r="J426" i="2"/>
  <c r="J427" i="2"/>
  <c r="J428" i="2"/>
  <c r="J429" i="2"/>
  <c r="J430" i="2"/>
  <c r="J431" i="2"/>
  <c r="J432" i="2"/>
  <c r="J433" i="2"/>
  <c r="J434" i="2"/>
  <c r="J435" i="2"/>
  <c r="J437" i="2"/>
  <c r="J443" i="2"/>
  <c r="J444" i="2"/>
  <c r="J465" i="2"/>
  <c r="J466" i="2"/>
  <c r="J469" i="2"/>
  <c r="J484" i="2"/>
  <c r="J501" i="2"/>
  <c r="J507" i="2"/>
  <c r="J508" i="2"/>
  <c r="J519" i="2"/>
  <c r="J527" i="2"/>
  <c r="J534" i="2"/>
  <c r="J535" i="2"/>
  <c r="J541" i="2"/>
  <c r="J542" i="2"/>
  <c r="J553" i="2"/>
  <c r="J561" i="2"/>
  <c r="J2" i="2"/>
  <c r="B2" i="2"/>
  <c r="B62" i="2"/>
  <c r="B63" i="2"/>
  <c r="B64" i="2"/>
  <c r="B76" i="2"/>
  <c r="B88" i="2"/>
  <c r="B89" i="2"/>
  <c r="B101" i="2"/>
  <c r="B113" i="2"/>
  <c r="B114" i="2"/>
  <c r="B116" i="2"/>
  <c r="B131" i="2"/>
  <c r="B149" i="2"/>
  <c r="B150" i="2"/>
  <c r="B151" i="2"/>
  <c r="B152" i="2"/>
  <c r="B153" i="2"/>
  <c r="B156" i="2"/>
  <c r="B162" i="2"/>
  <c r="B178" i="2"/>
  <c r="B179" i="2"/>
  <c r="B180" i="2"/>
  <c r="B196" i="2"/>
  <c r="B197" i="2"/>
  <c r="B198" i="2"/>
  <c r="B214" i="2"/>
  <c r="B215" i="2"/>
  <c r="B216" i="2"/>
  <c r="B232" i="2"/>
  <c r="B233" i="2"/>
  <c r="B234" i="2"/>
  <c r="B279" i="2"/>
  <c r="B282" i="2"/>
  <c r="B283" i="2"/>
  <c r="B296" i="2"/>
  <c r="B309" i="2"/>
  <c r="B310" i="2"/>
  <c r="B311" i="2"/>
  <c r="B312" i="2"/>
  <c r="B320" i="2"/>
  <c r="B321" i="2"/>
  <c r="B401" i="2"/>
  <c r="B402" i="2"/>
  <c r="B403" i="2"/>
  <c r="B404" i="2"/>
  <c r="B405" i="2"/>
  <c r="B408" i="2"/>
  <c r="B411" i="2"/>
  <c r="B414" i="2"/>
  <c r="B423" i="2"/>
  <c r="B424" i="2"/>
  <c r="B425" i="2"/>
  <c r="B426" i="2"/>
  <c r="B427" i="2"/>
  <c r="B428" i="2"/>
  <c r="B429" i="2"/>
  <c r="B430" i="2"/>
  <c r="B431" i="2"/>
  <c r="B432" i="2"/>
  <c r="B433" i="2"/>
  <c r="B434" i="2"/>
  <c r="B435" i="2"/>
  <c r="B437" i="2"/>
  <c r="B443" i="2"/>
  <c r="B444" i="2"/>
  <c r="B465" i="2"/>
  <c r="B466" i="2"/>
  <c r="B469" i="2"/>
  <c r="B484" i="2"/>
  <c r="B501" i="2"/>
  <c r="B507" i="2"/>
  <c r="B508" i="2"/>
  <c r="B519" i="2"/>
  <c r="B527" i="2"/>
  <c r="B534" i="2"/>
  <c r="B535" i="2"/>
  <c r="B541" i="2"/>
  <c r="B542" i="2"/>
  <c r="B553" i="2"/>
  <c r="B561" i="2"/>
  <c r="B568" i="2"/>
  <c r="B569" i="2"/>
  <c r="B574" i="2"/>
  <c r="B579" i="2"/>
  <c r="B584" i="2"/>
  <c r="B589" i="2"/>
  <c r="B594" i="2"/>
  <c r="B599" i="2"/>
  <c r="B604" i="2"/>
  <c r="B609" i="2"/>
  <c r="A62" i="2"/>
  <c r="A63" i="2"/>
  <c r="A64" i="2"/>
  <c r="A76" i="2"/>
  <c r="A88" i="2"/>
  <c r="A89" i="2"/>
  <c r="A101" i="2"/>
  <c r="A113" i="2"/>
  <c r="A114" i="2"/>
  <c r="A116" i="2"/>
  <c r="A131" i="2"/>
  <c r="A149" i="2"/>
  <c r="A150" i="2"/>
  <c r="A151" i="2"/>
  <c r="A152" i="2"/>
  <c r="A153" i="2"/>
  <c r="A156" i="2"/>
  <c r="A162" i="2"/>
  <c r="A178" i="2"/>
  <c r="A179" i="2"/>
  <c r="A180" i="2"/>
  <c r="A196" i="2"/>
  <c r="A197" i="2"/>
  <c r="A198" i="2"/>
  <c r="A214" i="2"/>
  <c r="A215" i="2"/>
  <c r="A216" i="2"/>
  <c r="A232" i="2"/>
  <c r="A233" i="2"/>
  <c r="A234" i="2"/>
  <c r="A279" i="2"/>
  <c r="A282" i="2"/>
  <c r="A283" i="2"/>
  <c r="A296" i="2"/>
  <c r="A309" i="2"/>
  <c r="A310" i="2"/>
  <c r="A311" i="2"/>
  <c r="A312" i="2"/>
  <c r="A320" i="2"/>
  <c r="A321" i="2"/>
  <c r="A401" i="2"/>
  <c r="A402" i="2"/>
  <c r="A403" i="2"/>
  <c r="A404" i="2"/>
  <c r="A405" i="2"/>
  <c r="A408" i="2"/>
  <c r="A411" i="2"/>
  <c r="A414" i="2"/>
  <c r="A423" i="2"/>
  <c r="A424" i="2"/>
  <c r="A425" i="2"/>
  <c r="A426" i="2"/>
  <c r="A427" i="2"/>
  <c r="A428" i="2"/>
  <c r="A429" i="2"/>
  <c r="A430" i="2"/>
  <c r="A431" i="2"/>
  <c r="A432" i="2"/>
  <c r="A433" i="2"/>
  <c r="A434" i="2"/>
  <c r="A435" i="2"/>
  <c r="A437" i="2"/>
  <c r="A443" i="2"/>
  <c r="A444" i="2"/>
  <c r="A465" i="2"/>
  <c r="A466" i="2"/>
  <c r="A469" i="2"/>
  <c r="A484" i="2"/>
  <c r="A501" i="2"/>
  <c r="A507" i="2"/>
  <c r="A508" i="2"/>
  <c r="A519" i="2"/>
  <c r="A527" i="2"/>
  <c r="A534" i="2"/>
  <c r="A535" i="2"/>
  <c r="A541" i="2"/>
  <c r="A542" i="2"/>
  <c r="A553" i="2"/>
  <c r="A561" i="2"/>
  <c r="A568" i="2"/>
  <c r="A569" i="2"/>
  <c r="A574" i="2"/>
  <c r="A579" i="2"/>
  <c r="A584" i="2"/>
  <c r="A589" i="2"/>
  <c r="A594" i="2"/>
  <c r="A599" i="2"/>
  <c r="A604" i="2"/>
  <c r="A609"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O702" i="12"/>
  <c r="O701" i="12"/>
  <c r="O700" i="12"/>
  <c r="O699" i="12"/>
  <c r="O698" i="12"/>
  <c r="O697" i="12"/>
  <c r="O696" i="12"/>
  <c r="O695" i="12"/>
  <c r="O694" i="12"/>
  <c r="O693" i="12"/>
  <c r="O692" i="12"/>
  <c r="O691" i="12"/>
  <c r="O690" i="12"/>
  <c r="O689" i="12"/>
  <c r="O688" i="12"/>
  <c r="O687" i="12"/>
  <c r="O686" i="12"/>
  <c r="O685" i="12"/>
  <c r="O684" i="12"/>
  <c r="O683" i="12"/>
  <c r="O682" i="12"/>
  <c r="O681" i="12"/>
  <c r="O680" i="12"/>
  <c r="O679" i="12"/>
  <c r="O678" i="12"/>
  <c r="O677" i="12"/>
  <c r="O676" i="12"/>
  <c r="O675" i="12"/>
  <c r="O674" i="12"/>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O581" i="12"/>
  <c r="U581" i="12" s="1"/>
  <c r="K54" i="14" s="1"/>
  <c r="P424" i="2" s="1"/>
  <c r="O580" i="12"/>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6" i="12"/>
  <c r="S656" i="12"/>
  <c r="E656" i="12"/>
  <c r="O656" i="12"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R595" i="12"/>
  <c r="S595" i="12" s="1"/>
  <c r="R594" i="12"/>
  <c r="S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49" i="12"/>
  <c r="S249" i="12"/>
  <c r="R249" i="12"/>
  <c r="R248" i="12"/>
  <c r="S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74" i="14" l="1"/>
  <c r="P507" i="2" s="1"/>
  <c r="K77" i="14"/>
  <c r="P527" i="2" s="1"/>
  <c r="K76" i="14"/>
  <c r="K75" i="14"/>
  <c r="K73" i="14"/>
  <c r="U656" i="12"/>
  <c r="K72" i="14" s="1"/>
  <c r="U582" i="12"/>
  <c r="K55" i="14" s="1"/>
  <c r="P425" i="2" s="1"/>
  <c r="K53" i="14"/>
  <c r="P423" i="2" s="1"/>
  <c r="K44" i="14"/>
  <c r="U343" i="12"/>
  <c r="K37" i="14" s="1"/>
  <c r="P283" i="2" s="1"/>
  <c r="P89" i="2"/>
  <c r="P116" i="2"/>
  <c r="P569" i="2"/>
  <c r="P198" i="2"/>
  <c r="P296" i="2"/>
  <c r="P508" i="2"/>
  <c r="P162" i="2"/>
  <c r="P405" i="2"/>
  <c r="P411" i="2"/>
  <c r="P574" i="2"/>
  <c r="P76" i="2"/>
  <c r="P466" i="2"/>
  <c r="P114" i="2"/>
  <c r="P156" i="2"/>
  <c r="P312" i="2"/>
  <c r="P553" i="2"/>
  <c r="P437" i="2"/>
  <c r="P561" i="2"/>
  <c r="P579" i="2"/>
  <c r="P64" i="2"/>
  <c r="P101" i="2"/>
  <c r="P216" i="2"/>
  <c r="P584" i="2"/>
  <c r="P2" i="2"/>
  <c r="P180" i="2"/>
  <c r="P279" i="2"/>
  <c r="P408" i="2"/>
  <c r="P594" i="2"/>
  <c r="P153" i="2"/>
  <c r="P535" i="2"/>
  <c r="P542" i="2"/>
  <c r="P609" i="2"/>
  <c r="P131" i="2"/>
  <c r="P234" i="2"/>
  <c r="P435" i="2"/>
  <c r="P469" i="2"/>
  <c r="U570" i="12"/>
  <c r="K52" i="14" s="1"/>
  <c r="K68" i="14"/>
  <c r="U200" i="12"/>
  <c r="U774" i="12"/>
  <c r="K89" i="14" s="1"/>
  <c r="U792" i="12"/>
  <c r="K92" i="14" s="1"/>
  <c r="U786" i="12"/>
  <c r="K91" i="14" s="1"/>
  <c r="P519" i="2" l="1"/>
  <c r="P501" i="2"/>
  <c r="P484" i="2"/>
  <c r="P321" i="2"/>
  <c r="P414" i="2"/>
  <c r="P589" i="2"/>
  <c r="P599" i="2"/>
  <c r="P444" i="2"/>
  <c r="P604"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N468" i="2" l="1"/>
  <c r="O468" i="2"/>
  <c r="Q468" i="2"/>
  <c r="R468" i="2"/>
  <c r="S468" i="2"/>
  <c r="T468" i="2"/>
  <c r="L468" i="2"/>
  <c r="K468" i="2"/>
  <c r="B468" i="2"/>
  <c r="M468" i="2"/>
  <c r="J468" i="2"/>
  <c r="A468" i="2"/>
  <c r="P468" i="2"/>
  <c r="T229" i="2"/>
  <c r="N229" i="2"/>
  <c r="L229" i="2"/>
  <c r="M229" i="2"/>
  <c r="O229" i="2"/>
  <c r="Q229" i="2"/>
  <c r="R229" i="2"/>
  <c r="S229" i="2"/>
  <c r="K229" i="2"/>
  <c r="B229" i="2"/>
  <c r="J229" i="2"/>
  <c r="A229" i="2"/>
  <c r="P229" i="2"/>
  <c r="R164" i="2"/>
  <c r="T164" i="2"/>
  <c r="M164" i="2"/>
  <c r="S164" i="2"/>
  <c r="L164" i="2"/>
  <c r="N164" i="2"/>
  <c r="O164" i="2"/>
  <c r="B164" i="2"/>
  <c r="J164" i="2"/>
  <c r="K164" i="2"/>
  <c r="A164" i="2"/>
  <c r="P164" i="2"/>
  <c r="O124" i="2"/>
  <c r="R124" i="2"/>
  <c r="S124" i="2"/>
  <c r="T124" i="2"/>
  <c r="M124" i="2"/>
  <c r="N124" i="2"/>
  <c r="L124" i="2"/>
  <c r="K124" i="2"/>
  <c r="B124" i="2"/>
  <c r="J124" i="2"/>
  <c r="A124" i="2"/>
  <c r="P124" i="2"/>
  <c r="O86" i="2"/>
  <c r="R86" i="2"/>
  <c r="T86" i="2"/>
  <c r="L86" i="2"/>
  <c r="N86" i="2"/>
  <c r="S86" i="2"/>
  <c r="M86" i="2"/>
  <c r="K86" i="2"/>
  <c r="B86" i="2"/>
  <c r="J86" i="2"/>
  <c r="A86" i="2"/>
  <c r="P86" i="2"/>
  <c r="N18" i="2"/>
  <c r="O18" i="2"/>
  <c r="R18" i="2"/>
  <c r="S18" i="2"/>
  <c r="T18" i="2"/>
  <c r="L18" i="2"/>
  <c r="M18" i="2"/>
  <c r="K18" i="2"/>
  <c r="A18" i="2"/>
  <c r="J18" i="2"/>
  <c r="B18" i="2"/>
  <c r="P18" i="2"/>
  <c r="N610" i="2"/>
  <c r="O610" i="2"/>
  <c r="Q610" i="2"/>
  <c r="R610" i="2"/>
  <c r="L610" i="2"/>
  <c r="S610" i="2"/>
  <c r="T610" i="2"/>
  <c r="M610" i="2"/>
  <c r="A610" i="2"/>
  <c r="B610" i="2"/>
  <c r="P610" i="2"/>
  <c r="N600" i="2"/>
  <c r="O600" i="2"/>
  <c r="Q600" i="2"/>
  <c r="R600" i="2"/>
  <c r="S600" i="2"/>
  <c r="L600" i="2"/>
  <c r="M600" i="2"/>
  <c r="T600" i="2"/>
  <c r="A600" i="2"/>
  <c r="B600" i="2"/>
  <c r="P600" i="2"/>
  <c r="N590" i="2"/>
  <c r="O590" i="2"/>
  <c r="Q590" i="2"/>
  <c r="R590" i="2"/>
  <c r="S590" i="2"/>
  <c r="L590" i="2"/>
  <c r="M590" i="2"/>
  <c r="T590" i="2"/>
  <c r="A590" i="2"/>
  <c r="B590" i="2"/>
  <c r="P590" i="2"/>
  <c r="N580" i="2"/>
  <c r="O580" i="2"/>
  <c r="Q580" i="2"/>
  <c r="R580" i="2"/>
  <c r="S580" i="2"/>
  <c r="L580" i="2"/>
  <c r="M580" i="2"/>
  <c r="T580" i="2"/>
  <c r="B580" i="2"/>
  <c r="A580" i="2"/>
  <c r="P580" i="2"/>
  <c r="N570" i="2"/>
  <c r="O570" i="2"/>
  <c r="Q570" i="2"/>
  <c r="R570" i="2"/>
  <c r="S570" i="2"/>
  <c r="L570" i="2"/>
  <c r="M570" i="2"/>
  <c r="T570" i="2"/>
  <c r="B570" i="2"/>
  <c r="A570" i="2"/>
  <c r="P570" i="2"/>
  <c r="N559" i="2"/>
  <c r="O559" i="2"/>
  <c r="Q559" i="2"/>
  <c r="R559" i="2"/>
  <c r="S559" i="2"/>
  <c r="L559" i="2"/>
  <c r="M559" i="2"/>
  <c r="T559" i="2"/>
  <c r="K559" i="2"/>
  <c r="B559" i="2"/>
  <c r="J559" i="2"/>
  <c r="A559" i="2"/>
  <c r="P559" i="2"/>
  <c r="N550" i="2"/>
  <c r="O550" i="2"/>
  <c r="Q550" i="2"/>
  <c r="R550" i="2"/>
  <c r="S550" i="2"/>
  <c r="L550" i="2"/>
  <c r="M550" i="2"/>
  <c r="T550" i="2"/>
  <c r="K550" i="2"/>
  <c r="J550" i="2"/>
  <c r="A550" i="2"/>
  <c r="B550" i="2"/>
  <c r="P550" i="2"/>
  <c r="N540" i="2"/>
  <c r="O540" i="2"/>
  <c r="Q540" i="2"/>
  <c r="R540" i="2"/>
  <c r="S540" i="2"/>
  <c r="T540" i="2"/>
  <c r="L540" i="2"/>
  <c r="M540" i="2"/>
  <c r="B540" i="2"/>
  <c r="K540" i="2"/>
  <c r="J540" i="2"/>
  <c r="A540" i="2"/>
  <c r="P540" i="2"/>
  <c r="N530" i="2"/>
  <c r="O530" i="2"/>
  <c r="Q530" i="2"/>
  <c r="R530" i="2"/>
  <c r="S530" i="2"/>
  <c r="T530" i="2"/>
  <c r="L530" i="2"/>
  <c r="M530" i="2"/>
  <c r="J530" i="2"/>
  <c r="K530" i="2"/>
  <c r="A530" i="2"/>
  <c r="B530" i="2"/>
  <c r="P530" i="2"/>
  <c r="N521" i="2"/>
  <c r="O521" i="2"/>
  <c r="Q521" i="2"/>
  <c r="R521" i="2"/>
  <c r="S521" i="2"/>
  <c r="T521" i="2"/>
  <c r="L521" i="2"/>
  <c r="K521" i="2"/>
  <c r="M521" i="2"/>
  <c r="B521" i="2"/>
  <c r="J521" i="2"/>
  <c r="A521" i="2"/>
  <c r="P521" i="2"/>
  <c r="N512" i="2"/>
  <c r="O512" i="2"/>
  <c r="Q512" i="2"/>
  <c r="R512" i="2"/>
  <c r="S512" i="2"/>
  <c r="T512" i="2"/>
  <c r="L512" i="2"/>
  <c r="M512" i="2"/>
  <c r="B512" i="2"/>
  <c r="K512" i="2"/>
  <c r="A512" i="2"/>
  <c r="J512" i="2"/>
  <c r="P512" i="2"/>
  <c r="N502" i="2"/>
  <c r="O502" i="2"/>
  <c r="Q502" i="2"/>
  <c r="R502" i="2"/>
  <c r="S502" i="2"/>
  <c r="T502" i="2"/>
  <c r="L502" i="2"/>
  <c r="K502" i="2"/>
  <c r="M502" i="2"/>
  <c r="J502" i="2"/>
  <c r="B502" i="2"/>
  <c r="A502" i="2"/>
  <c r="P502" i="2"/>
  <c r="N493" i="2"/>
  <c r="O493" i="2"/>
  <c r="Q493" i="2"/>
  <c r="R493" i="2"/>
  <c r="S493" i="2"/>
  <c r="T493" i="2"/>
  <c r="L493" i="2"/>
  <c r="M493" i="2"/>
  <c r="K493" i="2"/>
  <c r="B493" i="2"/>
  <c r="J493" i="2"/>
  <c r="A493" i="2"/>
  <c r="P493" i="2"/>
  <c r="N485" i="2"/>
  <c r="O485" i="2"/>
  <c r="Q485" i="2"/>
  <c r="R485" i="2"/>
  <c r="S485" i="2"/>
  <c r="T485" i="2"/>
  <c r="L485" i="2"/>
  <c r="M485" i="2"/>
  <c r="K485" i="2"/>
  <c r="B485" i="2"/>
  <c r="J485" i="2"/>
  <c r="A485" i="2"/>
  <c r="P485" i="2"/>
  <c r="N476" i="2"/>
  <c r="O476" i="2"/>
  <c r="Q476" i="2"/>
  <c r="R476" i="2"/>
  <c r="S476" i="2"/>
  <c r="T476" i="2"/>
  <c r="L476" i="2"/>
  <c r="M476" i="2"/>
  <c r="B476" i="2"/>
  <c r="J476" i="2"/>
  <c r="K476" i="2"/>
  <c r="A476" i="2"/>
  <c r="P476" i="2"/>
  <c r="N467" i="2"/>
  <c r="O467" i="2"/>
  <c r="Q467" i="2"/>
  <c r="R467" i="2"/>
  <c r="S467" i="2"/>
  <c r="T467" i="2"/>
  <c r="L467" i="2"/>
  <c r="M467" i="2"/>
  <c r="J467" i="2"/>
  <c r="A467" i="2"/>
  <c r="B467" i="2"/>
  <c r="K467" i="2"/>
  <c r="P467" i="2"/>
  <c r="N457" i="2"/>
  <c r="O457" i="2"/>
  <c r="Q457" i="2"/>
  <c r="R457" i="2"/>
  <c r="S457" i="2"/>
  <c r="T457" i="2"/>
  <c r="L457" i="2"/>
  <c r="K457" i="2"/>
  <c r="M457" i="2"/>
  <c r="B457" i="2"/>
  <c r="J457" i="2"/>
  <c r="A457" i="2"/>
  <c r="P457" i="2"/>
  <c r="M449" i="2"/>
  <c r="N449" i="2"/>
  <c r="O449" i="2"/>
  <c r="Q449" i="2"/>
  <c r="R449" i="2"/>
  <c r="S449" i="2"/>
  <c r="T449" i="2"/>
  <c r="K449" i="2"/>
  <c r="L449" i="2"/>
  <c r="J449" i="2"/>
  <c r="B449" i="2"/>
  <c r="A449" i="2"/>
  <c r="P449" i="2"/>
  <c r="L439" i="2"/>
  <c r="M439" i="2"/>
  <c r="N439" i="2"/>
  <c r="O439" i="2"/>
  <c r="Q439" i="2"/>
  <c r="R439" i="2"/>
  <c r="S439" i="2"/>
  <c r="T439" i="2"/>
  <c r="K439" i="2"/>
  <c r="B439" i="2"/>
  <c r="J439" i="2"/>
  <c r="A439" i="2"/>
  <c r="P439" i="2"/>
  <c r="T417" i="2"/>
  <c r="L417" i="2"/>
  <c r="M417" i="2"/>
  <c r="N417" i="2"/>
  <c r="O417" i="2"/>
  <c r="Q417" i="2"/>
  <c r="R417" i="2"/>
  <c r="S417" i="2"/>
  <c r="K417" i="2"/>
  <c r="J417" i="2"/>
  <c r="B417" i="2"/>
  <c r="A417" i="2"/>
  <c r="P417" i="2"/>
  <c r="T406" i="2"/>
  <c r="L406" i="2"/>
  <c r="M406" i="2"/>
  <c r="N406" i="2"/>
  <c r="O406" i="2"/>
  <c r="Q406" i="2"/>
  <c r="R406" i="2"/>
  <c r="S406" i="2"/>
  <c r="K406" i="2"/>
  <c r="J406" i="2"/>
  <c r="A406" i="2"/>
  <c r="B406" i="2"/>
  <c r="P406" i="2"/>
  <c r="T393" i="2"/>
  <c r="L393" i="2"/>
  <c r="M393" i="2"/>
  <c r="N393" i="2"/>
  <c r="O393" i="2"/>
  <c r="Q393" i="2"/>
  <c r="R393" i="2"/>
  <c r="S393" i="2"/>
  <c r="K393" i="2"/>
  <c r="B393" i="2"/>
  <c r="J393" i="2"/>
  <c r="A393" i="2"/>
  <c r="P393" i="2"/>
  <c r="T385" i="2"/>
  <c r="L385" i="2"/>
  <c r="M385" i="2"/>
  <c r="N385" i="2"/>
  <c r="O385" i="2"/>
  <c r="Q385" i="2"/>
  <c r="R385" i="2"/>
  <c r="S385" i="2"/>
  <c r="K385" i="2"/>
  <c r="J385" i="2"/>
  <c r="B385" i="2"/>
  <c r="A385" i="2"/>
  <c r="P385" i="2"/>
  <c r="T377" i="2"/>
  <c r="L377" i="2"/>
  <c r="M377" i="2"/>
  <c r="N377" i="2"/>
  <c r="O377" i="2"/>
  <c r="Q377" i="2"/>
  <c r="R377" i="2"/>
  <c r="S377" i="2"/>
  <c r="K377" i="2"/>
  <c r="B377" i="2"/>
  <c r="A377" i="2"/>
  <c r="J377" i="2"/>
  <c r="P377" i="2"/>
  <c r="T369" i="2"/>
  <c r="L369" i="2"/>
  <c r="M369" i="2"/>
  <c r="N369" i="2"/>
  <c r="O369" i="2"/>
  <c r="Q369" i="2"/>
  <c r="R369" i="2"/>
  <c r="S369" i="2"/>
  <c r="K369" i="2"/>
  <c r="J369" i="2"/>
  <c r="B369" i="2"/>
  <c r="A369" i="2"/>
  <c r="P369" i="2"/>
  <c r="T361" i="2"/>
  <c r="L361" i="2"/>
  <c r="M361" i="2"/>
  <c r="N361" i="2"/>
  <c r="O361" i="2"/>
  <c r="Q361" i="2"/>
  <c r="R361" i="2"/>
  <c r="S361" i="2"/>
  <c r="K361" i="2"/>
  <c r="J361" i="2"/>
  <c r="A361" i="2"/>
  <c r="B361" i="2"/>
  <c r="P361" i="2"/>
  <c r="R353" i="2"/>
  <c r="T353" i="2"/>
  <c r="N353" i="2"/>
  <c r="O353" i="2"/>
  <c r="S353" i="2"/>
  <c r="L353" i="2"/>
  <c r="M353" i="2"/>
  <c r="Q353" i="2"/>
  <c r="K353" i="2"/>
  <c r="B353" i="2"/>
  <c r="J353" i="2"/>
  <c r="A353" i="2"/>
  <c r="P353" i="2"/>
  <c r="R345" i="2"/>
  <c r="T345" i="2"/>
  <c r="M345" i="2"/>
  <c r="N345" i="2"/>
  <c r="O345" i="2"/>
  <c r="L345" i="2"/>
  <c r="Q345" i="2"/>
  <c r="S345" i="2"/>
  <c r="K345" i="2"/>
  <c r="J345" i="2"/>
  <c r="B345" i="2"/>
  <c r="A345" i="2"/>
  <c r="P345" i="2"/>
  <c r="R337" i="2"/>
  <c r="T337" i="2"/>
  <c r="L337" i="2"/>
  <c r="M337" i="2"/>
  <c r="N337" i="2"/>
  <c r="O337" i="2"/>
  <c r="Q337" i="2"/>
  <c r="S337" i="2"/>
  <c r="K337" i="2"/>
  <c r="J337" i="2"/>
  <c r="B337" i="2"/>
  <c r="A337" i="2"/>
  <c r="P337" i="2"/>
  <c r="R329" i="2"/>
  <c r="T329" i="2"/>
  <c r="L329" i="2"/>
  <c r="M329" i="2"/>
  <c r="N329" i="2"/>
  <c r="O329" i="2"/>
  <c r="Q329" i="2"/>
  <c r="S329" i="2"/>
  <c r="K329" i="2"/>
  <c r="B329" i="2"/>
  <c r="J329" i="2"/>
  <c r="A329" i="2"/>
  <c r="P329" i="2"/>
  <c r="R319" i="2"/>
  <c r="S319" i="2"/>
  <c r="T319" i="2"/>
  <c r="L319" i="2"/>
  <c r="M319" i="2"/>
  <c r="N319" i="2"/>
  <c r="O319" i="2"/>
  <c r="Q319" i="2"/>
  <c r="K319" i="2"/>
  <c r="B319" i="2"/>
  <c r="J319" i="2"/>
  <c r="A319" i="2"/>
  <c r="P319" i="2"/>
  <c r="R307" i="2"/>
  <c r="S307" i="2"/>
  <c r="T307" i="2"/>
  <c r="L307" i="2"/>
  <c r="M307" i="2"/>
  <c r="N307" i="2"/>
  <c r="O307" i="2"/>
  <c r="Q307" i="2"/>
  <c r="K307" i="2"/>
  <c r="J307" i="2"/>
  <c r="A307" i="2"/>
  <c r="B307" i="2"/>
  <c r="P307" i="2"/>
  <c r="R299" i="2"/>
  <c r="S299" i="2"/>
  <c r="T299" i="2"/>
  <c r="L299" i="2"/>
  <c r="M299" i="2"/>
  <c r="N299" i="2"/>
  <c r="O299" i="2"/>
  <c r="Q299" i="2"/>
  <c r="J299" i="2"/>
  <c r="K299" i="2"/>
  <c r="B299" i="2"/>
  <c r="A299" i="2"/>
  <c r="P299" i="2"/>
  <c r="N290" i="2"/>
  <c r="O290" i="2"/>
  <c r="Q290" i="2"/>
  <c r="M290" i="2"/>
  <c r="R290" i="2"/>
  <c r="S290" i="2"/>
  <c r="T290" i="2"/>
  <c r="L290" i="2"/>
  <c r="J290" i="2"/>
  <c r="A290" i="2"/>
  <c r="K290" i="2"/>
  <c r="B290" i="2"/>
  <c r="P290" i="2"/>
  <c r="N280" i="2"/>
  <c r="O280" i="2"/>
  <c r="Q280" i="2"/>
  <c r="R280" i="2"/>
  <c r="S280" i="2"/>
  <c r="T280" i="2"/>
  <c r="L280" i="2"/>
  <c r="M280" i="2"/>
  <c r="K280" i="2"/>
  <c r="B280" i="2"/>
  <c r="J280" i="2"/>
  <c r="A280" i="2"/>
  <c r="P280" i="2"/>
  <c r="N271" i="2"/>
  <c r="O271" i="2"/>
  <c r="Q271" i="2"/>
  <c r="R271" i="2"/>
  <c r="S271" i="2"/>
  <c r="T271" i="2"/>
  <c r="L271" i="2"/>
  <c r="M271" i="2"/>
  <c r="K271" i="2"/>
  <c r="B271" i="2"/>
  <c r="A271" i="2"/>
  <c r="J271" i="2"/>
  <c r="P271" i="2"/>
  <c r="N263" i="2"/>
  <c r="O263" i="2"/>
  <c r="Q263" i="2"/>
  <c r="R263" i="2"/>
  <c r="S263" i="2"/>
  <c r="T263" i="2"/>
  <c r="L263" i="2"/>
  <c r="M263" i="2"/>
  <c r="K263" i="2"/>
  <c r="B263" i="2"/>
  <c r="J263" i="2"/>
  <c r="A263" i="2"/>
  <c r="P263" i="2"/>
  <c r="N255" i="2"/>
  <c r="O255" i="2"/>
  <c r="Q255" i="2"/>
  <c r="R255" i="2"/>
  <c r="S255" i="2"/>
  <c r="T255" i="2"/>
  <c r="L255" i="2"/>
  <c r="M255" i="2"/>
  <c r="K255" i="2"/>
  <c r="B255" i="2"/>
  <c r="J255" i="2"/>
  <c r="A255" i="2"/>
  <c r="P255" i="2"/>
  <c r="N247" i="2"/>
  <c r="L247" i="2"/>
  <c r="M247" i="2"/>
  <c r="O247" i="2"/>
  <c r="Q247" i="2"/>
  <c r="R247" i="2"/>
  <c r="S247" i="2"/>
  <c r="T247" i="2"/>
  <c r="K247" i="2"/>
  <c r="B247" i="2"/>
  <c r="J247" i="2"/>
  <c r="A247" i="2"/>
  <c r="P247" i="2"/>
  <c r="T239" i="2"/>
  <c r="N239" i="2"/>
  <c r="R239" i="2"/>
  <c r="S239" i="2"/>
  <c r="L239" i="2"/>
  <c r="M239" i="2"/>
  <c r="O239" i="2"/>
  <c r="Q239" i="2"/>
  <c r="K239" i="2"/>
  <c r="B239" i="2"/>
  <c r="A239" i="2"/>
  <c r="J239" i="2"/>
  <c r="P239" i="2"/>
  <c r="T228" i="2"/>
  <c r="N228" i="2"/>
  <c r="R228" i="2"/>
  <c r="S228" i="2"/>
  <c r="L228" i="2"/>
  <c r="M228" i="2"/>
  <c r="O228" i="2"/>
  <c r="Q228" i="2"/>
  <c r="B228" i="2"/>
  <c r="J228" i="2"/>
  <c r="K228" i="2"/>
  <c r="A228" i="2"/>
  <c r="P228" i="2"/>
  <c r="S220" i="2"/>
  <c r="T220" i="2"/>
  <c r="L220" i="2"/>
  <c r="N220" i="2"/>
  <c r="M220" i="2"/>
  <c r="O220" i="2"/>
  <c r="Q220" i="2"/>
  <c r="R220" i="2"/>
  <c r="B220" i="2"/>
  <c r="K220" i="2"/>
  <c r="J220" i="2"/>
  <c r="A220" i="2"/>
  <c r="P220" i="2"/>
  <c r="S209" i="2"/>
  <c r="T209" i="2"/>
  <c r="L209" i="2"/>
  <c r="N209" i="2"/>
  <c r="M209" i="2"/>
  <c r="O209" i="2"/>
  <c r="Q209" i="2"/>
  <c r="R209" i="2"/>
  <c r="K209" i="2"/>
  <c r="B209" i="2"/>
  <c r="J209" i="2"/>
  <c r="A209" i="2"/>
  <c r="P209" i="2"/>
  <c r="S201" i="2"/>
  <c r="T201" i="2"/>
  <c r="L201" i="2"/>
  <c r="N201" i="2"/>
  <c r="M201" i="2"/>
  <c r="O201" i="2"/>
  <c r="Q201" i="2"/>
  <c r="R201" i="2"/>
  <c r="K201" i="2"/>
  <c r="J201" i="2"/>
  <c r="B201" i="2"/>
  <c r="A201" i="2"/>
  <c r="P201" i="2"/>
  <c r="S190" i="2"/>
  <c r="T190" i="2"/>
  <c r="L190" i="2"/>
  <c r="N190" i="2"/>
  <c r="M190" i="2"/>
  <c r="O190" i="2"/>
  <c r="R190" i="2"/>
  <c r="K190" i="2"/>
  <c r="B190" i="2"/>
  <c r="J190" i="2"/>
  <c r="A190" i="2"/>
  <c r="P190" i="2"/>
  <c r="T182" i="2"/>
  <c r="M182" i="2"/>
  <c r="N182" i="2"/>
  <c r="O182" i="2"/>
  <c r="S182" i="2"/>
  <c r="L182" i="2"/>
  <c r="R182" i="2"/>
  <c r="K182" i="2"/>
  <c r="B182" i="2"/>
  <c r="J182" i="2"/>
  <c r="A182" i="2"/>
  <c r="P182" i="2"/>
  <c r="R171" i="2"/>
  <c r="T171" i="2"/>
  <c r="N171" i="2"/>
  <c r="O171" i="2"/>
  <c r="S171" i="2"/>
  <c r="M171" i="2"/>
  <c r="L171" i="2"/>
  <c r="J171" i="2"/>
  <c r="K171" i="2"/>
  <c r="A171" i="2"/>
  <c r="B171" i="2"/>
  <c r="P171" i="2"/>
  <c r="R163" i="2"/>
  <c r="T163" i="2"/>
  <c r="N163" i="2"/>
  <c r="O163" i="2"/>
  <c r="S163" i="2"/>
  <c r="L163" i="2"/>
  <c r="M163" i="2"/>
  <c r="J163" i="2"/>
  <c r="K163" i="2"/>
  <c r="A163" i="2"/>
  <c r="B163" i="2"/>
  <c r="P163" i="2"/>
  <c r="R148" i="2"/>
  <c r="S148" i="2"/>
  <c r="T148" i="2"/>
  <c r="L148" i="2"/>
  <c r="M148" i="2"/>
  <c r="O148" i="2"/>
  <c r="N148" i="2"/>
  <c r="B148" i="2"/>
  <c r="J148" i="2"/>
  <c r="K148" i="2"/>
  <c r="A148" i="2"/>
  <c r="P148" i="2"/>
  <c r="R140" i="2"/>
  <c r="S140" i="2"/>
  <c r="T140" i="2"/>
  <c r="L140" i="2"/>
  <c r="M140" i="2"/>
  <c r="O140" i="2"/>
  <c r="N140" i="2"/>
  <c r="B140" i="2"/>
  <c r="K140" i="2"/>
  <c r="J140" i="2"/>
  <c r="A140" i="2"/>
  <c r="P140" i="2"/>
  <c r="R132" i="2"/>
  <c r="S132" i="2"/>
  <c r="T132" i="2"/>
  <c r="L132" i="2"/>
  <c r="M132" i="2"/>
  <c r="O132" i="2"/>
  <c r="N132" i="2"/>
  <c r="B132" i="2"/>
  <c r="J132" i="2"/>
  <c r="A132" i="2"/>
  <c r="K132" i="2"/>
  <c r="P132" i="2"/>
  <c r="O123" i="2"/>
  <c r="R123" i="2"/>
  <c r="S123" i="2"/>
  <c r="T123" i="2"/>
  <c r="M123" i="2"/>
  <c r="L123" i="2"/>
  <c r="N123" i="2"/>
  <c r="K123" i="2"/>
  <c r="J123" i="2"/>
  <c r="A123" i="2"/>
  <c r="B123" i="2"/>
  <c r="P123" i="2"/>
  <c r="O112" i="2"/>
  <c r="R112" i="2"/>
  <c r="S112" i="2"/>
  <c r="T112" i="2"/>
  <c r="M112" i="2"/>
  <c r="L112" i="2"/>
  <c r="N112" i="2"/>
  <c r="K112" i="2"/>
  <c r="B112" i="2"/>
  <c r="J112" i="2"/>
  <c r="A112" i="2"/>
  <c r="P112" i="2"/>
  <c r="O104" i="2"/>
  <c r="R104" i="2"/>
  <c r="S104" i="2"/>
  <c r="T104" i="2"/>
  <c r="M104" i="2"/>
  <c r="L104" i="2"/>
  <c r="N104" i="2"/>
  <c r="K104" i="2"/>
  <c r="B104" i="2"/>
  <c r="J104" i="2"/>
  <c r="A104" i="2"/>
  <c r="P104" i="2"/>
  <c r="O95" i="2"/>
  <c r="R95" i="2"/>
  <c r="S95" i="2"/>
  <c r="T95" i="2"/>
  <c r="M95" i="2"/>
  <c r="L95" i="2"/>
  <c r="N95" i="2"/>
  <c r="K95" i="2"/>
  <c r="B95" i="2"/>
  <c r="A95" i="2"/>
  <c r="J95" i="2"/>
  <c r="P95" i="2"/>
  <c r="O85" i="2"/>
  <c r="R85" i="2"/>
  <c r="T85" i="2"/>
  <c r="L85" i="2"/>
  <c r="M85" i="2"/>
  <c r="S85" i="2"/>
  <c r="N85" i="2"/>
  <c r="K85" i="2"/>
  <c r="B85" i="2"/>
  <c r="J85" i="2"/>
  <c r="A85" i="2"/>
  <c r="P85" i="2"/>
  <c r="O77" i="2"/>
  <c r="R77" i="2"/>
  <c r="T77" i="2"/>
  <c r="L77" i="2"/>
  <c r="M77" i="2"/>
  <c r="S77" i="2"/>
  <c r="N77" i="2"/>
  <c r="K77" i="2"/>
  <c r="B77" i="2"/>
  <c r="J77" i="2"/>
  <c r="A77" i="2"/>
  <c r="P77" i="2"/>
  <c r="O68" i="2"/>
  <c r="R68" i="2"/>
  <c r="T68" i="2"/>
  <c r="L68" i="2"/>
  <c r="M68" i="2"/>
  <c r="N68" i="2"/>
  <c r="S68" i="2"/>
  <c r="B68" i="2"/>
  <c r="K68" i="2"/>
  <c r="J68" i="2"/>
  <c r="A68" i="2"/>
  <c r="P68" i="2"/>
  <c r="N57" i="2"/>
  <c r="O57" i="2"/>
  <c r="R57" i="2"/>
  <c r="S57" i="2"/>
  <c r="T57" i="2"/>
  <c r="L57" i="2"/>
  <c r="M57" i="2"/>
  <c r="A57" i="2"/>
  <c r="K57" i="2"/>
  <c r="J57" i="2"/>
  <c r="B57" i="2"/>
  <c r="P57" i="2"/>
  <c r="N49" i="2"/>
  <c r="O49" i="2"/>
  <c r="R49" i="2"/>
  <c r="S49" i="2"/>
  <c r="T49" i="2"/>
  <c r="L49" i="2"/>
  <c r="M49" i="2"/>
  <c r="K49" i="2"/>
  <c r="A49" i="2"/>
  <c r="J49" i="2"/>
  <c r="B49" i="2"/>
  <c r="P49" i="2"/>
  <c r="N41" i="2"/>
  <c r="O41" i="2"/>
  <c r="R41" i="2"/>
  <c r="S41" i="2"/>
  <c r="T41" i="2"/>
  <c r="L41" i="2"/>
  <c r="M41" i="2"/>
  <c r="K41" i="2"/>
  <c r="A41" i="2"/>
  <c r="B41" i="2"/>
  <c r="J41" i="2"/>
  <c r="P41" i="2"/>
  <c r="N33" i="2"/>
  <c r="O33" i="2"/>
  <c r="R33" i="2"/>
  <c r="S33" i="2"/>
  <c r="T33" i="2"/>
  <c r="L33" i="2"/>
  <c r="M33" i="2"/>
  <c r="J33" i="2"/>
  <c r="A33" i="2"/>
  <c r="K33" i="2"/>
  <c r="B33" i="2"/>
  <c r="P33" i="2"/>
  <c r="N25" i="2"/>
  <c r="O25" i="2"/>
  <c r="R25" i="2"/>
  <c r="S25" i="2"/>
  <c r="T25" i="2"/>
  <c r="L25" i="2"/>
  <c r="M25" i="2"/>
  <c r="K25" i="2"/>
  <c r="A25" i="2"/>
  <c r="J25" i="2"/>
  <c r="B25" i="2"/>
  <c r="P25" i="2"/>
  <c r="N17" i="2"/>
  <c r="O17" i="2"/>
  <c r="R17" i="2"/>
  <c r="S17" i="2"/>
  <c r="T17" i="2"/>
  <c r="L17" i="2"/>
  <c r="M17" i="2"/>
  <c r="K17" i="2"/>
  <c r="A17" i="2"/>
  <c r="J17" i="2"/>
  <c r="B17" i="2"/>
  <c r="P17" i="2"/>
  <c r="N9" i="2"/>
  <c r="O9" i="2"/>
  <c r="R9" i="2"/>
  <c r="S9" i="2"/>
  <c r="T9" i="2"/>
  <c r="L9" i="2"/>
  <c r="M9" i="2"/>
  <c r="K9" i="2"/>
  <c r="A9" i="2"/>
  <c r="J9" i="2"/>
  <c r="B9" i="2"/>
  <c r="P9" i="2"/>
  <c r="N591" i="2"/>
  <c r="O591" i="2"/>
  <c r="Q591" i="2"/>
  <c r="R591" i="2"/>
  <c r="S591" i="2"/>
  <c r="L591" i="2"/>
  <c r="B591" i="2"/>
  <c r="M591" i="2"/>
  <c r="T591" i="2"/>
  <c r="A591" i="2"/>
  <c r="P591" i="2"/>
  <c r="N513" i="2"/>
  <c r="O513" i="2"/>
  <c r="Q513" i="2"/>
  <c r="R513" i="2"/>
  <c r="S513" i="2"/>
  <c r="T513" i="2"/>
  <c r="L513" i="2"/>
  <c r="K513" i="2"/>
  <c r="M513" i="2"/>
  <c r="J513" i="2"/>
  <c r="B513" i="2"/>
  <c r="A513" i="2"/>
  <c r="P513" i="2"/>
  <c r="N494" i="2"/>
  <c r="O494" i="2"/>
  <c r="Q494" i="2"/>
  <c r="R494" i="2"/>
  <c r="S494" i="2"/>
  <c r="T494" i="2"/>
  <c r="L494" i="2"/>
  <c r="K494" i="2"/>
  <c r="M494" i="2"/>
  <c r="J494" i="2"/>
  <c r="A494" i="2"/>
  <c r="B494" i="2"/>
  <c r="P494" i="2"/>
  <c r="N450" i="2"/>
  <c r="Q450" i="2"/>
  <c r="R450" i="2"/>
  <c r="S450" i="2"/>
  <c r="T450" i="2"/>
  <c r="L450" i="2"/>
  <c r="M450" i="2"/>
  <c r="O450" i="2"/>
  <c r="J450" i="2"/>
  <c r="K450" i="2"/>
  <c r="B450" i="2"/>
  <c r="A450" i="2"/>
  <c r="P450" i="2"/>
  <c r="T394" i="2"/>
  <c r="L394" i="2"/>
  <c r="M394" i="2"/>
  <c r="N394" i="2"/>
  <c r="O394" i="2"/>
  <c r="Q394" i="2"/>
  <c r="R394" i="2"/>
  <c r="S394" i="2"/>
  <c r="J394" i="2"/>
  <c r="A394" i="2"/>
  <c r="K394" i="2"/>
  <c r="B394" i="2"/>
  <c r="P394" i="2"/>
  <c r="T362" i="2"/>
  <c r="L362" i="2"/>
  <c r="M362" i="2"/>
  <c r="N362" i="2"/>
  <c r="O362" i="2"/>
  <c r="Q362" i="2"/>
  <c r="R362" i="2"/>
  <c r="S362" i="2"/>
  <c r="J362" i="2"/>
  <c r="B362" i="2"/>
  <c r="A362" i="2"/>
  <c r="K362" i="2"/>
  <c r="P362" i="2"/>
  <c r="R330" i="2"/>
  <c r="T330" i="2"/>
  <c r="L330" i="2"/>
  <c r="M330" i="2"/>
  <c r="N330" i="2"/>
  <c r="O330" i="2"/>
  <c r="Q330" i="2"/>
  <c r="S330" i="2"/>
  <c r="J330" i="2"/>
  <c r="B330" i="2"/>
  <c r="A330" i="2"/>
  <c r="K330" i="2"/>
  <c r="P330" i="2"/>
  <c r="N281" i="2"/>
  <c r="O281" i="2"/>
  <c r="Q281" i="2"/>
  <c r="R281" i="2"/>
  <c r="S281" i="2"/>
  <c r="T281" i="2"/>
  <c r="L281" i="2"/>
  <c r="M281" i="2"/>
  <c r="K281" i="2"/>
  <c r="J281" i="2"/>
  <c r="B281" i="2"/>
  <c r="A281" i="2"/>
  <c r="P281" i="2"/>
  <c r="N248" i="2"/>
  <c r="M248" i="2"/>
  <c r="O248" i="2"/>
  <c r="Q248" i="2"/>
  <c r="R248" i="2"/>
  <c r="S248" i="2"/>
  <c r="T248" i="2"/>
  <c r="L248" i="2"/>
  <c r="B248" i="2"/>
  <c r="K248" i="2"/>
  <c r="J248" i="2"/>
  <c r="A248" i="2"/>
  <c r="P248" i="2"/>
  <c r="S191" i="2"/>
  <c r="T191" i="2"/>
  <c r="L191" i="2"/>
  <c r="N191" i="2"/>
  <c r="R191" i="2"/>
  <c r="M191" i="2"/>
  <c r="O191" i="2"/>
  <c r="K191" i="2"/>
  <c r="B191" i="2"/>
  <c r="J191" i="2"/>
  <c r="A191" i="2"/>
  <c r="P191" i="2"/>
  <c r="R154" i="2"/>
  <c r="S154" i="2"/>
  <c r="T154" i="2"/>
  <c r="M154" i="2"/>
  <c r="O154" i="2"/>
  <c r="L154" i="2"/>
  <c r="N154" i="2"/>
  <c r="K154" i="2"/>
  <c r="J154" i="2"/>
  <c r="A154" i="2"/>
  <c r="B154" i="2"/>
  <c r="P154" i="2"/>
  <c r="O115" i="2"/>
  <c r="R115" i="2"/>
  <c r="S115" i="2"/>
  <c r="T115" i="2"/>
  <c r="M115" i="2"/>
  <c r="N115" i="2"/>
  <c r="L115" i="2"/>
  <c r="K115" i="2"/>
  <c r="J115" i="2"/>
  <c r="A115" i="2"/>
  <c r="B115" i="2"/>
  <c r="P115" i="2"/>
  <c r="O96" i="2"/>
  <c r="R96" i="2"/>
  <c r="S96" i="2"/>
  <c r="T96" i="2"/>
  <c r="M96" i="2"/>
  <c r="N96" i="2"/>
  <c r="L96" i="2"/>
  <c r="K96" i="2"/>
  <c r="B96" i="2"/>
  <c r="J96" i="2"/>
  <c r="A96" i="2"/>
  <c r="P96" i="2"/>
  <c r="O69" i="2"/>
  <c r="R69" i="2"/>
  <c r="T69" i="2"/>
  <c r="L69" i="2"/>
  <c r="M69" i="2"/>
  <c r="N69" i="2"/>
  <c r="S69" i="2"/>
  <c r="K69" i="2"/>
  <c r="B69" i="2"/>
  <c r="J69" i="2"/>
  <c r="A69" i="2"/>
  <c r="P69" i="2"/>
  <c r="N50" i="2"/>
  <c r="O50" i="2"/>
  <c r="R50" i="2"/>
  <c r="S50" i="2"/>
  <c r="T50" i="2"/>
  <c r="L50" i="2"/>
  <c r="M50" i="2"/>
  <c r="K50" i="2"/>
  <c r="J50" i="2"/>
  <c r="A50" i="2"/>
  <c r="B50" i="2"/>
  <c r="P50" i="2"/>
  <c r="N10" i="2"/>
  <c r="O10" i="2"/>
  <c r="R10" i="2"/>
  <c r="S10" i="2"/>
  <c r="T10" i="2"/>
  <c r="L10" i="2"/>
  <c r="M10" i="2"/>
  <c r="K10" i="2"/>
  <c r="A10" i="2"/>
  <c r="J10" i="2"/>
  <c r="B10" i="2"/>
  <c r="P10" i="2"/>
  <c r="N608" i="2"/>
  <c r="O608" i="2"/>
  <c r="Q608" i="2"/>
  <c r="R608" i="2"/>
  <c r="L608" i="2"/>
  <c r="M608" i="2"/>
  <c r="S608" i="2"/>
  <c r="T608" i="2"/>
  <c r="A608" i="2"/>
  <c r="B608" i="2"/>
  <c r="P608" i="2"/>
  <c r="N598" i="2"/>
  <c r="O598" i="2"/>
  <c r="Q598" i="2"/>
  <c r="R598" i="2"/>
  <c r="S598" i="2"/>
  <c r="L598" i="2"/>
  <c r="M598" i="2"/>
  <c r="T598" i="2"/>
  <c r="A598" i="2"/>
  <c r="B598" i="2"/>
  <c r="P598" i="2"/>
  <c r="N588" i="2"/>
  <c r="O588" i="2"/>
  <c r="Q588" i="2"/>
  <c r="R588" i="2"/>
  <c r="S588" i="2"/>
  <c r="L588" i="2"/>
  <c r="M588" i="2"/>
  <c r="T588" i="2"/>
  <c r="B588" i="2"/>
  <c r="A588" i="2"/>
  <c r="P588" i="2"/>
  <c r="N578" i="2"/>
  <c r="O578" i="2"/>
  <c r="Q578" i="2"/>
  <c r="R578" i="2"/>
  <c r="S578" i="2"/>
  <c r="L578" i="2"/>
  <c r="M578" i="2"/>
  <c r="T578" i="2"/>
  <c r="B578" i="2"/>
  <c r="A578" i="2"/>
  <c r="P578" i="2"/>
  <c r="N567" i="2"/>
  <c r="O567" i="2"/>
  <c r="Q567" i="2"/>
  <c r="R567" i="2"/>
  <c r="S567" i="2"/>
  <c r="L567" i="2"/>
  <c r="M567" i="2"/>
  <c r="T567" i="2"/>
  <c r="K567" i="2"/>
  <c r="B567" i="2"/>
  <c r="A567" i="2"/>
  <c r="J567" i="2"/>
  <c r="P567" i="2"/>
  <c r="N558" i="2"/>
  <c r="O558" i="2"/>
  <c r="Q558" i="2"/>
  <c r="R558" i="2"/>
  <c r="S558" i="2"/>
  <c r="L558" i="2"/>
  <c r="M558" i="2"/>
  <c r="T558" i="2"/>
  <c r="K558" i="2"/>
  <c r="J558" i="2"/>
  <c r="B558" i="2"/>
  <c r="A558" i="2"/>
  <c r="P558" i="2"/>
  <c r="N549" i="2"/>
  <c r="O549" i="2"/>
  <c r="Q549" i="2"/>
  <c r="R549" i="2"/>
  <c r="S549" i="2"/>
  <c r="L549" i="2"/>
  <c r="M549" i="2"/>
  <c r="T549" i="2"/>
  <c r="K549" i="2"/>
  <c r="B549" i="2"/>
  <c r="J549" i="2"/>
  <c r="A549" i="2"/>
  <c r="P549" i="2"/>
  <c r="N539" i="2"/>
  <c r="O539" i="2"/>
  <c r="Q539" i="2"/>
  <c r="R539" i="2"/>
  <c r="S539" i="2"/>
  <c r="T539" i="2"/>
  <c r="L539" i="2"/>
  <c r="M539" i="2"/>
  <c r="K539" i="2"/>
  <c r="J539" i="2"/>
  <c r="A539" i="2"/>
  <c r="B539" i="2"/>
  <c r="P539" i="2"/>
  <c r="N529" i="2"/>
  <c r="O529" i="2"/>
  <c r="Q529" i="2"/>
  <c r="R529" i="2"/>
  <c r="S529" i="2"/>
  <c r="T529" i="2"/>
  <c r="L529" i="2"/>
  <c r="M529" i="2"/>
  <c r="K529" i="2"/>
  <c r="J529" i="2"/>
  <c r="B529" i="2"/>
  <c r="A529" i="2"/>
  <c r="P529" i="2"/>
  <c r="N520" i="2"/>
  <c r="O520" i="2"/>
  <c r="Q520" i="2"/>
  <c r="R520" i="2"/>
  <c r="S520" i="2"/>
  <c r="T520" i="2"/>
  <c r="L520" i="2"/>
  <c r="M520" i="2"/>
  <c r="K520" i="2"/>
  <c r="J520" i="2"/>
  <c r="B520" i="2"/>
  <c r="A520" i="2"/>
  <c r="P520" i="2"/>
  <c r="N511" i="2"/>
  <c r="O511" i="2"/>
  <c r="Q511" i="2"/>
  <c r="R511" i="2"/>
  <c r="S511" i="2"/>
  <c r="T511" i="2"/>
  <c r="L511" i="2"/>
  <c r="K511" i="2"/>
  <c r="M511" i="2"/>
  <c r="B511" i="2"/>
  <c r="A511" i="2"/>
  <c r="J511" i="2"/>
  <c r="P511" i="2"/>
  <c r="N500" i="2"/>
  <c r="O500" i="2"/>
  <c r="Q500" i="2"/>
  <c r="R500" i="2"/>
  <c r="S500" i="2"/>
  <c r="T500" i="2"/>
  <c r="L500" i="2"/>
  <c r="M500" i="2"/>
  <c r="B500" i="2"/>
  <c r="K500" i="2"/>
  <c r="J500" i="2"/>
  <c r="A500" i="2"/>
  <c r="P500" i="2"/>
  <c r="N492" i="2"/>
  <c r="O492" i="2"/>
  <c r="Q492" i="2"/>
  <c r="R492" i="2"/>
  <c r="S492" i="2"/>
  <c r="T492" i="2"/>
  <c r="L492" i="2"/>
  <c r="M492" i="2"/>
  <c r="B492" i="2"/>
  <c r="J492" i="2"/>
  <c r="K492" i="2"/>
  <c r="A492" i="2"/>
  <c r="P492" i="2"/>
  <c r="N483" i="2"/>
  <c r="O483" i="2"/>
  <c r="Q483" i="2"/>
  <c r="R483" i="2"/>
  <c r="S483" i="2"/>
  <c r="T483" i="2"/>
  <c r="L483" i="2"/>
  <c r="M483" i="2"/>
  <c r="K483" i="2"/>
  <c r="J483" i="2"/>
  <c r="A483" i="2"/>
  <c r="B483" i="2"/>
  <c r="P483" i="2"/>
  <c r="N475" i="2"/>
  <c r="O475" i="2"/>
  <c r="Q475" i="2"/>
  <c r="R475" i="2"/>
  <c r="S475" i="2"/>
  <c r="T475" i="2"/>
  <c r="L475" i="2"/>
  <c r="M475" i="2"/>
  <c r="J475" i="2"/>
  <c r="K475" i="2"/>
  <c r="B475" i="2"/>
  <c r="A475" i="2"/>
  <c r="P475" i="2"/>
  <c r="N464" i="2"/>
  <c r="M464" i="2"/>
  <c r="O464" i="2"/>
  <c r="Q464" i="2"/>
  <c r="R464" i="2"/>
  <c r="S464" i="2"/>
  <c r="T464" i="2"/>
  <c r="L464" i="2"/>
  <c r="K464" i="2"/>
  <c r="B464" i="2"/>
  <c r="A464" i="2"/>
  <c r="J464" i="2"/>
  <c r="P464" i="2"/>
  <c r="N456" i="2"/>
  <c r="M456" i="2"/>
  <c r="O456" i="2"/>
  <c r="Q456" i="2"/>
  <c r="R456" i="2"/>
  <c r="S456" i="2"/>
  <c r="T456" i="2"/>
  <c r="L456" i="2"/>
  <c r="K456" i="2"/>
  <c r="B456" i="2"/>
  <c r="J456" i="2"/>
  <c r="A456" i="2"/>
  <c r="P456" i="2"/>
  <c r="M448" i="2"/>
  <c r="N448" i="2"/>
  <c r="L448" i="2"/>
  <c r="O448" i="2"/>
  <c r="Q448" i="2"/>
  <c r="R448" i="2"/>
  <c r="S448" i="2"/>
  <c r="T448" i="2"/>
  <c r="K448" i="2"/>
  <c r="J448" i="2"/>
  <c r="B448" i="2"/>
  <c r="A448" i="2"/>
  <c r="P448" i="2"/>
  <c r="L438" i="2"/>
  <c r="M438" i="2"/>
  <c r="N438" i="2"/>
  <c r="R438" i="2"/>
  <c r="S438" i="2"/>
  <c r="T438" i="2"/>
  <c r="O438" i="2"/>
  <c r="Q438" i="2"/>
  <c r="K438" i="2"/>
  <c r="J438" i="2"/>
  <c r="A438" i="2"/>
  <c r="B438" i="2"/>
  <c r="P438" i="2"/>
  <c r="T416" i="2"/>
  <c r="L416" i="2"/>
  <c r="M416" i="2"/>
  <c r="N416" i="2"/>
  <c r="O416" i="2"/>
  <c r="Q416" i="2"/>
  <c r="R416" i="2"/>
  <c r="S416" i="2"/>
  <c r="K416" i="2"/>
  <c r="J416" i="2"/>
  <c r="B416" i="2"/>
  <c r="A416" i="2"/>
  <c r="P416" i="2"/>
  <c r="T400" i="2"/>
  <c r="L400" i="2"/>
  <c r="M400" i="2"/>
  <c r="N400" i="2"/>
  <c r="O400" i="2"/>
  <c r="Q400" i="2"/>
  <c r="R400" i="2"/>
  <c r="S400" i="2"/>
  <c r="K400" i="2"/>
  <c r="B400" i="2"/>
  <c r="A400" i="2"/>
  <c r="J400" i="2"/>
  <c r="P400" i="2"/>
  <c r="T392" i="2"/>
  <c r="L392" i="2"/>
  <c r="M392" i="2"/>
  <c r="N392" i="2"/>
  <c r="O392" i="2"/>
  <c r="Q392" i="2"/>
  <c r="R392" i="2"/>
  <c r="S392" i="2"/>
  <c r="K392" i="2"/>
  <c r="B392" i="2"/>
  <c r="J392" i="2"/>
  <c r="A392" i="2"/>
  <c r="P392" i="2"/>
  <c r="T384" i="2"/>
  <c r="L384" i="2"/>
  <c r="M384" i="2"/>
  <c r="N384" i="2"/>
  <c r="O384" i="2"/>
  <c r="Q384" i="2"/>
  <c r="R384" i="2"/>
  <c r="S384" i="2"/>
  <c r="K384" i="2"/>
  <c r="J384" i="2"/>
  <c r="B384" i="2"/>
  <c r="A384" i="2"/>
  <c r="P384" i="2"/>
  <c r="T376" i="2"/>
  <c r="L376" i="2"/>
  <c r="M376" i="2"/>
  <c r="N376" i="2"/>
  <c r="O376" i="2"/>
  <c r="Q376" i="2"/>
  <c r="R376" i="2"/>
  <c r="S376" i="2"/>
  <c r="K376" i="2"/>
  <c r="B376" i="2"/>
  <c r="A376" i="2"/>
  <c r="J376" i="2"/>
  <c r="P376" i="2"/>
  <c r="T368" i="2"/>
  <c r="L368" i="2"/>
  <c r="M368" i="2"/>
  <c r="N368" i="2"/>
  <c r="O368" i="2"/>
  <c r="Q368" i="2"/>
  <c r="R368" i="2"/>
  <c r="S368" i="2"/>
  <c r="K368" i="2"/>
  <c r="J368" i="2"/>
  <c r="B368" i="2"/>
  <c r="A368" i="2"/>
  <c r="P368" i="2"/>
  <c r="N360" i="2"/>
  <c r="O360" i="2"/>
  <c r="T360" i="2"/>
  <c r="L360" i="2"/>
  <c r="M360" i="2"/>
  <c r="Q360" i="2"/>
  <c r="R360" i="2"/>
  <c r="S360" i="2"/>
  <c r="K360" i="2"/>
  <c r="J360" i="2"/>
  <c r="A360" i="2"/>
  <c r="B360" i="2"/>
  <c r="P360" i="2"/>
  <c r="R352" i="2"/>
  <c r="T352" i="2"/>
  <c r="N352" i="2"/>
  <c r="O352" i="2"/>
  <c r="L352" i="2"/>
  <c r="M352" i="2"/>
  <c r="Q352" i="2"/>
  <c r="S352" i="2"/>
  <c r="K352" i="2"/>
  <c r="B352" i="2"/>
  <c r="J352" i="2"/>
  <c r="A352" i="2"/>
  <c r="P352" i="2"/>
  <c r="R344" i="2"/>
  <c r="T344" i="2"/>
  <c r="M344" i="2"/>
  <c r="N344" i="2"/>
  <c r="O344" i="2"/>
  <c r="L344" i="2"/>
  <c r="Q344" i="2"/>
  <c r="S344" i="2"/>
  <c r="K344" i="2"/>
  <c r="J344" i="2"/>
  <c r="B344" i="2"/>
  <c r="A344" i="2"/>
  <c r="P344" i="2"/>
  <c r="R336" i="2"/>
  <c r="T336" i="2"/>
  <c r="L336" i="2"/>
  <c r="M336" i="2"/>
  <c r="N336" i="2"/>
  <c r="O336" i="2"/>
  <c r="Q336" i="2"/>
  <c r="S336" i="2"/>
  <c r="K336" i="2"/>
  <c r="B336" i="2"/>
  <c r="J336" i="2"/>
  <c r="A336" i="2"/>
  <c r="P336" i="2"/>
  <c r="R328" i="2"/>
  <c r="T328" i="2"/>
  <c r="L328" i="2"/>
  <c r="M328" i="2"/>
  <c r="N328" i="2"/>
  <c r="O328" i="2"/>
  <c r="Q328" i="2"/>
  <c r="S328" i="2"/>
  <c r="B328" i="2"/>
  <c r="K328" i="2"/>
  <c r="J328" i="2"/>
  <c r="A328" i="2"/>
  <c r="P328" i="2"/>
  <c r="R318" i="2"/>
  <c r="S318" i="2"/>
  <c r="T318" i="2"/>
  <c r="L318" i="2"/>
  <c r="M318" i="2"/>
  <c r="N318" i="2"/>
  <c r="O318" i="2"/>
  <c r="Q318" i="2"/>
  <c r="K318" i="2"/>
  <c r="B318" i="2"/>
  <c r="J318" i="2"/>
  <c r="A318" i="2"/>
  <c r="P318" i="2"/>
  <c r="R306" i="2"/>
  <c r="S306" i="2"/>
  <c r="T306" i="2"/>
  <c r="L306" i="2"/>
  <c r="M306" i="2"/>
  <c r="N306" i="2"/>
  <c r="O306" i="2"/>
  <c r="Q306" i="2"/>
  <c r="J306" i="2"/>
  <c r="A306" i="2"/>
  <c r="B306" i="2"/>
  <c r="K306" i="2"/>
  <c r="P306" i="2"/>
  <c r="R298" i="2"/>
  <c r="S298" i="2"/>
  <c r="T298" i="2"/>
  <c r="L298" i="2"/>
  <c r="M298" i="2"/>
  <c r="N298" i="2"/>
  <c r="O298" i="2"/>
  <c r="Q298" i="2"/>
  <c r="J298" i="2"/>
  <c r="K298" i="2"/>
  <c r="B298" i="2"/>
  <c r="A298" i="2"/>
  <c r="P298" i="2"/>
  <c r="N289" i="2"/>
  <c r="O289" i="2"/>
  <c r="Q289" i="2"/>
  <c r="T289" i="2"/>
  <c r="L289" i="2"/>
  <c r="M289" i="2"/>
  <c r="R289" i="2"/>
  <c r="S289" i="2"/>
  <c r="K289" i="2"/>
  <c r="B289" i="2"/>
  <c r="J289" i="2"/>
  <c r="A289" i="2"/>
  <c r="P289" i="2"/>
  <c r="N278" i="2"/>
  <c r="O278" i="2"/>
  <c r="Q278" i="2"/>
  <c r="R278" i="2"/>
  <c r="S278" i="2"/>
  <c r="T278" i="2"/>
  <c r="L278" i="2"/>
  <c r="M278" i="2"/>
  <c r="K278" i="2"/>
  <c r="B278" i="2"/>
  <c r="J278" i="2"/>
  <c r="A278" i="2"/>
  <c r="P278" i="2"/>
  <c r="N270" i="2"/>
  <c r="O270" i="2"/>
  <c r="Q270" i="2"/>
  <c r="R270" i="2"/>
  <c r="S270" i="2"/>
  <c r="T270" i="2"/>
  <c r="L270" i="2"/>
  <c r="M270" i="2"/>
  <c r="K270" i="2"/>
  <c r="B270" i="2"/>
  <c r="J270" i="2"/>
  <c r="A270" i="2"/>
  <c r="P270" i="2"/>
  <c r="N262" i="2"/>
  <c r="O262" i="2"/>
  <c r="Q262" i="2"/>
  <c r="R262" i="2"/>
  <c r="S262" i="2"/>
  <c r="T262" i="2"/>
  <c r="L262" i="2"/>
  <c r="M262" i="2"/>
  <c r="K262" i="2"/>
  <c r="B262" i="2"/>
  <c r="J262" i="2"/>
  <c r="A262" i="2"/>
  <c r="P262" i="2"/>
  <c r="N254" i="2"/>
  <c r="O254" i="2"/>
  <c r="Q254" i="2"/>
  <c r="R254" i="2"/>
  <c r="S254" i="2"/>
  <c r="T254" i="2"/>
  <c r="L254" i="2"/>
  <c r="M254" i="2"/>
  <c r="K254" i="2"/>
  <c r="B254" i="2"/>
  <c r="J254" i="2"/>
  <c r="A254" i="2"/>
  <c r="P254" i="2"/>
  <c r="N246" i="2"/>
  <c r="L246" i="2"/>
  <c r="M246" i="2"/>
  <c r="O246" i="2"/>
  <c r="Q246" i="2"/>
  <c r="R246" i="2"/>
  <c r="S246" i="2"/>
  <c r="T246" i="2"/>
  <c r="K246" i="2"/>
  <c r="B246" i="2"/>
  <c r="J246" i="2"/>
  <c r="A246" i="2"/>
  <c r="P246" i="2"/>
  <c r="T238" i="2"/>
  <c r="N238" i="2"/>
  <c r="O238" i="2"/>
  <c r="Q238" i="2"/>
  <c r="R238" i="2"/>
  <c r="S238" i="2"/>
  <c r="L238" i="2"/>
  <c r="M238" i="2"/>
  <c r="K238" i="2"/>
  <c r="B238" i="2"/>
  <c r="J238" i="2"/>
  <c r="A238" i="2"/>
  <c r="P238" i="2"/>
  <c r="T227" i="2"/>
  <c r="L227" i="2"/>
  <c r="N227" i="2"/>
  <c r="O227" i="2"/>
  <c r="Q227" i="2"/>
  <c r="R227" i="2"/>
  <c r="S227" i="2"/>
  <c r="M227" i="2"/>
  <c r="J227" i="2"/>
  <c r="K227" i="2"/>
  <c r="A227" i="2"/>
  <c r="B227" i="2"/>
  <c r="P227" i="2"/>
  <c r="S219" i="2"/>
  <c r="T219" i="2"/>
  <c r="L219" i="2"/>
  <c r="N219" i="2"/>
  <c r="R219" i="2"/>
  <c r="M219" i="2"/>
  <c r="O219" i="2"/>
  <c r="Q219" i="2"/>
  <c r="K219" i="2"/>
  <c r="J219" i="2"/>
  <c r="A219" i="2"/>
  <c r="B219" i="2"/>
  <c r="P219" i="2"/>
  <c r="S208" i="2"/>
  <c r="T208" i="2"/>
  <c r="L208" i="2"/>
  <c r="N208" i="2"/>
  <c r="R208" i="2"/>
  <c r="M208" i="2"/>
  <c r="O208" i="2"/>
  <c r="Q208" i="2"/>
  <c r="K208" i="2"/>
  <c r="B208" i="2"/>
  <c r="J208" i="2"/>
  <c r="A208" i="2"/>
  <c r="P208" i="2"/>
  <c r="S200" i="2"/>
  <c r="T200" i="2"/>
  <c r="L200" i="2"/>
  <c r="N200" i="2"/>
  <c r="R200" i="2"/>
  <c r="M200" i="2"/>
  <c r="O200" i="2"/>
  <c r="Q200" i="2"/>
  <c r="K200" i="2"/>
  <c r="B200" i="2"/>
  <c r="J200" i="2"/>
  <c r="A200" i="2"/>
  <c r="P200" i="2"/>
  <c r="S189" i="2"/>
  <c r="T189" i="2"/>
  <c r="L189" i="2"/>
  <c r="N189" i="2"/>
  <c r="R189" i="2"/>
  <c r="M189" i="2"/>
  <c r="O189" i="2"/>
  <c r="K189" i="2"/>
  <c r="B189" i="2"/>
  <c r="J189" i="2"/>
  <c r="A189" i="2"/>
  <c r="P189" i="2"/>
  <c r="T181" i="2"/>
  <c r="L181" i="2"/>
  <c r="M181" i="2"/>
  <c r="O181" i="2"/>
  <c r="N181" i="2"/>
  <c r="R181" i="2"/>
  <c r="S181" i="2"/>
  <c r="K181" i="2"/>
  <c r="B181" i="2"/>
  <c r="J181" i="2"/>
  <c r="A181" i="2"/>
  <c r="P181" i="2"/>
  <c r="R170" i="2"/>
  <c r="T170" i="2"/>
  <c r="L170" i="2"/>
  <c r="M170" i="2"/>
  <c r="O170" i="2"/>
  <c r="N170" i="2"/>
  <c r="S170" i="2"/>
  <c r="K170" i="2"/>
  <c r="J170" i="2"/>
  <c r="B170" i="2"/>
  <c r="A170" i="2"/>
  <c r="P170" i="2"/>
  <c r="R161" i="2"/>
  <c r="T161" i="2"/>
  <c r="L161" i="2"/>
  <c r="M161" i="2"/>
  <c r="O161" i="2"/>
  <c r="N161" i="2"/>
  <c r="S161" i="2"/>
  <c r="K161" i="2"/>
  <c r="J161" i="2"/>
  <c r="B161" i="2"/>
  <c r="A161" i="2"/>
  <c r="P161" i="2"/>
  <c r="R147" i="2"/>
  <c r="S147" i="2"/>
  <c r="T147" i="2"/>
  <c r="M147" i="2"/>
  <c r="N147" i="2"/>
  <c r="O147" i="2"/>
  <c r="L147" i="2"/>
  <c r="J147" i="2"/>
  <c r="K147" i="2"/>
  <c r="B147" i="2"/>
  <c r="A147" i="2"/>
  <c r="P147" i="2"/>
  <c r="R139" i="2"/>
  <c r="S139" i="2"/>
  <c r="T139" i="2"/>
  <c r="M139" i="2"/>
  <c r="N139" i="2"/>
  <c r="O139" i="2"/>
  <c r="L139" i="2"/>
  <c r="K139" i="2"/>
  <c r="J139" i="2"/>
  <c r="A139" i="2"/>
  <c r="B139" i="2"/>
  <c r="P139" i="2"/>
  <c r="O130" i="2"/>
  <c r="R130" i="2"/>
  <c r="S130" i="2"/>
  <c r="T130" i="2"/>
  <c r="M130" i="2"/>
  <c r="L130" i="2"/>
  <c r="N130" i="2"/>
  <c r="K130" i="2"/>
  <c r="J130" i="2"/>
  <c r="A130" i="2"/>
  <c r="B130" i="2"/>
  <c r="P130" i="2"/>
  <c r="O122" i="2"/>
  <c r="R122" i="2"/>
  <c r="S122" i="2"/>
  <c r="T122" i="2"/>
  <c r="M122" i="2"/>
  <c r="L122" i="2"/>
  <c r="N122" i="2"/>
  <c r="J122" i="2"/>
  <c r="A122" i="2"/>
  <c r="K122" i="2"/>
  <c r="B122" i="2"/>
  <c r="P122" i="2"/>
  <c r="O111" i="2"/>
  <c r="R111" i="2"/>
  <c r="S111" i="2"/>
  <c r="T111" i="2"/>
  <c r="M111" i="2"/>
  <c r="L111" i="2"/>
  <c r="N111" i="2"/>
  <c r="K111" i="2"/>
  <c r="B111" i="2"/>
  <c r="J111" i="2"/>
  <c r="A111" i="2"/>
  <c r="P111" i="2"/>
  <c r="O103" i="2"/>
  <c r="R103" i="2"/>
  <c r="S103" i="2"/>
  <c r="T103" i="2"/>
  <c r="M103" i="2"/>
  <c r="L103" i="2"/>
  <c r="N103" i="2"/>
  <c r="K103" i="2"/>
  <c r="B103" i="2"/>
  <c r="A103" i="2"/>
  <c r="J103" i="2"/>
  <c r="P103" i="2"/>
  <c r="O94" i="2"/>
  <c r="R94" i="2"/>
  <c r="S94" i="2"/>
  <c r="T94" i="2"/>
  <c r="M94" i="2"/>
  <c r="L94" i="2"/>
  <c r="N94" i="2"/>
  <c r="K94" i="2"/>
  <c r="B94" i="2"/>
  <c r="J94" i="2"/>
  <c r="A94" i="2"/>
  <c r="P94" i="2"/>
  <c r="O84" i="2"/>
  <c r="R84" i="2"/>
  <c r="T84" i="2"/>
  <c r="L84" i="2"/>
  <c r="M84" i="2"/>
  <c r="N84" i="2"/>
  <c r="S84" i="2"/>
  <c r="K84" i="2"/>
  <c r="B84" i="2"/>
  <c r="J84" i="2"/>
  <c r="A84" i="2"/>
  <c r="P84" i="2"/>
  <c r="O75" i="2"/>
  <c r="R75" i="2"/>
  <c r="T75" i="2"/>
  <c r="L75" i="2"/>
  <c r="M75" i="2"/>
  <c r="N75" i="2"/>
  <c r="S75" i="2"/>
  <c r="K75" i="2"/>
  <c r="J75" i="2"/>
  <c r="B75" i="2"/>
  <c r="A75" i="2"/>
  <c r="P75" i="2"/>
  <c r="O67" i="2"/>
  <c r="R67" i="2"/>
  <c r="T67" i="2"/>
  <c r="L67" i="2"/>
  <c r="M67" i="2"/>
  <c r="N67" i="2"/>
  <c r="S67" i="2"/>
  <c r="K67" i="2"/>
  <c r="J67" i="2"/>
  <c r="A67" i="2"/>
  <c r="B67" i="2"/>
  <c r="P67" i="2"/>
  <c r="N56" i="2"/>
  <c r="O56" i="2"/>
  <c r="R56" i="2"/>
  <c r="S56" i="2"/>
  <c r="T56" i="2"/>
  <c r="L56" i="2"/>
  <c r="M56" i="2"/>
  <c r="K56" i="2"/>
  <c r="B56" i="2"/>
  <c r="J56" i="2"/>
  <c r="A56" i="2"/>
  <c r="P56" i="2"/>
  <c r="N48" i="2"/>
  <c r="O48" i="2"/>
  <c r="R48" i="2"/>
  <c r="S48" i="2"/>
  <c r="T48" i="2"/>
  <c r="L48" i="2"/>
  <c r="M48" i="2"/>
  <c r="K48" i="2"/>
  <c r="B48" i="2"/>
  <c r="J48" i="2"/>
  <c r="A48" i="2"/>
  <c r="P48" i="2"/>
  <c r="N40" i="2"/>
  <c r="O40" i="2"/>
  <c r="R40" i="2"/>
  <c r="S40" i="2"/>
  <c r="T40" i="2"/>
  <c r="L40" i="2"/>
  <c r="M40" i="2"/>
  <c r="K40" i="2"/>
  <c r="B40" i="2"/>
  <c r="J40" i="2"/>
  <c r="A40" i="2"/>
  <c r="P40" i="2"/>
  <c r="N32" i="2"/>
  <c r="O32" i="2"/>
  <c r="R32" i="2"/>
  <c r="S32" i="2"/>
  <c r="T32" i="2"/>
  <c r="L32" i="2"/>
  <c r="M32" i="2"/>
  <c r="K32" i="2"/>
  <c r="B32" i="2"/>
  <c r="A32" i="2"/>
  <c r="J32" i="2"/>
  <c r="P32" i="2"/>
  <c r="N24" i="2"/>
  <c r="O24" i="2"/>
  <c r="R24" i="2"/>
  <c r="S24" i="2"/>
  <c r="T24" i="2"/>
  <c r="L24" i="2"/>
  <c r="M24" i="2"/>
  <c r="K24" i="2"/>
  <c r="J24" i="2"/>
  <c r="B24" i="2"/>
  <c r="A24" i="2"/>
  <c r="P24" i="2"/>
  <c r="N16" i="2"/>
  <c r="O16" i="2"/>
  <c r="R16" i="2"/>
  <c r="S16" i="2"/>
  <c r="T16" i="2"/>
  <c r="L16" i="2"/>
  <c r="M16" i="2"/>
  <c r="K16" i="2"/>
  <c r="J16" i="2"/>
  <c r="B16" i="2"/>
  <c r="A16" i="2"/>
  <c r="P16" i="2"/>
  <c r="N8" i="2"/>
  <c r="O8" i="2"/>
  <c r="R8" i="2"/>
  <c r="S8" i="2"/>
  <c r="T8" i="2"/>
  <c r="L8" i="2"/>
  <c r="M8" i="2"/>
  <c r="K8" i="2"/>
  <c r="J8" i="2"/>
  <c r="B8" i="2"/>
  <c r="A8" i="2"/>
  <c r="P8" i="2"/>
  <c r="N543" i="2"/>
  <c r="O543" i="2"/>
  <c r="Q543" i="2"/>
  <c r="R543" i="2"/>
  <c r="S543" i="2"/>
  <c r="L543" i="2"/>
  <c r="T543" i="2"/>
  <c r="M543" i="2"/>
  <c r="B543" i="2"/>
  <c r="A543" i="2"/>
  <c r="J543" i="2"/>
  <c r="K543" i="2"/>
  <c r="P543" i="2"/>
  <c r="N458" i="2"/>
  <c r="Q458" i="2"/>
  <c r="R458" i="2"/>
  <c r="S458" i="2"/>
  <c r="T458" i="2"/>
  <c r="L458" i="2"/>
  <c r="M458" i="2"/>
  <c r="O458" i="2"/>
  <c r="J458" i="2"/>
  <c r="K458" i="2"/>
  <c r="A458" i="2"/>
  <c r="B458" i="2"/>
  <c r="P458" i="2"/>
  <c r="T370" i="2"/>
  <c r="L370" i="2"/>
  <c r="M370" i="2"/>
  <c r="N370" i="2"/>
  <c r="O370" i="2"/>
  <c r="Q370" i="2"/>
  <c r="R370" i="2"/>
  <c r="S370" i="2"/>
  <c r="J370" i="2"/>
  <c r="K370" i="2"/>
  <c r="B370" i="2"/>
  <c r="A370" i="2"/>
  <c r="P370" i="2"/>
  <c r="R308" i="2"/>
  <c r="S308" i="2"/>
  <c r="T308" i="2"/>
  <c r="L308" i="2"/>
  <c r="M308" i="2"/>
  <c r="N308" i="2"/>
  <c r="O308" i="2"/>
  <c r="Q308" i="2"/>
  <c r="B308" i="2"/>
  <c r="K308" i="2"/>
  <c r="J308" i="2"/>
  <c r="A308" i="2"/>
  <c r="P308" i="2"/>
  <c r="N264" i="2"/>
  <c r="O264" i="2"/>
  <c r="Q264" i="2"/>
  <c r="R264" i="2"/>
  <c r="S264" i="2"/>
  <c r="T264" i="2"/>
  <c r="L264" i="2"/>
  <c r="M264" i="2"/>
  <c r="K264" i="2"/>
  <c r="B264" i="2"/>
  <c r="J264" i="2"/>
  <c r="A264" i="2"/>
  <c r="P264" i="2"/>
  <c r="S210" i="2"/>
  <c r="T210" i="2"/>
  <c r="L210" i="2"/>
  <c r="N210" i="2"/>
  <c r="R210" i="2"/>
  <c r="M210" i="2"/>
  <c r="O210" i="2"/>
  <c r="Q210" i="2"/>
  <c r="K210" i="2"/>
  <c r="J210" i="2"/>
  <c r="B210" i="2"/>
  <c r="A210" i="2"/>
  <c r="P210" i="2"/>
  <c r="R172" i="2"/>
  <c r="T172" i="2"/>
  <c r="M172" i="2"/>
  <c r="L172" i="2"/>
  <c r="N172" i="2"/>
  <c r="O172" i="2"/>
  <c r="S172" i="2"/>
  <c r="B172" i="2"/>
  <c r="J172" i="2"/>
  <c r="A172" i="2"/>
  <c r="K172" i="2"/>
  <c r="P172" i="2"/>
  <c r="R141" i="2"/>
  <c r="S141" i="2"/>
  <c r="T141" i="2"/>
  <c r="M141" i="2"/>
  <c r="N141" i="2"/>
  <c r="O141" i="2"/>
  <c r="L141" i="2"/>
  <c r="K141" i="2"/>
  <c r="B141" i="2"/>
  <c r="J141" i="2"/>
  <c r="A141" i="2"/>
  <c r="P141" i="2"/>
  <c r="O105" i="2"/>
  <c r="R105" i="2"/>
  <c r="S105" i="2"/>
  <c r="T105" i="2"/>
  <c r="M105" i="2"/>
  <c r="N105" i="2"/>
  <c r="L105" i="2"/>
  <c r="A105" i="2"/>
  <c r="K105" i="2"/>
  <c r="J105" i="2"/>
  <c r="B105" i="2"/>
  <c r="P105" i="2"/>
  <c r="O78" i="2"/>
  <c r="R78" i="2"/>
  <c r="T78" i="2"/>
  <c r="L78" i="2"/>
  <c r="N78" i="2"/>
  <c r="S78" i="2"/>
  <c r="M78" i="2"/>
  <c r="K78" i="2"/>
  <c r="B78" i="2"/>
  <c r="J78" i="2"/>
  <c r="A78" i="2"/>
  <c r="P78" i="2"/>
  <c r="N26" i="2"/>
  <c r="O26" i="2"/>
  <c r="R26" i="2"/>
  <c r="S26" i="2"/>
  <c r="T26" i="2"/>
  <c r="L26" i="2"/>
  <c r="M26" i="2"/>
  <c r="K26" i="2"/>
  <c r="A26" i="2"/>
  <c r="J26" i="2"/>
  <c r="B26" i="2"/>
  <c r="P26" i="2"/>
  <c r="N607" i="2"/>
  <c r="O607" i="2"/>
  <c r="Q607" i="2"/>
  <c r="R607" i="2"/>
  <c r="L607" i="2"/>
  <c r="M607" i="2"/>
  <c r="S607" i="2"/>
  <c r="T607" i="2"/>
  <c r="B607" i="2"/>
  <c r="A607" i="2"/>
  <c r="P607" i="2"/>
  <c r="N597" i="2"/>
  <c r="O597" i="2"/>
  <c r="Q597" i="2"/>
  <c r="R597" i="2"/>
  <c r="S597" i="2"/>
  <c r="L597" i="2"/>
  <c r="T597" i="2"/>
  <c r="M597" i="2"/>
  <c r="B597" i="2"/>
  <c r="A597" i="2"/>
  <c r="P597" i="2"/>
  <c r="N587" i="2"/>
  <c r="O587" i="2"/>
  <c r="Q587" i="2"/>
  <c r="R587" i="2"/>
  <c r="S587" i="2"/>
  <c r="L587" i="2"/>
  <c r="T587" i="2"/>
  <c r="M587" i="2"/>
  <c r="A587" i="2"/>
  <c r="B587" i="2"/>
  <c r="P587" i="2"/>
  <c r="N577" i="2"/>
  <c r="O577" i="2"/>
  <c r="Q577" i="2"/>
  <c r="R577" i="2"/>
  <c r="S577" i="2"/>
  <c r="L577" i="2"/>
  <c r="T577" i="2"/>
  <c r="M577" i="2"/>
  <c r="B577" i="2"/>
  <c r="A577" i="2"/>
  <c r="P577" i="2"/>
  <c r="N566" i="2"/>
  <c r="O566" i="2"/>
  <c r="Q566" i="2"/>
  <c r="R566" i="2"/>
  <c r="S566" i="2"/>
  <c r="L566" i="2"/>
  <c r="T566" i="2"/>
  <c r="M566" i="2"/>
  <c r="K566" i="2"/>
  <c r="J566" i="2"/>
  <c r="A566" i="2"/>
  <c r="B566" i="2"/>
  <c r="P566" i="2"/>
  <c r="N557" i="2"/>
  <c r="O557" i="2"/>
  <c r="Q557" i="2"/>
  <c r="R557" i="2"/>
  <c r="S557" i="2"/>
  <c r="L557" i="2"/>
  <c r="T557" i="2"/>
  <c r="M557" i="2"/>
  <c r="K557" i="2"/>
  <c r="B557" i="2"/>
  <c r="J557" i="2"/>
  <c r="A557" i="2"/>
  <c r="P557" i="2"/>
  <c r="N548" i="2"/>
  <c r="O548" i="2"/>
  <c r="Q548" i="2"/>
  <c r="R548" i="2"/>
  <c r="S548" i="2"/>
  <c r="L548" i="2"/>
  <c r="T548" i="2"/>
  <c r="M548" i="2"/>
  <c r="B548" i="2"/>
  <c r="K548" i="2"/>
  <c r="J548" i="2"/>
  <c r="A548" i="2"/>
  <c r="P548" i="2"/>
  <c r="N538" i="2"/>
  <c r="O538" i="2"/>
  <c r="Q538" i="2"/>
  <c r="R538" i="2"/>
  <c r="S538" i="2"/>
  <c r="T538" i="2"/>
  <c r="L538" i="2"/>
  <c r="M538" i="2"/>
  <c r="K538" i="2"/>
  <c r="J538" i="2"/>
  <c r="A538" i="2"/>
  <c r="B538" i="2"/>
  <c r="P538" i="2"/>
  <c r="N528" i="2"/>
  <c r="O528" i="2"/>
  <c r="Q528" i="2"/>
  <c r="R528" i="2"/>
  <c r="S528" i="2"/>
  <c r="T528" i="2"/>
  <c r="L528" i="2"/>
  <c r="M528" i="2"/>
  <c r="K528" i="2"/>
  <c r="J528" i="2"/>
  <c r="B528" i="2"/>
  <c r="A528" i="2"/>
  <c r="P528" i="2"/>
  <c r="N518" i="2"/>
  <c r="O518" i="2"/>
  <c r="Q518" i="2"/>
  <c r="R518" i="2"/>
  <c r="S518" i="2"/>
  <c r="T518" i="2"/>
  <c r="L518" i="2"/>
  <c r="K518" i="2"/>
  <c r="M518" i="2"/>
  <c r="J518" i="2"/>
  <c r="A518" i="2"/>
  <c r="B518" i="2"/>
  <c r="P518" i="2"/>
  <c r="N510" i="2"/>
  <c r="O510" i="2"/>
  <c r="Q510" i="2"/>
  <c r="R510" i="2"/>
  <c r="S510" i="2"/>
  <c r="T510" i="2"/>
  <c r="L510" i="2"/>
  <c r="K510" i="2"/>
  <c r="M510" i="2"/>
  <c r="J510" i="2"/>
  <c r="B510" i="2"/>
  <c r="A510" i="2"/>
  <c r="P510" i="2"/>
  <c r="N499" i="2"/>
  <c r="O499" i="2"/>
  <c r="Q499" i="2"/>
  <c r="R499" i="2"/>
  <c r="S499" i="2"/>
  <c r="T499" i="2"/>
  <c r="L499" i="2"/>
  <c r="M499" i="2"/>
  <c r="K499" i="2"/>
  <c r="J499" i="2"/>
  <c r="B499" i="2"/>
  <c r="A499" i="2"/>
  <c r="P499" i="2"/>
  <c r="N491" i="2"/>
  <c r="O491" i="2"/>
  <c r="Q491" i="2"/>
  <c r="R491" i="2"/>
  <c r="S491" i="2"/>
  <c r="T491" i="2"/>
  <c r="L491" i="2"/>
  <c r="M491" i="2"/>
  <c r="J491" i="2"/>
  <c r="K491" i="2"/>
  <c r="A491" i="2"/>
  <c r="B491" i="2"/>
  <c r="P491" i="2"/>
  <c r="N482" i="2"/>
  <c r="O482" i="2"/>
  <c r="Q482" i="2"/>
  <c r="R482" i="2"/>
  <c r="S482" i="2"/>
  <c r="T482" i="2"/>
  <c r="L482" i="2"/>
  <c r="M482" i="2"/>
  <c r="J482" i="2"/>
  <c r="B482" i="2"/>
  <c r="A482" i="2"/>
  <c r="K482" i="2"/>
  <c r="P482" i="2"/>
  <c r="N474" i="2"/>
  <c r="O474" i="2"/>
  <c r="Q474" i="2"/>
  <c r="R474" i="2"/>
  <c r="S474" i="2"/>
  <c r="T474" i="2"/>
  <c r="L474" i="2"/>
  <c r="M474" i="2"/>
  <c r="J474" i="2"/>
  <c r="K474" i="2"/>
  <c r="A474" i="2"/>
  <c r="B474" i="2"/>
  <c r="P474" i="2"/>
  <c r="N463" i="2"/>
  <c r="L463" i="2"/>
  <c r="M463" i="2"/>
  <c r="O463" i="2"/>
  <c r="Q463" i="2"/>
  <c r="R463" i="2"/>
  <c r="S463" i="2"/>
  <c r="T463" i="2"/>
  <c r="K463" i="2"/>
  <c r="B463" i="2"/>
  <c r="A463" i="2"/>
  <c r="J463" i="2"/>
  <c r="P463" i="2"/>
  <c r="N455" i="2"/>
  <c r="L455" i="2"/>
  <c r="M455" i="2"/>
  <c r="O455" i="2"/>
  <c r="Q455" i="2"/>
  <c r="R455" i="2"/>
  <c r="S455" i="2"/>
  <c r="T455" i="2"/>
  <c r="K455" i="2"/>
  <c r="B455" i="2"/>
  <c r="J455" i="2"/>
  <c r="A455" i="2"/>
  <c r="P455" i="2"/>
  <c r="M447" i="2"/>
  <c r="N447" i="2"/>
  <c r="T447" i="2"/>
  <c r="L447" i="2"/>
  <c r="O447" i="2"/>
  <c r="Q447" i="2"/>
  <c r="R447" i="2"/>
  <c r="K447" i="2"/>
  <c r="B447" i="2"/>
  <c r="J447" i="2"/>
  <c r="A447" i="2"/>
  <c r="S447" i="2"/>
  <c r="P447" i="2"/>
  <c r="L436" i="2"/>
  <c r="M436" i="2"/>
  <c r="N436" i="2"/>
  <c r="O436" i="2"/>
  <c r="Q436" i="2"/>
  <c r="R436" i="2"/>
  <c r="S436" i="2"/>
  <c r="T436" i="2"/>
  <c r="B436" i="2"/>
  <c r="J436" i="2"/>
  <c r="K436" i="2"/>
  <c r="A436" i="2"/>
  <c r="P436" i="2"/>
  <c r="T415" i="2"/>
  <c r="L415" i="2"/>
  <c r="M415" i="2"/>
  <c r="N415" i="2"/>
  <c r="O415" i="2"/>
  <c r="Q415" i="2"/>
  <c r="R415" i="2"/>
  <c r="S415" i="2"/>
  <c r="K415" i="2"/>
  <c r="B415" i="2"/>
  <c r="J415" i="2"/>
  <c r="A415" i="2"/>
  <c r="P415" i="2"/>
  <c r="T399" i="2"/>
  <c r="L399" i="2"/>
  <c r="M399" i="2"/>
  <c r="N399" i="2"/>
  <c r="O399" i="2"/>
  <c r="Q399" i="2"/>
  <c r="R399" i="2"/>
  <c r="S399" i="2"/>
  <c r="K399" i="2"/>
  <c r="B399" i="2"/>
  <c r="A399" i="2"/>
  <c r="J399" i="2"/>
  <c r="P399" i="2"/>
  <c r="T391" i="2"/>
  <c r="L391" i="2"/>
  <c r="M391" i="2"/>
  <c r="N391" i="2"/>
  <c r="O391" i="2"/>
  <c r="Q391" i="2"/>
  <c r="R391" i="2"/>
  <c r="S391" i="2"/>
  <c r="K391" i="2"/>
  <c r="B391" i="2"/>
  <c r="J391" i="2"/>
  <c r="A391" i="2"/>
  <c r="P391" i="2"/>
  <c r="T383" i="2"/>
  <c r="L383" i="2"/>
  <c r="M383" i="2"/>
  <c r="N383" i="2"/>
  <c r="O383" i="2"/>
  <c r="Q383" i="2"/>
  <c r="R383" i="2"/>
  <c r="S383" i="2"/>
  <c r="K383" i="2"/>
  <c r="B383" i="2"/>
  <c r="J383" i="2"/>
  <c r="A383" i="2"/>
  <c r="P383" i="2"/>
  <c r="T375" i="2"/>
  <c r="L375" i="2"/>
  <c r="M375" i="2"/>
  <c r="N375" i="2"/>
  <c r="O375" i="2"/>
  <c r="Q375" i="2"/>
  <c r="R375" i="2"/>
  <c r="S375" i="2"/>
  <c r="K375" i="2"/>
  <c r="B375" i="2"/>
  <c r="A375" i="2"/>
  <c r="J375" i="2"/>
  <c r="P375" i="2"/>
  <c r="T367" i="2"/>
  <c r="L367" i="2"/>
  <c r="M367" i="2"/>
  <c r="N367" i="2"/>
  <c r="O367" i="2"/>
  <c r="Q367" i="2"/>
  <c r="R367" i="2"/>
  <c r="S367" i="2"/>
  <c r="K367" i="2"/>
  <c r="B367" i="2"/>
  <c r="J367" i="2"/>
  <c r="A367" i="2"/>
  <c r="P367" i="2"/>
  <c r="N359" i="2"/>
  <c r="O359" i="2"/>
  <c r="R359" i="2"/>
  <c r="S359" i="2"/>
  <c r="T359" i="2"/>
  <c r="L359" i="2"/>
  <c r="M359" i="2"/>
  <c r="Q359" i="2"/>
  <c r="K359" i="2"/>
  <c r="B359" i="2"/>
  <c r="A359" i="2"/>
  <c r="J359" i="2"/>
  <c r="P359" i="2"/>
  <c r="R351" i="2"/>
  <c r="T351" i="2"/>
  <c r="N351" i="2"/>
  <c r="O351" i="2"/>
  <c r="S351" i="2"/>
  <c r="L351" i="2"/>
  <c r="M351" i="2"/>
  <c r="Q351" i="2"/>
  <c r="K351" i="2"/>
  <c r="B351" i="2"/>
  <c r="J351" i="2"/>
  <c r="A351" i="2"/>
  <c r="P351" i="2"/>
  <c r="R343" i="2"/>
  <c r="T343" i="2"/>
  <c r="M343" i="2"/>
  <c r="N343" i="2"/>
  <c r="O343" i="2"/>
  <c r="L343" i="2"/>
  <c r="Q343" i="2"/>
  <c r="S343" i="2"/>
  <c r="K343" i="2"/>
  <c r="B343" i="2"/>
  <c r="J343" i="2"/>
  <c r="A343" i="2"/>
  <c r="P343" i="2"/>
  <c r="R335" i="2"/>
  <c r="T335" i="2"/>
  <c r="L335" i="2"/>
  <c r="M335" i="2"/>
  <c r="N335" i="2"/>
  <c r="O335" i="2"/>
  <c r="S335" i="2"/>
  <c r="K335" i="2"/>
  <c r="Q335" i="2"/>
  <c r="B335" i="2"/>
  <c r="A335" i="2"/>
  <c r="J335" i="2"/>
  <c r="P335" i="2"/>
  <c r="R327" i="2"/>
  <c r="T327" i="2"/>
  <c r="L327" i="2"/>
  <c r="M327" i="2"/>
  <c r="N327" i="2"/>
  <c r="O327" i="2"/>
  <c r="S327" i="2"/>
  <c r="Q327" i="2"/>
  <c r="K327" i="2"/>
  <c r="B327" i="2"/>
  <c r="J327" i="2"/>
  <c r="A327" i="2"/>
  <c r="P327" i="2"/>
  <c r="R317" i="2"/>
  <c r="S317" i="2"/>
  <c r="T317" i="2"/>
  <c r="L317" i="2"/>
  <c r="M317" i="2"/>
  <c r="N317" i="2"/>
  <c r="O317" i="2"/>
  <c r="Q317" i="2"/>
  <c r="K317" i="2"/>
  <c r="B317" i="2"/>
  <c r="J317" i="2"/>
  <c r="A317" i="2"/>
  <c r="P317" i="2"/>
  <c r="R305" i="2"/>
  <c r="S305" i="2"/>
  <c r="T305" i="2"/>
  <c r="L305" i="2"/>
  <c r="M305" i="2"/>
  <c r="N305" i="2"/>
  <c r="O305" i="2"/>
  <c r="Q305" i="2"/>
  <c r="K305" i="2"/>
  <c r="B305" i="2"/>
  <c r="J305" i="2"/>
  <c r="A305" i="2"/>
  <c r="P305" i="2"/>
  <c r="R297" i="2"/>
  <c r="S297" i="2"/>
  <c r="T297" i="2"/>
  <c r="L297" i="2"/>
  <c r="M297" i="2"/>
  <c r="N297" i="2"/>
  <c r="O297" i="2"/>
  <c r="Q297" i="2"/>
  <c r="K297" i="2"/>
  <c r="J297" i="2"/>
  <c r="B297" i="2"/>
  <c r="A297" i="2"/>
  <c r="P297" i="2"/>
  <c r="N288" i="2"/>
  <c r="O288" i="2"/>
  <c r="Q288" i="2"/>
  <c r="T288" i="2"/>
  <c r="M288" i="2"/>
  <c r="R288" i="2"/>
  <c r="S288" i="2"/>
  <c r="L288" i="2"/>
  <c r="B288" i="2"/>
  <c r="K288" i="2"/>
  <c r="J288" i="2"/>
  <c r="A288" i="2"/>
  <c r="P288" i="2"/>
  <c r="N277" i="2"/>
  <c r="O277" i="2"/>
  <c r="Q277" i="2"/>
  <c r="R277" i="2"/>
  <c r="S277" i="2"/>
  <c r="T277" i="2"/>
  <c r="L277" i="2"/>
  <c r="M277" i="2"/>
  <c r="K277" i="2"/>
  <c r="B277" i="2"/>
  <c r="J277" i="2"/>
  <c r="A277" i="2"/>
  <c r="P277" i="2"/>
  <c r="N269" i="2"/>
  <c r="O269" i="2"/>
  <c r="Q269" i="2"/>
  <c r="R269" i="2"/>
  <c r="S269" i="2"/>
  <c r="T269" i="2"/>
  <c r="L269" i="2"/>
  <c r="M269" i="2"/>
  <c r="K269" i="2"/>
  <c r="B269" i="2"/>
  <c r="J269" i="2"/>
  <c r="A269" i="2"/>
  <c r="P269" i="2"/>
  <c r="N261" i="2"/>
  <c r="O261" i="2"/>
  <c r="Q261" i="2"/>
  <c r="R261" i="2"/>
  <c r="S261" i="2"/>
  <c r="T261" i="2"/>
  <c r="L261" i="2"/>
  <c r="M261" i="2"/>
  <c r="K261" i="2"/>
  <c r="B261" i="2"/>
  <c r="J261" i="2"/>
  <c r="A261" i="2"/>
  <c r="P261" i="2"/>
  <c r="N253" i="2"/>
  <c r="O253" i="2"/>
  <c r="Q253" i="2"/>
  <c r="R253" i="2"/>
  <c r="S253" i="2"/>
  <c r="T253" i="2"/>
  <c r="L253" i="2"/>
  <c r="M253" i="2"/>
  <c r="K253" i="2"/>
  <c r="B253" i="2"/>
  <c r="J253" i="2"/>
  <c r="A253" i="2"/>
  <c r="P253" i="2"/>
  <c r="N245" i="2"/>
  <c r="T245" i="2"/>
  <c r="L245" i="2"/>
  <c r="M245" i="2"/>
  <c r="O245" i="2"/>
  <c r="Q245" i="2"/>
  <c r="R245" i="2"/>
  <c r="S245" i="2"/>
  <c r="K245" i="2"/>
  <c r="B245" i="2"/>
  <c r="J245" i="2"/>
  <c r="A245" i="2"/>
  <c r="P245" i="2"/>
  <c r="T237" i="2"/>
  <c r="N237" i="2"/>
  <c r="L237" i="2"/>
  <c r="M237" i="2"/>
  <c r="O237" i="2"/>
  <c r="Q237" i="2"/>
  <c r="R237" i="2"/>
  <c r="S237" i="2"/>
  <c r="K237" i="2"/>
  <c r="B237" i="2"/>
  <c r="J237" i="2"/>
  <c r="A237" i="2"/>
  <c r="P237" i="2"/>
  <c r="T226" i="2"/>
  <c r="L226" i="2"/>
  <c r="N226" i="2"/>
  <c r="M226" i="2"/>
  <c r="O226" i="2"/>
  <c r="Q226" i="2"/>
  <c r="R226" i="2"/>
  <c r="S226" i="2"/>
  <c r="K226" i="2"/>
  <c r="J226" i="2"/>
  <c r="B226" i="2"/>
  <c r="A226" i="2"/>
  <c r="P226" i="2"/>
  <c r="S218" i="2"/>
  <c r="T218" i="2"/>
  <c r="L218" i="2"/>
  <c r="N218" i="2"/>
  <c r="M218" i="2"/>
  <c r="O218" i="2"/>
  <c r="Q218" i="2"/>
  <c r="R218" i="2"/>
  <c r="K218" i="2"/>
  <c r="J218" i="2"/>
  <c r="A218" i="2"/>
  <c r="B218" i="2"/>
  <c r="P218" i="2"/>
  <c r="S207" i="2"/>
  <c r="T207" i="2"/>
  <c r="L207" i="2"/>
  <c r="N207" i="2"/>
  <c r="M207" i="2"/>
  <c r="O207" i="2"/>
  <c r="Q207" i="2"/>
  <c r="R207" i="2"/>
  <c r="K207" i="2"/>
  <c r="B207" i="2"/>
  <c r="J207" i="2"/>
  <c r="A207" i="2"/>
  <c r="P207" i="2"/>
  <c r="S199" i="2"/>
  <c r="T199" i="2"/>
  <c r="L199" i="2"/>
  <c r="N199" i="2"/>
  <c r="M199" i="2"/>
  <c r="O199" i="2"/>
  <c r="Q199" i="2"/>
  <c r="R199" i="2"/>
  <c r="K199" i="2"/>
  <c r="B199" i="2"/>
  <c r="J199" i="2"/>
  <c r="A199" i="2"/>
  <c r="P199" i="2"/>
  <c r="S188" i="2"/>
  <c r="T188" i="2"/>
  <c r="L188" i="2"/>
  <c r="N188" i="2"/>
  <c r="M188" i="2"/>
  <c r="O188" i="2"/>
  <c r="R188" i="2"/>
  <c r="B188" i="2"/>
  <c r="J188" i="2"/>
  <c r="K188" i="2"/>
  <c r="A188" i="2"/>
  <c r="P188" i="2"/>
  <c r="R177" i="2"/>
  <c r="T177" i="2"/>
  <c r="S177" i="2"/>
  <c r="L177" i="2"/>
  <c r="O177" i="2"/>
  <c r="M177" i="2"/>
  <c r="N177" i="2"/>
  <c r="K177" i="2"/>
  <c r="B177" i="2"/>
  <c r="J177" i="2"/>
  <c r="A177" i="2"/>
  <c r="P177" i="2"/>
  <c r="R169" i="2"/>
  <c r="T169" i="2"/>
  <c r="S169" i="2"/>
  <c r="L169" i="2"/>
  <c r="M169" i="2"/>
  <c r="N169" i="2"/>
  <c r="O169" i="2"/>
  <c r="K169" i="2"/>
  <c r="J169" i="2"/>
  <c r="B169" i="2"/>
  <c r="A169" i="2"/>
  <c r="P169" i="2"/>
  <c r="R160" i="2"/>
  <c r="T160" i="2"/>
  <c r="S160" i="2"/>
  <c r="L160" i="2"/>
  <c r="O160" i="2"/>
  <c r="M160" i="2"/>
  <c r="N160" i="2"/>
  <c r="K160" i="2"/>
  <c r="B160" i="2"/>
  <c r="J160" i="2"/>
  <c r="A160" i="2"/>
  <c r="P160" i="2"/>
  <c r="R146" i="2"/>
  <c r="S146" i="2"/>
  <c r="T146" i="2"/>
  <c r="L146" i="2"/>
  <c r="M146" i="2"/>
  <c r="O146" i="2"/>
  <c r="N146" i="2"/>
  <c r="K146" i="2"/>
  <c r="J146" i="2"/>
  <c r="A146" i="2"/>
  <c r="B146" i="2"/>
  <c r="P146" i="2"/>
  <c r="R138" i="2"/>
  <c r="S138" i="2"/>
  <c r="T138" i="2"/>
  <c r="L138" i="2"/>
  <c r="M138" i="2"/>
  <c r="O138" i="2"/>
  <c r="N138" i="2"/>
  <c r="K138" i="2"/>
  <c r="J138" i="2"/>
  <c r="A138" i="2"/>
  <c r="B138" i="2"/>
  <c r="P138" i="2"/>
  <c r="O129" i="2"/>
  <c r="R129" i="2"/>
  <c r="S129" i="2"/>
  <c r="T129" i="2"/>
  <c r="M129" i="2"/>
  <c r="N129" i="2"/>
  <c r="L129" i="2"/>
  <c r="K129" i="2"/>
  <c r="B129" i="2"/>
  <c r="J129" i="2"/>
  <c r="A129" i="2"/>
  <c r="P129" i="2"/>
  <c r="O121" i="2"/>
  <c r="R121" i="2"/>
  <c r="S121" i="2"/>
  <c r="T121" i="2"/>
  <c r="M121" i="2"/>
  <c r="N121" i="2"/>
  <c r="L121" i="2"/>
  <c r="K121" i="2"/>
  <c r="A121" i="2"/>
  <c r="J121" i="2"/>
  <c r="B121" i="2"/>
  <c r="P121" i="2"/>
  <c r="O110" i="2"/>
  <c r="R110" i="2"/>
  <c r="S110" i="2"/>
  <c r="T110" i="2"/>
  <c r="M110" i="2"/>
  <c r="N110" i="2"/>
  <c r="L110" i="2"/>
  <c r="K110" i="2"/>
  <c r="B110" i="2"/>
  <c r="J110" i="2"/>
  <c r="A110" i="2"/>
  <c r="P110" i="2"/>
  <c r="O102" i="2"/>
  <c r="R102" i="2"/>
  <c r="S102" i="2"/>
  <c r="T102" i="2"/>
  <c r="M102" i="2"/>
  <c r="N102" i="2"/>
  <c r="L102" i="2"/>
  <c r="K102" i="2"/>
  <c r="B102" i="2"/>
  <c r="J102" i="2"/>
  <c r="A102" i="2"/>
  <c r="P102" i="2"/>
  <c r="O93" i="2"/>
  <c r="L93" i="2"/>
  <c r="N93" i="2"/>
  <c r="R93" i="2"/>
  <c r="S93" i="2"/>
  <c r="T93" i="2"/>
  <c r="M93" i="2"/>
  <c r="K93" i="2"/>
  <c r="B93" i="2"/>
  <c r="J93" i="2"/>
  <c r="A93" i="2"/>
  <c r="P93" i="2"/>
  <c r="O83" i="2"/>
  <c r="R83" i="2"/>
  <c r="T83" i="2"/>
  <c r="L83" i="2"/>
  <c r="S83" i="2"/>
  <c r="M83" i="2"/>
  <c r="N83" i="2"/>
  <c r="K83" i="2"/>
  <c r="J83" i="2"/>
  <c r="A83" i="2"/>
  <c r="B83" i="2"/>
  <c r="P83" i="2"/>
  <c r="O74" i="2"/>
  <c r="R74" i="2"/>
  <c r="T74" i="2"/>
  <c r="L74" i="2"/>
  <c r="M74" i="2"/>
  <c r="N74" i="2"/>
  <c r="S74" i="2"/>
  <c r="K74" i="2"/>
  <c r="J74" i="2"/>
  <c r="A74" i="2"/>
  <c r="B74" i="2"/>
  <c r="P74" i="2"/>
  <c r="O66" i="2"/>
  <c r="R66" i="2"/>
  <c r="T66" i="2"/>
  <c r="L66" i="2"/>
  <c r="M66" i="2"/>
  <c r="N66" i="2"/>
  <c r="S66" i="2"/>
  <c r="J66" i="2"/>
  <c r="K66" i="2"/>
  <c r="A66" i="2"/>
  <c r="B66" i="2"/>
  <c r="P66" i="2"/>
  <c r="N55" i="2"/>
  <c r="O55" i="2"/>
  <c r="R55" i="2"/>
  <c r="S55" i="2"/>
  <c r="T55" i="2"/>
  <c r="L55" i="2"/>
  <c r="M55" i="2"/>
  <c r="K55" i="2"/>
  <c r="B55" i="2"/>
  <c r="J55" i="2"/>
  <c r="A55" i="2"/>
  <c r="P55" i="2"/>
  <c r="N47" i="2"/>
  <c r="O47" i="2"/>
  <c r="R47" i="2"/>
  <c r="S47" i="2"/>
  <c r="T47" i="2"/>
  <c r="L47" i="2"/>
  <c r="M47" i="2"/>
  <c r="K47" i="2"/>
  <c r="B47" i="2"/>
  <c r="A47" i="2"/>
  <c r="J47" i="2"/>
  <c r="P47" i="2"/>
  <c r="N39" i="2"/>
  <c r="O39" i="2"/>
  <c r="R39" i="2"/>
  <c r="S39" i="2"/>
  <c r="T39" i="2"/>
  <c r="L39" i="2"/>
  <c r="M39" i="2"/>
  <c r="K39" i="2"/>
  <c r="B39" i="2"/>
  <c r="A39" i="2"/>
  <c r="J39" i="2"/>
  <c r="P39" i="2"/>
  <c r="N31" i="2"/>
  <c r="O31" i="2"/>
  <c r="R31" i="2"/>
  <c r="S31" i="2"/>
  <c r="T31" i="2"/>
  <c r="L31" i="2"/>
  <c r="M31" i="2"/>
  <c r="K31" i="2"/>
  <c r="B31" i="2"/>
  <c r="J31" i="2"/>
  <c r="A31" i="2"/>
  <c r="P31" i="2"/>
  <c r="N23" i="2"/>
  <c r="O23" i="2"/>
  <c r="R23" i="2"/>
  <c r="S23" i="2"/>
  <c r="T23" i="2"/>
  <c r="L23" i="2"/>
  <c r="M23" i="2"/>
  <c r="K23" i="2"/>
  <c r="B23" i="2"/>
  <c r="J23" i="2"/>
  <c r="A23" i="2"/>
  <c r="P23" i="2"/>
  <c r="N15" i="2"/>
  <c r="O15" i="2"/>
  <c r="R15" i="2"/>
  <c r="S15" i="2"/>
  <c r="T15" i="2"/>
  <c r="L15" i="2"/>
  <c r="M15" i="2"/>
  <c r="K15" i="2"/>
  <c r="J15" i="2"/>
  <c r="B15" i="2"/>
  <c r="A15" i="2"/>
  <c r="P15" i="2"/>
  <c r="N7" i="2"/>
  <c r="O7" i="2"/>
  <c r="R7" i="2"/>
  <c r="S7" i="2"/>
  <c r="T7" i="2"/>
  <c r="L7" i="2"/>
  <c r="M7" i="2"/>
  <c r="K7" i="2"/>
  <c r="J7" i="2"/>
  <c r="B7" i="2"/>
  <c r="A7" i="2"/>
  <c r="P7" i="2"/>
  <c r="T390" i="2"/>
  <c r="L390" i="2"/>
  <c r="M390" i="2"/>
  <c r="N390" i="2"/>
  <c r="O390" i="2"/>
  <c r="Q390" i="2"/>
  <c r="R390" i="2"/>
  <c r="S390" i="2"/>
  <c r="K390" i="2"/>
  <c r="J390" i="2"/>
  <c r="B390" i="2"/>
  <c r="A390" i="2"/>
  <c r="P390" i="2"/>
  <c r="T382" i="2"/>
  <c r="L382" i="2"/>
  <c r="M382" i="2"/>
  <c r="N382" i="2"/>
  <c r="O382" i="2"/>
  <c r="Q382" i="2"/>
  <c r="R382" i="2"/>
  <c r="S382" i="2"/>
  <c r="K382" i="2"/>
  <c r="J382" i="2"/>
  <c r="A382" i="2"/>
  <c r="B382" i="2"/>
  <c r="P382" i="2"/>
  <c r="T374" i="2"/>
  <c r="L374" i="2"/>
  <c r="M374" i="2"/>
  <c r="N374" i="2"/>
  <c r="O374" i="2"/>
  <c r="Q374" i="2"/>
  <c r="R374" i="2"/>
  <c r="S374" i="2"/>
  <c r="K374" i="2"/>
  <c r="J374" i="2"/>
  <c r="B374" i="2"/>
  <c r="A374" i="2"/>
  <c r="P374" i="2"/>
  <c r="T366" i="2"/>
  <c r="L366" i="2"/>
  <c r="M366" i="2"/>
  <c r="N366" i="2"/>
  <c r="O366" i="2"/>
  <c r="Q366" i="2"/>
  <c r="R366" i="2"/>
  <c r="S366" i="2"/>
  <c r="K366" i="2"/>
  <c r="J366" i="2"/>
  <c r="B366" i="2"/>
  <c r="A366" i="2"/>
  <c r="P366" i="2"/>
  <c r="R358" i="2"/>
  <c r="T358" i="2"/>
  <c r="N358" i="2"/>
  <c r="O358" i="2"/>
  <c r="L358" i="2"/>
  <c r="M358" i="2"/>
  <c r="Q358" i="2"/>
  <c r="S358" i="2"/>
  <c r="K358" i="2"/>
  <c r="J358" i="2"/>
  <c r="A358" i="2"/>
  <c r="B358" i="2"/>
  <c r="P358" i="2"/>
  <c r="R350" i="2"/>
  <c r="T350" i="2"/>
  <c r="N350" i="2"/>
  <c r="O350" i="2"/>
  <c r="L350" i="2"/>
  <c r="M350" i="2"/>
  <c r="Q350" i="2"/>
  <c r="S350" i="2"/>
  <c r="K350" i="2"/>
  <c r="B350" i="2"/>
  <c r="J350" i="2"/>
  <c r="A350" i="2"/>
  <c r="P350" i="2"/>
  <c r="R342" i="2"/>
  <c r="T342" i="2"/>
  <c r="M342" i="2"/>
  <c r="N342" i="2"/>
  <c r="O342" i="2"/>
  <c r="Q342" i="2"/>
  <c r="S342" i="2"/>
  <c r="L342" i="2"/>
  <c r="K342" i="2"/>
  <c r="B342" i="2"/>
  <c r="J342" i="2"/>
  <c r="A342" i="2"/>
  <c r="P342" i="2"/>
  <c r="R334" i="2"/>
  <c r="T334" i="2"/>
  <c r="L334" i="2"/>
  <c r="M334" i="2"/>
  <c r="N334" i="2"/>
  <c r="O334" i="2"/>
  <c r="Q334" i="2"/>
  <c r="S334" i="2"/>
  <c r="K334" i="2"/>
  <c r="B334" i="2"/>
  <c r="J334" i="2"/>
  <c r="A334" i="2"/>
  <c r="P334" i="2"/>
  <c r="R326" i="2"/>
  <c r="T326" i="2"/>
  <c r="L326" i="2"/>
  <c r="M326" i="2"/>
  <c r="N326" i="2"/>
  <c r="O326" i="2"/>
  <c r="Q326" i="2"/>
  <c r="S326" i="2"/>
  <c r="K326" i="2"/>
  <c r="B326" i="2"/>
  <c r="J326" i="2"/>
  <c r="A326" i="2"/>
  <c r="P326" i="2"/>
  <c r="R316" i="2"/>
  <c r="S316" i="2"/>
  <c r="T316" i="2"/>
  <c r="L316" i="2"/>
  <c r="M316" i="2"/>
  <c r="N316" i="2"/>
  <c r="O316" i="2"/>
  <c r="Q316" i="2"/>
  <c r="K316" i="2"/>
  <c r="B316" i="2"/>
  <c r="J316" i="2"/>
  <c r="A316" i="2"/>
  <c r="P316" i="2"/>
  <c r="R304" i="2"/>
  <c r="S304" i="2"/>
  <c r="T304" i="2"/>
  <c r="L304" i="2"/>
  <c r="M304" i="2"/>
  <c r="N304" i="2"/>
  <c r="O304" i="2"/>
  <c r="Q304" i="2"/>
  <c r="B304" i="2"/>
  <c r="K304" i="2"/>
  <c r="J304" i="2"/>
  <c r="A304" i="2"/>
  <c r="P304" i="2"/>
  <c r="R295" i="2"/>
  <c r="S295" i="2"/>
  <c r="T295" i="2"/>
  <c r="L295" i="2"/>
  <c r="M295" i="2"/>
  <c r="N295" i="2"/>
  <c r="O295" i="2"/>
  <c r="Q295" i="2"/>
  <c r="K295" i="2"/>
  <c r="B295" i="2"/>
  <c r="A295" i="2"/>
  <c r="J295" i="2"/>
  <c r="P295" i="2"/>
  <c r="N287" i="2"/>
  <c r="O287" i="2"/>
  <c r="Q287" i="2"/>
  <c r="T287" i="2"/>
  <c r="L287" i="2"/>
  <c r="M287" i="2"/>
  <c r="R287" i="2"/>
  <c r="S287" i="2"/>
  <c r="K287" i="2"/>
  <c r="B287" i="2"/>
  <c r="J287" i="2"/>
  <c r="A287" i="2"/>
  <c r="P287" i="2"/>
  <c r="N276" i="2"/>
  <c r="O276" i="2"/>
  <c r="Q276" i="2"/>
  <c r="R276" i="2"/>
  <c r="S276" i="2"/>
  <c r="T276" i="2"/>
  <c r="L276" i="2"/>
  <c r="M276" i="2"/>
  <c r="K276" i="2"/>
  <c r="B276" i="2"/>
  <c r="J276" i="2"/>
  <c r="A276" i="2"/>
  <c r="P276" i="2"/>
  <c r="N268" i="2"/>
  <c r="O268" i="2"/>
  <c r="Q268" i="2"/>
  <c r="R268" i="2"/>
  <c r="S268" i="2"/>
  <c r="T268" i="2"/>
  <c r="L268" i="2"/>
  <c r="M268" i="2"/>
  <c r="B268" i="2"/>
  <c r="J268" i="2"/>
  <c r="K268" i="2"/>
  <c r="A268" i="2"/>
  <c r="P268" i="2"/>
  <c r="N260" i="2"/>
  <c r="O260" i="2"/>
  <c r="Q260" i="2"/>
  <c r="R260" i="2"/>
  <c r="S260" i="2"/>
  <c r="T260" i="2"/>
  <c r="L260" i="2"/>
  <c r="M260" i="2"/>
  <c r="B260" i="2"/>
  <c r="K260" i="2"/>
  <c r="J260" i="2"/>
  <c r="A260" i="2"/>
  <c r="P260" i="2"/>
  <c r="N252" i="2"/>
  <c r="O252" i="2"/>
  <c r="Q252" i="2"/>
  <c r="R252" i="2"/>
  <c r="S252" i="2"/>
  <c r="T252" i="2"/>
  <c r="L252" i="2"/>
  <c r="M252" i="2"/>
  <c r="B252" i="2"/>
  <c r="J252" i="2"/>
  <c r="A252" i="2"/>
  <c r="K252" i="2"/>
  <c r="P252" i="2"/>
  <c r="N244" i="2"/>
  <c r="S244" i="2"/>
  <c r="T244" i="2"/>
  <c r="L244" i="2"/>
  <c r="M244" i="2"/>
  <c r="O244" i="2"/>
  <c r="Q244" i="2"/>
  <c r="R244" i="2"/>
  <c r="B244" i="2"/>
  <c r="J244" i="2"/>
  <c r="K244" i="2"/>
  <c r="A244" i="2"/>
  <c r="P244" i="2"/>
  <c r="T236" i="2"/>
  <c r="N236" i="2"/>
  <c r="L236" i="2"/>
  <c r="M236" i="2"/>
  <c r="O236" i="2"/>
  <c r="Q236" i="2"/>
  <c r="R236" i="2"/>
  <c r="S236" i="2"/>
  <c r="B236" i="2"/>
  <c r="K236" i="2"/>
  <c r="J236" i="2"/>
  <c r="A236" i="2"/>
  <c r="P236" i="2"/>
  <c r="T225" i="2"/>
  <c r="L225" i="2"/>
  <c r="N225" i="2"/>
  <c r="R225" i="2"/>
  <c r="S225" i="2"/>
  <c r="M225" i="2"/>
  <c r="O225" i="2"/>
  <c r="Q225" i="2"/>
  <c r="K225" i="2"/>
  <c r="B225" i="2"/>
  <c r="J225" i="2"/>
  <c r="A225" i="2"/>
  <c r="P225" i="2"/>
  <c r="S217" i="2"/>
  <c r="T217" i="2"/>
  <c r="L217" i="2"/>
  <c r="N217" i="2"/>
  <c r="R217" i="2"/>
  <c r="M217" i="2"/>
  <c r="O217" i="2"/>
  <c r="Q217" i="2"/>
  <c r="K217" i="2"/>
  <c r="J217" i="2"/>
  <c r="B217" i="2"/>
  <c r="A217" i="2"/>
  <c r="P217" i="2"/>
  <c r="S206" i="2"/>
  <c r="T206" i="2"/>
  <c r="L206" i="2"/>
  <c r="N206" i="2"/>
  <c r="R206" i="2"/>
  <c r="M206" i="2"/>
  <c r="O206" i="2"/>
  <c r="Q206" i="2"/>
  <c r="K206" i="2"/>
  <c r="B206" i="2"/>
  <c r="J206" i="2"/>
  <c r="A206" i="2"/>
  <c r="P206" i="2"/>
  <c r="S195" i="2"/>
  <c r="T195" i="2"/>
  <c r="L195" i="2"/>
  <c r="N195" i="2"/>
  <c r="R195" i="2"/>
  <c r="M195" i="2"/>
  <c r="O195" i="2"/>
  <c r="J195" i="2"/>
  <c r="K195" i="2"/>
  <c r="B195" i="2"/>
  <c r="A195" i="2"/>
  <c r="P195" i="2"/>
  <c r="S187" i="2"/>
  <c r="T187" i="2"/>
  <c r="L187" i="2"/>
  <c r="N187" i="2"/>
  <c r="R187" i="2"/>
  <c r="M187" i="2"/>
  <c r="O187" i="2"/>
  <c r="J187" i="2"/>
  <c r="K187" i="2"/>
  <c r="A187" i="2"/>
  <c r="B187" i="2"/>
  <c r="P187" i="2"/>
  <c r="R176" i="2"/>
  <c r="T176" i="2"/>
  <c r="M176" i="2"/>
  <c r="N176" i="2"/>
  <c r="O176" i="2"/>
  <c r="L176" i="2"/>
  <c r="S176" i="2"/>
  <c r="K176" i="2"/>
  <c r="B176" i="2"/>
  <c r="J176" i="2"/>
  <c r="A176" i="2"/>
  <c r="P176" i="2"/>
  <c r="R168" i="2"/>
  <c r="T168" i="2"/>
  <c r="M168" i="2"/>
  <c r="N168" i="2"/>
  <c r="O168" i="2"/>
  <c r="L168" i="2"/>
  <c r="S168" i="2"/>
  <c r="K168" i="2"/>
  <c r="B168" i="2"/>
  <c r="J168" i="2"/>
  <c r="A168" i="2"/>
  <c r="P168" i="2"/>
  <c r="R159" i="2"/>
  <c r="T159" i="2"/>
  <c r="M159" i="2"/>
  <c r="N159" i="2"/>
  <c r="O159" i="2"/>
  <c r="L159" i="2"/>
  <c r="S159" i="2"/>
  <c r="K159" i="2"/>
  <c r="B159" i="2"/>
  <c r="A159" i="2"/>
  <c r="J159" i="2"/>
  <c r="P159" i="2"/>
  <c r="R145" i="2"/>
  <c r="S145" i="2"/>
  <c r="T145" i="2"/>
  <c r="M145" i="2"/>
  <c r="N145" i="2"/>
  <c r="O145" i="2"/>
  <c r="L145" i="2"/>
  <c r="K145" i="2"/>
  <c r="J145" i="2"/>
  <c r="B145" i="2"/>
  <c r="A145" i="2"/>
  <c r="P145" i="2"/>
  <c r="R137" i="2"/>
  <c r="S137" i="2"/>
  <c r="T137" i="2"/>
  <c r="M137" i="2"/>
  <c r="N137" i="2"/>
  <c r="O137" i="2"/>
  <c r="L137" i="2"/>
  <c r="K137" i="2"/>
  <c r="B137" i="2"/>
  <c r="J137" i="2"/>
  <c r="A137" i="2"/>
  <c r="P137" i="2"/>
  <c r="O128" i="2"/>
  <c r="R128" i="2"/>
  <c r="S128" i="2"/>
  <c r="T128" i="2"/>
  <c r="M128" i="2"/>
  <c r="N128" i="2"/>
  <c r="L128" i="2"/>
  <c r="K128" i="2"/>
  <c r="B128" i="2"/>
  <c r="J128" i="2"/>
  <c r="A128" i="2"/>
  <c r="P128" i="2"/>
  <c r="O120" i="2"/>
  <c r="R120" i="2"/>
  <c r="S120" i="2"/>
  <c r="T120" i="2"/>
  <c r="M120" i="2"/>
  <c r="N120" i="2"/>
  <c r="L120" i="2"/>
  <c r="K120" i="2"/>
  <c r="B120" i="2"/>
  <c r="J120" i="2"/>
  <c r="A120" i="2"/>
  <c r="P120" i="2"/>
  <c r="O109" i="2"/>
  <c r="R109" i="2"/>
  <c r="S109" i="2"/>
  <c r="T109" i="2"/>
  <c r="M109" i="2"/>
  <c r="N109" i="2"/>
  <c r="L109" i="2"/>
  <c r="K109" i="2"/>
  <c r="B109" i="2"/>
  <c r="J109" i="2"/>
  <c r="A109" i="2"/>
  <c r="P109" i="2"/>
  <c r="O100" i="2"/>
  <c r="R100" i="2"/>
  <c r="S100" i="2"/>
  <c r="T100" i="2"/>
  <c r="M100" i="2"/>
  <c r="N100" i="2"/>
  <c r="L100" i="2"/>
  <c r="K100" i="2"/>
  <c r="B100" i="2"/>
  <c r="J100" i="2"/>
  <c r="A100" i="2"/>
  <c r="P100" i="2"/>
  <c r="O92" i="2"/>
  <c r="L92" i="2"/>
  <c r="M92" i="2"/>
  <c r="N92" i="2"/>
  <c r="R92" i="2"/>
  <c r="T92" i="2"/>
  <c r="S92" i="2"/>
  <c r="K92" i="2"/>
  <c r="B92" i="2"/>
  <c r="J92" i="2"/>
  <c r="A92" i="2"/>
  <c r="P92" i="2"/>
  <c r="O82" i="2"/>
  <c r="R82" i="2"/>
  <c r="T82" i="2"/>
  <c r="L82" i="2"/>
  <c r="M82" i="2"/>
  <c r="N82" i="2"/>
  <c r="S82" i="2"/>
  <c r="K82" i="2"/>
  <c r="J82" i="2"/>
  <c r="A82" i="2"/>
  <c r="B82" i="2"/>
  <c r="P82" i="2"/>
  <c r="O73" i="2"/>
  <c r="R73" i="2"/>
  <c r="T73" i="2"/>
  <c r="L73" i="2"/>
  <c r="M73" i="2"/>
  <c r="N73" i="2"/>
  <c r="S73" i="2"/>
  <c r="K73" i="2"/>
  <c r="A73" i="2"/>
  <c r="J73" i="2"/>
  <c r="B73" i="2"/>
  <c r="P73" i="2"/>
  <c r="O65" i="2"/>
  <c r="R65" i="2"/>
  <c r="T65" i="2"/>
  <c r="L65" i="2"/>
  <c r="M65" i="2"/>
  <c r="N65" i="2"/>
  <c r="S65" i="2"/>
  <c r="K65" i="2"/>
  <c r="A65" i="2"/>
  <c r="B65" i="2"/>
  <c r="J65" i="2"/>
  <c r="P65" i="2"/>
  <c r="N54" i="2"/>
  <c r="O54" i="2"/>
  <c r="R54" i="2"/>
  <c r="S54" i="2"/>
  <c r="T54" i="2"/>
  <c r="L54" i="2"/>
  <c r="M54" i="2"/>
  <c r="K54" i="2"/>
  <c r="B54" i="2"/>
  <c r="J54" i="2"/>
  <c r="A54" i="2"/>
  <c r="P54" i="2"/>
  <c r="N46" i="2"/>
  <c r="O46" i="2"/>
  <c r="R46" i="2"/>
  <c r="S46" i="2"/>
  <c r="T46" i="2"/>
  <c r="L46" i="2"/>
  <c r="M46" i="2"/>
  <c r="K46" i="2"/>
  <c r="B46" i="2"/>
  <c r="J46" i="2"/>
  <c r="A46" i="2"/>
  <c r="P46" i="2"/>
  <c r="N38" i="2"/>
  <c r="O38" i="2"/>
  <c r="R38" i="2"/>
  <c r="S38" i="2"/>
  <c r="T38" i="2"/>
  <c r="L38" i="2"/>
  <c r="M38" i="2"/>
  <c r="K38" i="2"/>
  <c r="B38" i="2"/>
  <c r="J38" i="2"/>
  <c r="A38" i="2"/>
  <c r="P38" i="2"/>
  <c r="N30" i="2"/>
  <c r="O30" i="2"/>
  <c r="R30" i="2"/>
  <c r="S30" i="2"/>
  <c r="T30" i="2"/>
  <c r="L30" i="2"/>
  <c r="M30" i="2"/>
  <c r="K30" i="2"/>
  <c r="B30" i="2"/>
  <c r="A30" i="2"/>
  <c r="J30" i="2"/>
  <c r="P30" i="2"/>
  <c r="N22" i="2"/>
  <c r="O22" i="2"/>
  <c r="R22" i="2"/>
  <c r="S22" i="2"/>
  <c r="T22" i="2"/>
  <c r="L22" i="2"/>
  <c r="M22" i="2"/>
  <c r="K22" i="2"/>
  <c r="B22" i="2"/>
  <c r="J22" i="2"/>
  <c r="A22" i="2"/>
  <c r="P22" i="2"/>
  <c r="N14" i="2"/>
  <c r="O14" i="2"/>
  <c r="R14" i="2"/>
  <c r="S14" i="2"/>
  <c r="T14" i="2"/>
  <c r="L14" i="2"/>
  <c r="M14" i="2"/>
  <c r="K14" i="2"/>
  <c r="B14" i="2"/>
  <c r="J14" i="2"/>
  <c r="A14" i="2"/>
  <c r="P14" i="2"/>
  <c r="N6" i="2"/>
  <c r="O6" i="2"/>
  <c r="R6" i="2"/>
  <c r="S6" i="2"/>
  <c r="T6" i="2"/>
  <c r="L6" i="2"/>
  <c r="M6" i="2"/>
  <c r="K6" i="2"/>
  <c r="J6" i="2"/>
  <c r="B6" i="2"/>
  <c r="A6" i="2"/>
  <c r="P6" i="2"/>
  <c r="N611" i="2"/>
  <c r="O611" i="2"/>
  <c r="Q611" i="2"/>
  <c r="R611" i="2"/>
  <c r="L611" i="2"/>
  <c r="M611" i="2"/>
  <c r="S611" i="2"/>
  <c r="T611" i="2"/>
  <c r="A611" i="2"/>
  <c r="B611" i="2"/>
  <c r="P611" i="2"/>
  <c r="N571" i="2"/>
  <c r="O571" i="2"/>
  <c r="Q571" i="2"/>
  <c r="R571" i="2"/>
  <c r="S571" i="2"/>
  <c r="L571" i="2"/>
  <c r="T571" i="2"/>
  <c r="M571" i="2"/>
  <c r="A571" i="2"/>
  <c r="B571" i="2"/>
  <c r="P571" i="2"/>
  <c r="N551" i="2"/>
  <c r="O551" i="2"/>
  <c r="Q551" i="2"/>
  <c r="R551" i="2"/>
  <c r="S551" i="2"/>
  <c r="L551" i="2"/>
  <c r="T551" i="2"/>
  <c r="M551" i="2"/>
  <c r="K551" i="2"/>
  <c r="B551" i="2"/>
  <c r="J551" i="2"/>
  <c r="A551" i="2"/>
  <c r="P551" i="2"/>
  <c r="N503" i="2"/>
  <c r="O503" i="2"/>
  <c r="Q503" i="2"/>
  <c r="R503" i="2"/>
  <c r="S503" i="2"/>
  <c r="T503" i="2"/>
  <c r="L503" i="2"/>
  <c r="K503" i="2"/>
  <c r="B503" i="2"/>
  <c r="M503" i="2"/>
  <c r="J503" i="2"/>
  <c r="A503" i="2"/>
  <c r="P503" i="2"/>
  <c r="T407" i="2"/>
  <c r="L407" i="2"/>
  <c r="M407" i="2"/>
  <c r="N407" i="2"/>
  <c r="O407" i="2"/>
  <c r="Q407" i="2"/>
  <c r="R407" i="2"/>
  <c r="S407" i="2"/>
  <c r="K407" i="2"/>
  <c r="B407" i="2"/>
  <c r="A407" i="2"/>
  <c r="J407" i="2"/>
  <c r="P407" i="2"/>
  <c r="R354" i="2"/>
  <c r="T354" i="2"/>
  <c r="N354" i="2"/>
  <c r="O354" i="2"/>
  <c r="L354" i="2"/>
  <c r="M354" i="2"/>
  <c r="Q354" i="2"/>
  <c r="S354" i="2"/>
  <c r="J354" i="2"/>
  <c r="K354" i="2"/>
  <c r="B354" i="2"/>
  <c r="A354" i="2"/>
  <c r="P354" i="2"/>
  <c r="R300" i="2"/>
  <c r="S300" i="2"/>
  <c r="T300" i="2"/>
  <c r="L300" i="2"/>
  <c r="M300" i="2"/>
  <c r="N300" i="2"/>
  <c r="O300" i="2"/>
  <c r="Q300" i="2"/>
  <c r="B300" i="2"/>
  <c r="J300" i="2"/>
  <c r="K300" i="2"/>
  <c r="A300" i="2"/>
  <c r="P300" i="2"/>
  <c r="T240" i="2"/>
  <c r="N240" i="2"/>
  <c r="L240" i="2"/>
  <c r="M240" i="2"/>
  <c r="O240" i="2"/>
  <c r="Q240" i="2"/>
  <c r="R240" i="2"/>
  <c r="S240" i="2"/>
  <c r="K240" i="2"/>
  <c r="B240" i="2"/>
  <c r="J240" i="2"/>
  <c r="A240" i="2"/>
  <c r="P240" i="2"/>
  <c r="N34" i="2"/>
  <c r="O34" i="2"/>
  <c r="R34" i="2"/>
  <c r="S34" i="2"/>
  <c r="T34" i="2"/>
  <c r="L34" i="2"/>
  <c r="M34" i="2"/>
  <c r="J34" i="2"/>
  <c r="A34" i="2"/>
  <c r="K34" i="2"/>
  <c r="B34" i="2"/>
  <c r="P34" i="2"/>
  <c r="N596" i="2"/>
  <c r="O596" i="2"/>
  <c r="Q596" i="2"/>
  <c r="R596" i="2"/>
  <c r="S596" i="2"/>
  <c r="L596" i="2"/>
  <c r="B596" i="2"/>
  <c r="M596" i="2"/>
  <c r="T596" i="2"/>
  <c r="A596" i="2"/>
  <c r="P596" i="2"/>
  <c r="N576" i="2"/>
  <c r="O576" i="2"/>
  <c r="Q576" i="2"/>
  <c r="R576" i="2"/>
  <c r="S576" i="2"/>
  <c r="L576" i="2"/>
  <c r="T576" i="2"/>
  <c r="M576" i="2"/>
  <c r="A576" i="2"/>
  <c r="B576" i="2"/>
  <c r="P576" i="2"/>
  <c r="N556" i="2"/>
  <c r="O556" i="2"/>
  <c r="Q556" i="2"/>
  <c r="R556" i="2"/>
  <c r="S556" i="2"/>
  <c r="L556" i="2"/>
  <c r="T556" i="2"/>
  <c r="K556" i="2"/>
  <c r="B556" i="2"/>
  <c r="J556" i="2"/>
  <c r="M556" i="2"/>
  <c r="A556" i="2"/>
  <c r="P556" i="2"/>
  <c r="N509" i="2"/>
  <c r="O509" i="2"/>
  <c r="Q509" i="2"/>
  <c r="R509" i="2"/>
  <c r="S509" i="2"/>
  <c r="T509" i="2"/>
  <c r="L509" i="2"/>
  <c r="M509" i="2"/>
  <c r="K509" i="2"/>
  <c r="B509" i="2"/>
  <c r="J509" i="2"/>
  <c r="A509" i="2"/>
  <c r="P509" i="2"/>
  <c r="N498" i="2"/>
  <c r="O498" i="2"/>
  <c r="Q498" i="2"/>
  <c r="R498" i="2"/>
  <c r="S498" i="2"/>
  <c r="T498" i="2"/>
  <c r="L498" i="2"/>
  <c r="M498" i="2"/>
  <c r="J498" i="2"/>
  <c r="K498" i="2"/>
  <c r="A498" i="2"/>
  <c r="B498" i="2"/>
  <c r="P498" i="2"/>
  <c r="N481" i="2"/>
  <c r="O481" i="2"/>
  <c r="Q481" i="2"/>
  <c r="R481" i="2"/>
  <c r="S481" i="2"/>
  <c r="T481" i="2"/>
  <c r="L481" i="2"/>
  <c r="M481" i="2"/>
  <c r="K481" i="2"/>
  <c r="J481" i="2"/>
  <c r="B481" i="2"/>
  <c r="A481" i="2"/>
  <c r="P481" i="2"/>
  <c r="N473" i="2"/>
  <c r="O473" i="2"/>
  <c r="Q473" i="2"/>
  <c r="R473" i="2"/>
  <c r="S473" i="2"/>
  <c r="T473" i="2"/>
  <c r="L473" i="2"/>
  <c r="M473" i="2"/>
  <c r="K473" i="2"/>
  <c r="J473" i="2"/>
  <c r="B473" i="2"/>
  <c r="A473" i="2"/>
  <c r="P473" i="2"/>
  <c r="N462" i="2"/>
  <c r="L462" i="2"/>
  <c r="M462" i="2"/>
  <c r="O462" i="2"/>
  <c r="Q462" i="2"/>
  <c r="R462" i="2"/>
  <c r="S462" i="2"/>
  <c r="K462" i="2"/>
  <c r="T462" i="2"/>
  <c r="J462" i="2"/>
  <c r="A462" i="2"/>
  <c r="B462" i="2"/>
  <c r="P462" i="2"/>
  <c r="N454" i="2"/>
  <c r="L454" i="2"/>
  <c r="M454" i="2"/>
  <c r="O454" i="2"/>
  <c r="Q454" i="2"/>
  <c r="R454" i="2"/>
  <c r="S454" i="2"/>
  <c r="K454" i="2"/>
  <c r="T454" i="2"/>
  <c r="J454" i="2"/>
  <c r="B454" i="2"/>
  <c r="A454" i="2"/>
  <c r="P454" i="2"/>
  <c r="M446" i="2"/>
  <c r="N446" i="2"/>
  <c r="R446" i="2"/>
  <c r="S446" i="2"/>
  <c r="T446" i="2"/>
  <c r="L446" i="2"/>
  <c r="O446" i="2"/>
  <c r="K446" i="2"/>
  <c r="Q446" i="2"/>
  <c r="J446" i="2"/>
  <c r="A446" i="2"/>
  <c r="B446" i="2"/>
  <c r="P446" i="2"/>
  <c r="T422" i="2"/>
  <c r="L422" i="2"/>
  <c r="M422" i="2"/>
  <c r="N422" i="2"/>
  <c r="O422" i="2"/>
  <c r="Q422" i="2"/>
  <c r="R422" i="2"/>
  <c r="S422" i="2"/>
  <c r="K422" i="2"/>
  <c r="J422" i="2"/>
  <c r="A422" i="2"/>
  <c r="B422" i="2"/>
  <c r="P422" i="2"/>
  <c r="T413" i="2"/>
  <c r="L413" i="2"/>
  <c r="M413" i="2"/>
  <c r="N413" i="2"/>
  <c r="O413" i="2"/>
  <c r="Q413" i="2"/>
  <c r="R413" i="2"/>
  <c r="S413" i="2"/>
  <c r="K413" i="2"/>
  <c r="B413" i="2"/>
  <c r="J413" i="2"/>
  <c r="A413" i="2"/>
  <c r="P413" i="2"/>
  <c r="T398" i="2"/>
  <c r="L398" i="2"/>
  <c r="M398" i="2"/>
  <c r="N398" i="2"/>
  <c r="O398" i="2"/>
  <c r="Q398" i="2"/>
  <c r="R398" i="2"/>
  <c r="S398" i="2"/>
  <c r="K398" i="2"/>
  <c r="J398" i="2"/>
  <c r="A398" i="2"/>
  <c r="B398" i="2"/>
  <c r="P398" i="2"/>
  <c r="N605" i="2"/>
  <c r="O605" i="2"/>
  <c r="Q605" i="2"/>
  <c r="R605" i="2"/>
  <c r="L605" i="2"/>
  <c r="M605" i="2"/>
  <c r="S605" i="2"/>
  <c r="B605" i="2"/>
  <c r="T605" i="2"/>
  <c r="A605" i="2"/>
  <c r="P605" i="2"/>
  <c r="N595" i="2"/>
  <c r="O595" i="2"/>
  <c r="Q595" i="2"/>
  <c r="R595" i="2"/>
  <c r="S595" i="2"/>
  <c r="L595" i="2"/>
  <c r="M595" i="2"/>
  <c r="T595" i="2"/>
  <c r="A595" i="2"/>
  <c r="B595" i="2"/>
  <c r="P595" i="2"/>
  <c r="N585" i="2"/>
  <c r="O585" i="2"/>
  <c r="Q585" i="2"/>
  <c r="R585" i="2"/>
  <c r="S585" i="2"/>
  <c r="L585" i="2"/>
  <c r="M585" i="2"/>
  <c r="T585" i="2"/>
  <c r="B585" i="2"/>
  <c r="A585" i="2"/>
  <c r="P585" i="2"/>
  <c r="N575" i="2"/>
  <c r="O575" i="2"/>
  <c r="Q575" i="2"/>
  <c r="R575" i="2"/>
  <c r="S575" i="2"/>
  <c r="L575" i="2"/>
  <c r="M575" i="2"/>
  <c r="T575" i="2"/>
  <c r="B575" i="2"/>
  <c r="A575" i="2"/>
  <c r="P575" i="2"/>
  <c r="N564" i="2"/>
  <c r="O564" i="2"/>
  <c r="Q564" i="2"/>
  <c r="R564" i="2"/>
  <c r="S564" i="2"/>
  <c r="L564" i="2"/>
  <c r="M564" i="2"/>
  <c r="T564" i="2"/>
  <c r="B564" i="2"/>
  <c r="J564" i="2"/>
  <c r="A564" i="2"/>
  <c r="K564" i="2"/>
  <c r="P564" i="2"/>
  <c r="N555" i="2"/>
  <c r="O555" i="2"/>
  <c r="Q555" i="2"/>
  <c r="R555" i="2"/>
  <c r="S555" i="2"/>
  <c r="L555" i="2"/>
  <c r="M555" i="2"/>
  <c r="T555" i="2"/>
  <c r="J555" i="2"/>
  <c r="A555" i="2"/>
  <c r="K555" i="2"/>
  <c r="B555" i="2"/>
  <c r="P555" i="2"/>
  <c r="N546" i="2"/>
  <c r="O546" i="2"/>
  <c r="Q546" i="2"/>
  <c r="R546" i="2"/>
  <c r="S546" i="2"/>
  <c r="L546" i="2"/>
  <c r="M546" i="2"/>
  <c r="T546" i="2"/>
  <c r="J546" i="2"/>
  <c r="B546" i="2"/>
  <c r="K546" i="2"/>
  <c r="A546" i="2"/>
  <c r="P546" i="2"/>
  <c r="N536" i="2"/>
  <c r="O536" i="2"/>
  <c r="Q536" i="2"/>
  <c r="R536" i="2"/>
  <c r="S536" i="2"/>
  <c r="T536" i="2"/>
  <c r="L536" i="2"/>
  <c r="M536" i="2"/>
  <c r="J536" i="2"/>
  <c r="K536" i="2"/>
  <c r="B536" i="2"/>
  <c r="A536" i="2"/>
  <c r="P536" i="2"/>
  <c r="N525" i="2"/>
  <c r="O525" i="2"/>
  <c r="Q525" i="2"/>
  <c r="R525" i="2"/>
  <c r="S525" i="2"/>
  <c r="T525" i="2"/>
  <c r="L525" i="2"/>
  <c r="M525" i="2"/>
  <c r="K525" i="2"/>
  <c r="B525" i="2"/>
  <c r="J525" i="2"/>
  <c r="A525" i="2"/>
  <c r="P525" i="2"/>
  <c r="N516" i="2"/>
  <c r="O516" i="2"/>
  <c r="Q516" i="2"/>
  <c r="R516" i="2"/>
  <c r="S516" i="2"/>
  <c r="T516" i="2"/>
  <c r="L516" i="2"/>
  <c r="M516" i="2"/>
  <c r="B516" i="2"/>
  <c r="K516" i="2"/>
  <c r="J516" i="2"/>
  <c r="A516" i="2"/>
  <c r="P516" i="2"/>
  <c r="N506" i="2"/>
  <c r="O506" i="2"/>
  <c r="Q506" i="2"/>
  <c r="R506" i="2"/>
  <c r="S506" i="2"/>
  <c r="T506" i="2"/>
  <c r="L506" i="2"/>
  <c r="M506" i="2"/>
  <c r="J506" i="2"/>
  <c r="K506" i="2"/>
  <c r="A506" i="2"/>
  <c r="B506" i="2"/>
  <c r="P506" i="2"/>
  <c r="N497" i="2"/>
  <c r="O497" i="2"/>
  <c r="Q497" i="2"/>
  <c r="R497" i="2"/>
  <c r="S497" i="2"/>
  <c r="T497" i="2"/>
  <c r="L497" i="2"/>
  <c r="M497" i="2"/>
  <c r="K497" i="2"/>
  <c r="J497" i="2"/>
  <c r="B497" i="2"/>
  <c r="A497" i="2"/>
  <c r="P497" i="2"/>
  <c r="N489" i="2"/>
  <c r="O489" i="2"/>
  <c r="Q489" i="2"/>
  <c r="R489" i="2"/>
  <c r="S489" i="2"/>
  <c r="T489" i="2"/>
  <c r="L489" i="2"/>
  <c r="M489" i="2"/>
  <c r="K489" i="2"/>
  <c r="B489" i="2"/>
  <c r="J489" i="2"/>
  <c r="A489" i="2"/>
  <c r="P489" i="2"/>
  <c r="N480" i="2"/>
  <c r="O480" i="2"/>
  <c r="Q480" i="2"/>
  <c r="R480" i="2"/>
  <c r="S480" i="2"/>
  <c r="T480" i="2"/>
  <c r="L480" i="2"/>
  <c r="M480" i="2"/>
  <c r="K480" i="2"/>
  <c r="B480" i="2"/>
  <c r="A480" i="2"/>
  <c r="J480" i="2"/>
  <c r="P480" i="2"/>
  <c r="N472" i="2"/>
  <c r="O472" i="2"/>
  <c r="Q472" i="2"/>
  <c r="R472" i="2"/>
  <c r="S472" i="2"/>
  <c r="T472" i="2"/>
  <c r="L472" i="2"/>
  <c r="M472" i="2"/>
  <c r="K472" i="2"/>
  <c r="J472" i="2"/>
  <c r="B472" i="2"/>
  <c r="A472" i="2"/>
  <c r="P472" i="2"/>
  <c r="N461" i="2"/>
  <c r="T461" i="2"/>
  <c r="L461" i="2"/>
  <c r="M461" i="2"/>
  <c r="O461" i="2"/>
  <c r="Q461" i="2"/>
  <c r="R461" i="2"/>
  <c r="S461" i="2"/>
  <c r="K461" i="2"/>
  <c r="B461" i="2"/>
  <c r="J461" i="2"/>
  <c r="A461" i="2"/>
  <c r="P461" i="2"/>
  <c r="N453" i="2"/>
  <c r="T453" i="2"/>
  <c r="L453" i="2"/>
  <c r="M453" i="2"/>
  <c r="O453" i="2"/>
  <c r="Q453" i="2"/>
  <c r="R453" i="2"/>
  <c r="S453" i="2"/>
  <c r="K453" i="2"/>
  <c r="B453" i="2"/>
  <c r="J453" i="2"/>
  <c r="A453" i="2"/>
  <c r="P453" i="2"/>
  <c r="M445" i="2"/>
  <c r="N445" i="2"/>
  <c r="O445" i="2"/>
  <c r="Q445" i="2"/>
  <c r="R445" i="2"/>
  <c r="S445" i="2"/>
  <c r="T445" i="2"/>
  <c r="L445" i="2"/>
  <c r="K445" i="2"/>
  <c r="B445" i="2"/>
  <c r="J445" i="2"/>
  <c r="A445" i="2"/>
  <c r="P445" i="2"/>
  <c r="T421" i="2"/>
  <c r="L421" i="2"/>
  <c r="M421" i="2"/>
  <c r="N421" i="2"/>
  <c r="O421" i="2"/>
  <c r="Q421" i="2"/>
  <c r="R421" i="2"/>
  <c r="S421" i="2"/>
  <c r="K421" i="2"/>
  <c r="B421" i="2"/>
  <c r="J421" i="2"/>
  <c r="A421" i="2"/>
  <c r="P421" i="2"/>
  <c r="T412" i="2"/>
  <c r="L412" i="2"/>
  <c r="M412" i="2"/>
  <c r="N412" i="2"/>
  <c r="O412" i="2"/>
  <c r="Q412" i="2"/>
  <c r="R412" i="2"/>
  <c r="S412" i="2"/>
  <c r="B412" i="2"/>
  <c r="J412" i="2"/>
  <c r="K412" i="2"/>
  <c r="A412" i="2"/>
  <c r="P412" i="2"/>
  <c r="T397" i="2"/>
  <c r="L397" i="2"/>
  <c r="M397" i="2"/>
  <c r="N397" i="2"/>
  <c r="O397" i="2"/>
  <c r="Q397" i="2"/>
  <c r="R397" i="2"/>
  <c r="K397" i="2"/>
  <c r="B397" i="2"/>
  <c r="J397" i="2"/>
  <c r="S397" i="2"/>
  <c r="A397" i="2"/>
  <c r="P397" i="2"/>
  <c r="T389" i="2"/>
  <c r="L389" i="2"/>
  <c r="M389" i="2"/>
  <c r="N389" i="2"/>
  <c r="O389" i="2"/>
  <c r="Q389" i="2"/>
  <c r="R389" i="2"/>
  <c r="S389" i="2"/>
  <c r="K389" i="2"/>
  <c r="B389" i="2"/>
  <c r="J389" i="2"/>
  <c r="A389" i="2"/>
  <c r="P389" i="2"/>
  <c r="T381" i="2"/>
  <c r="L381" i="2"/>
  <c r="M381" i="2"/>
  <c r="N381" i="2"/>
  <c r="O381" i="2"/>
  <c r="Q381" i="2"/>
  <c r="R381" i="2"/>
  <c r="S381" i="2"/>
  <c r="K381" i="2"/>
  <c r="B381" i="2"/>
  <c r="J381" i="2"/>
  <c r="A381" i="2"/>
  <c r="P381" i="2"/>
  <c r="T373" i="2"/>
  <c r="L373" i="2"/>
  <c r="M373" i="2"/>
  <c r="N373" i="2"/>
  <c r="O373" i="2"/>
  <c r="Q373" i="2"/>
  <c r="R373" i="2"/>
  <c r="S373" i="2"/>
  <c r="K373" i="2"/>
  <c r="B373" i="2"/>
  <c r="J373" i="2"/>
  <c r="A373" i="2"/>
  <c r="P373" i="2"/>
  <c r="T365" i="2"/>
  <c r="L365" i="2"/>
  <c r="M365" i="2"/>
  <c r="N365" i="2"/>
  <c r="O365" i="2"/>
  <c r="Q365" i="2"/>
  <c r="R365" i="2"/>
  <c r="S365" i="2"/>
  <c r="K365" i="2"/>
  <c r="B365" i="2"/>
  <c r="J365" i="2"/>
  <c r="A365" i="2"/>
  <c r="P365" i="2"/>
  <c r="R357" i="2"/>
  <c r="T357" i="2"/>
  <c r="N357" i="2"/>
  <c r="O357" i="2"/>
  <c r="S357" i="2"/>
  <c r="L357" i="2"/>
  <c r="M357" i="2"/>
  <c r="Q357" i="2"/>
  <c r="K357" i="2"/>
  <c r="B357" i="2"/>
  <c r="J357" i="2"/>
  <c r="A357" i="2"/>
  <c r="P357" i="2"/>
  <c r="R349" i="2"/>
  <c r="T349" i="2"/>
  <c r="N349" i="2"/>
  <c r="O349" i="2"/>
  <c r="S349" i="2"/>
  <c r="L349" i="2"/>
  <c r="M349" i="2"/>
  <c r="Q349" i="2"/>
  <c r="K349" i="2"/>
  <c r="B349" i="2"/>
  <c r="J349" i="2"/>
  <c r="A349" i="2"/>
  <c r="P349" i="2"/>
  <c r="R341" i="2"/>
  <c r="T341" i="2"/>
  <c r="M341" i="2"/>
  <c r="N341" i="2"/>
  <c r="O341" i="2"/>
  <c r="L341" i="2"/>
  <c r="Q341" i="2"/>
  <c r="S341" i="2"/>
  <c r="K341" i="2"/>
  <c r="B341" i="2"/>
  <c r="J341" i="2"/>
  <c r="A341" i="2"/>
  <c r="P341" i="2"/>
  <c r="R333" i="2"/>
  <c r="T333" i="2"/>
  <c r="L333" i="2"/>
  <c r="M333" i="2"/>
  <c r="N333" i="2"/>
  <c r="O333" i="2"/>
  <c r="Q333" i="2"/>
  <c r="S333" i="2"/>
  <c r="K333" i="2"/>
  <c r="B333" i="2"/>
  <c r="J333" i="2"/>
  <c r="A333" i="2"/>
  <c r="P333" i="2"/>
  <c r="R325" i="2"/>
  <c r="T325" i="2"/>
  <c r="L325" i="2"/>
  <c r="M325" i="2"/>
  <c r="N325" i="2"/>
  <c r="O325" i="2"/>
  <c r="Q325" i="2"/>
  <c r="S325" i="2"/>
  <c r="K325" i="2"/>
  <c r="B325" i="2"/>
  <c r="J325" i="2"/>
  <c r="A325" i="2"/>
  <c r="P325" i="2"/>
  <c r="R315" i="2"/>
  <c r="S315" i="2"/>
  <c r="T315" i="2"/>
  <c r="L315" i="2"/>
  <c r="M315" i="2"/>
  <c r="N315" i="2"/>
  <c r="O315" i="2"/>
  <c r="Q315" i="2"/>
  <c r="J315" i="2"/>
  <c r="K315" i="2"/>
  <c r="A315" i="2"/>
  <c r="B315" i="2"/>
  <c r="P315" i="2"/>
  <c r="R303" i="2"/>
  <c r="S303" i="2"/>
  <c r="T303" i="2"/>
  <c r="L303" i="2"/>
  <c r="M303" i="2"/>
  <c r="N303" i="2"/>
  <c r="O303" i="2"/>
  <c r="Q303" i="2"/>
  <c r="K303" i="2"/>
  <c r="B303" i="2"/>
  <c r="J303" i="2"/>
  <c r="A303" i="2"/>
  <c r="P303" i="2"/>
  <c r="R294" i="2"/>
  <c r="S294" i="2"/>
  <c r="T294" i="2"/>
  <c r="L294" i="2"/>
  <c r="M294" i="2"/>
  <c r="N294" i="2"/>
  <c r="O294" i="2"/>
  <c r="Q294" i="2"/>
  <c r="K294" i="2"/>
  <c r="B294" i="2"/>
  <c r="J294" i="2"/>
  <c r="A294" i="2"/>
  <c r="P294" i="2"/>
  <c r="N286" i="2"/>
  <c r="O286" i="2"/>
  <c r="Q286" i="2"/>
  <c r="R286" i="2"/>
  <c r="T286" i="2"/>
  <c r="L286" i="2"/>
  <c r="M286" i="2"/>
  <c r="S286" i="2"/>
  <c r="K286" i="2"/>
  <c r="B286" i="2"/>
  <c r="J286" i="2"/>
  <c r="A286" i="2"/>
  <c r="P286" i="2"/>
  <c r="N275" i="2"/>
  <c r="O275" i="2"/>
  <c r="Q275" i="2"/>
  <c r="R275" i="2"/>
  <c r="S275" i="2"/>
  <c r="T275" i="2"/>
  <c r="L275" i="2"/>
  <c r="M275" i="2"/>
  <c r="J275" i="2"/>
  <c r="A275" i="2"/>
  <c r="K275" i="2"/>
  <c r="B275" i="2"/>
  <c r="P275" i="2"/>
  <c r="N267" i="2"/>
  <c r="O267" i="2"/>
  <c r="Q267" i="2"/>
  <c r="R267" i="2"/>
  <c r="S267" i="2"/>
  <c r="T267" i="2"/>
  <c r="L267" i="2"/>
  <c r="M267" i="2"/>
  <c r="J267" i="2"/>
  <c r="K267" i="2"/>
  <c r="A267" i="2"/>
  <c r="B267" i="2"/>
  <c r="P267" i="2"/>
  <c r="N259" i="2"/>
  <c r="O259" i="2"/>
  <c r="Q259" i="2"/>
  <c r="R259" i="2"/>
  <c r="S259" i="2"/>
  <c r="T259" i="2"/>
  <c r="L259" i="2"/>
  <c r="M259" i="2"/>
  <c r="K259" i="2"/>
  <c r="J259" i="2"/>
  <c r="A259" i="2"/>
  <c r="B259" i="2"/>
  <c r="P259" i="2"/>
  <c r="N251" i="2"/>
  <c r="O251" i="2"/>
  <c r="Q251" i="2"/>
  <c r="R251" i="2"/>
  <c r="S251" i="2"/>
  <c r="T251" i="2"/>
  <c r="L251" i="2"/>
  <c r="M251" i="2"/>
  <c r="J251" i="2"/>
  <c r="K251" i="2"/>
  <c r="A251" i="2"/>
  <c r="B251" i="2"/>
  <c r="P251" i="2"/>
  <c r="N243" i="2"/>
  <c r="R243" i="2"/>
  <c r="S243" i="2"/>
  <c r="T243" i="2"/>
  <c r="L243" i="2"/>
  <c r="M243" i="2"/>
  <c r="O243" i="2"/>
  <c r="Q243" i="2"/>
  <c r="J243" i="2"/>
  <c r="K243" i="2"/>
  <c r="A243" i="2"/>
  <c r="B243" i="2"/>
  <c r="P243" i="2"/>
  <c r="T235" i="2"/>
  <c r="N235" i="2"/>
  <c r="R235" i="2"/>
  <c r="S235" i="2"/>
  <c r="L235" i="2"/>
  <c r="M235" i="2"/>
  <c r="O235" i="2"/>
  <c r="Q235" i="2"/>
  <c r="K235" i="2"/>
  <c r="J235" i="2"/>
  <c r="A235" i="2"/>
  <c r="B235" i="2"/>
  <c r="P235" i="2"/>
  <c r="S224" i="2"/>
  <c r="T224" i="2"/>
  <c r="L224" i="2"/>
  <c r="N224" i="2"/>
  <c r="M224" i="2"/>
  <c r="O224" i="2"/>
  <c r="Q224" i="2"/>
  <c r="R224" i="2"/>
  <c r="K224" i="2"/>
  <c r="B224" i="2"/>
  <c r="J224" i="2"/>
  <c r="A224" i="2"/>
  <c r="P224" i="2"/>
  <c r="S213" i="2"/>
  <c r="T213" i="2"/>
  <c r="L213" i="2"/>
  <c r="N213" i="2"/>
  <c r="M213" i="2"/>
  <c r="O213" i="2"/>
  <c r="Q213" i="2"/>
  <c r="R213" i="2"/>
  <c r="K213" i="2"/>
  <c r="B213" i="2"/>
  <c r="J213" i="2"/>
  <c r="A213" i="2"/>
  <c r="P213" i="2"/>
  <c r="S205" i="2"/>
  <c r="T205" i="2"/>
  <c r="L205" i="2"/>
  <c r="N205" i="2"/>
  <c r="M205" i="2"/>
  <c r="O205" i="2"/>
  <c r="Q205" i="2"/>
  <c r="R205" i="2"/>
  <c r="K205" i="2"/>
  <c r="B205" i="2"/>
  <c r="J205" i="2"/>
  <c r="A205" i="2"/>
  <c r="P205" i="2"/>
  <c r="S194" i="2"/>
  <c r="T194" i="2"/>
  <c r="L194" i="2"/>
  <c r="N194" i="2"/>
  <c r="M194" i="2"/>
  <c r="O194" i="2"/>
  <c r="R194" i="2"/>
  <c r="K194" i="2"/>
  <c r="J194" i="2"/>
  <c r="B194" i="2"/>
  <c r="A194" i="2"/>
  <c r="P194" i="2"/>
  <c r="S186" i="2"/>
  <c r="T186" i="2"/>
  <c r="L186" i="2"/>
  <c r="N186" i="2"/>
  <c r="M186" i="2"/>
  <c r="O186" i="2"/>
  <c r="R186" i="2"/>
  <c r="K186" i="2"/>
  <c r="J186" i="2"/>
  <c r="A186" i="2"/>
  <c r="B186" i="2"/>
  <c r="P186" i="2"/>
  <c r="R175" i="2"/>
  <c r="T175" i="2"/>
  <c r="L175" i="2"/>
  <c r="N175" i="2"/>
  <c r="M175" i="2"/>
  <c r="O175" i="2"/>
  <c r="S175" i="2"/>
  <c r="K175" i="2"/>
  <c r="B175" i="2"/>
  <c r="J175" i="2"/>
  <c r="A175" i="2"/>
  <c r="P175" i="2"/>
  <c r="R167" i="2"/>
  <c r="T167" i="2"/>
  <c r="L167" i="2"/>
  <c r="N167" i="2"/>
  <c r="M167" i="2"/>
  <c r="O167" i="2"/>
  <c r="S167" i="2"/>
  <c r="K167" i="2"/>
  <c r="B167" i="2"/>
  <c r="J167" i="2"/>
  <c r="A167" i="2"/>
  <c r="P167" i="2"/>
  <c r="R158" i="2"/>
  <c r="T158" i="2"/>
  <c r="L158" i="2"/>
  <c r="N158" i="2"/>
  <c r="M158" i="2"/>
  <c r="O158" i="2"/>
  <c r="S158" i="2"/>
  <c r="K158" i="2"/>
  <c r="B158" i="2"/>
  <c r="J158" i="2"/>
  <c r="A158" i="2"/>
  <c r="P158" i="2"/>
  <c r="R144" i="2"/>
  <c r="S144" i="2"/>
  <c r="T144" i="2"/>
  <c r="L144" i="2"/>
  <c r="M144" i="2"/>
  <c r="O144" i="2"/>
  <c r="N144" i="2"/>
  <c r="K144" i="2"/>
  <c r="B144" i="2"/>
  <c r="J144" i="2"/>
  <c r="A144" i="2"/>
  <c r="P144" i="2"/>
  <c r="R136" i="2"/>
  <c r="S136" i="2"/>
  <c r="T136" i="2"/>
  <c r="L136" i="2"/>
  <c r="M136" i="2"/>
  <c r="O136" i="2"/>
  <c r="N136" i="2"/>
  <c r="K136" i="2"/>
  <c r="B136" i="2"/>
  <c r="J136" i="2"/>
  <c r="A136" i="2"/>
  <c r="P136" i="2"/>
  <c r="O127" i="2"/>
  <c r="R127" i="2"/>
  <c r="S127" i="2"/>
  <c r="T127" i="2"/>
  <c r="M127" i="2"/>
  <c r="L127" i="2"/>
  <c r="N127" i="2"/>
  <c r="K127" i="2"/>
  <c r="B127" i="2"/>
  <c r="J127" i="2"/>
  <c r="A127" i="2"/>
  <c r="P127" i="2"/>
  <c r="O119" i="2"/>
  <c r="R119" i="2"/>
  <c r="S119" i="2"/>
  <c r="T119" i="2"/>
  <c r="M119" i="2"/>
  <c r="L119" i="2"/>
  <c r="N119" i="2"/>
  <c r="K119" i="2"/>
  <c r="B119" i="2"/>
  <c r="J119" i="2"/>
  <c r="A119" i="2"/>
  <c r="P119" i="2"/>
  <c r="O108" i="2"/>
  <c r="R108" i="2"/>
  <c r="S108" i="2"/>
  <c r="T108" i="2"/>
  <c r="M108" i="2"/>
  <c r="L108" i="2"/>
  <c r="N108" i="2"/>
  <c r="K108" i="2"/>
  <c r="B108" i="2"/>
  <c r="J108" i="2"/>
  <c r="A108" i="2"/>
  <c r="P108" i="2"/>
  <c r="O99" i="2"/>
  <c r="R99" i="2"/>
  <c r="S99" i="2"/>
  <c r="T99" i="2"/>
  <c r="M99" i="2"/>
  <c r="L99" i="2"/>
  <c r="N99" i="2"/>
  <c r="K99" i="2"/>
  <c r="J99" i="2"/>
  <c r="B99" i="2"/>
  <c r="A99" i="2"/>
  <c r="P99" i="2"/>
  <c r="O91" i="2"/>
  <c r="L91" i="2"/>
  <c r="T91" i="2"/>
  <c r="M91" i="2"/>
  <c r="N91" i="2"/>
  <c r="R91" i="2"/>
  <c r="S91" i="2"/>
  <c r="K91" i="2"/>
  <c r="J91" i="2"/>
  <c r="B91" i="2"/>
  <c r="A91" i="2"/>
  <c r="P91" i="2"/>
  <c r="O81" i="2"/>
  <c r="R81" i="2"/>
  <c r="T81" i="2"/>
  <c r="L81" i="2"/>
  <c r="M81" i="2"/>
  <c r="N81" i="2"/>
  <c r="S81" i="2"/>
  <c r="K81" i="2"/>
  <c r="A81" i="2"/>
  <c r="J81" i="2"/>
  <c r="B81" i="2"/>
  <c r="P81" i="2"/>
  <c r="O72" i="2"/>
  <c r="R72" i="2"/>
  <c r="T72" i="2"/>
  <c r="L72" i="2"/>
  <c r="M72" i="2"/>
  <c r="N72" i="2"/>
  <c r="S72" i="2"/>
  <c r="K72" i="2"/>
  <c r="B72" i="2"/>
  <c r="J72" i="2"/>
  <c r="A72" i="2"/>
  <c r="P72" i="2"/>
  <c r="N61" i="2"/>
  <c r="O61" i="2"/>
  <c r="R61" i="2"/>
  <c r="S61" i="2"/>
  <c r="T61" i="2"/>
  <c r="L61" i="2"/>
  <c r="M61" i="2"/>
  <c r="K61" i="2"/>
  <c r="B61" i="2"/>
  <c r="J61" i="2"/>
  <c r="A61" i="2"/>
  <c r="P61" i="2"/>
  <c r="N53" i="2"/>
  <c r="O53" i="2"/>
  <c r="R53" i="2"/>
  <c r="S53" i="2"/>
  <c r="T53" i="2"/>
  <c r="L53" i="2"/>
  <c r="M53" i="2"/>
  <c r="K53" i="2"/>
  <c r="B53" i="2"/>
  <c r="J53" i="2"/>
  <c r="A53" i="2"/>
  <c r="P53" i="2"/>
  <c r="N45" i="2"/>
  <c r="O45" i="2"/>
  <c r="R45" i="2"/>
  <c r="S45" i="2"/>
  <c r="T45" i="2"/>
  <c r="L45" i="2"/>
  <c r="M45" i="2"/>
  <c r="K45" i="2"/>
  <c r="B45" i="2"/>
  <c r="J45" i="2"/>
  <c r="A45" i="2"/>
  <c r="P45" i="2"/>
  <c r="N37" i="2"/>
  <c r="O37" i="2"/>
  <c r="R37" i="2"/>
  <c r="S37" i="2"/>
  <c r="T37" i="2"/>
  <c r="L37" i="2"/>
  <c r="M37" i="2"/>
  <c r="K37" i="2"/>
  <c r="J37" i="2"/>
  <c r="B37" i="2"/>
  <c r="A37" i="2"/>
  <c r="P37" i="2"/>
  <c r="N29" i="2"/>
  <c r="O29" i="2"/>
  <c r="R29" i="2"/>
  <c r="S29" i="2"/>
  <c r="T29" i="2"/>
  <c r="L29" i="2"/>
  <c r="M29" i="2"/>
  <c r="K29" i="2"/>
  <c r="J29" i="2"/>
  <c r="B29" i="2"/>
  <c r="A29" i="2"/>
  <c r="P29" i="2"/>
  <c r="N21" i="2"/>
  <c r="O21" i="2"/>
  <c r="R21" i="2"/>
  <c r="S21" i="2"/>
  <c r="T21" i="2"/>
  <c r="L21" i="2"/>
  <c r="M21" i="2"/>
  <c r="K21" i="2"/>
  <c r="J21" i="2"/>
  <c r="B21" i="2"/>
  <c r="A21" i="2"/>
  <c r="P21" i="2"/>
  <c r="N13" i="2"/>
  <c r="O13" i="2"/>
  <c r="R13" i="2"/>
  <c r="S13" i="2"/>
  <c r="T13" i="2"/>
  <c r="L13" i="2"/>
  <c r="M13" i="2"/>
  <c r="K13" i="2"/>
  <c r="J13" i="2"/>
  <c r="B13" i="2"/>
  <c r="A13" i="2"/>
  <c r="P13" i="2"/>
  <c r="N5" i="2"/>
  <c r="O5" i="2"/>
  <c r="R5" i="2"/>
  <c r="S5" i="2"/>
  <c r="T5" i="2"/>
  <c r="L5" i="2"/>
  <c r="M5" i="2"/>
  <c r="K5" i="2"/>
  <c r="J5" i="2"/>
  <c r="B5" i="2"/>
  <c r="A5" i="2"/>
  <c r="P5" i="2"/>
  <c r="N601" i="2"/>
  <c r="O601" i="2"/>
  <c r="Q601" i="2"/>
  <c r="R601" i="2"/>
  <c r="S601" i="2"/>
  <c r="L601" i="2"/>
  <c r="M601" i="2"/>
  <c r="T601" i="2"/>
  <c r="B601" i="2"/>
  <c r="A601" i="2"/>
  <c r="P601" i="2"/>
  <c r="N522" i="2"/>
  <c r="O522" i="2"/>
  <c r="Q522" i="2"/>
  <c r="R522" i="2"/>
  <c r="S522" i="2"/>
  <c r="T522" i="2"/>
  <c r="L522" i="2"/>
  <c r="J522" i="2"/>
  <c r="A522" i="2"/>
  <c r="B522" i="2"/>
  <c r="K522" i="2"/>
  <c r="M522" i="2"/>
  <c r="P522" i="2"/>
  <c r="N477" i="2"/>
  <c r="O477" i="2"/>
  <c r="Q477" i="2"/>
  <c r="R477" i="2"/>
  <c r="S477" i="2"/>
  <c r="T477" i="2"/>
  <c r="L477" i="2"/>
  <c r="K477" i="2"/>
  <c r="B477" i="2"/>
  <c r="M477" i="2"/>
  <c r="J477" i="2"/>
  <c r="A477" i="2"/>
  <c r="P477" i="2"/>
  <c r="T418" i="2"/>
  <c r="L418" i="2"/>
  <c r="M418" i="2"/>
  <c r="N418" i="2"/>
  <c r="O418" i="2"/>
  <c r="Q418" i="2"/>
  <c r="R418" i="2"/>
  <c r="S418" i="2"/>
  <c r="J418" i="2"/>
  <c r="K418" i="2"/>
  <c r="A418" i="2"/>
  <c r="B418" i="2"/>
  <c r="P418" i="2"/>
  <c r="T378" i="2"/>
  <c r="L378" i="2"/>
  <c r="M378" i="2"/>
  <c r="N378" i="2"/>
  <c r="O378" i="2"/>
  <c r="Q378" i="2"/>
  <c r="R378" i="2"/>
  <c r="S378" i="2"/>
  <c r="J378" i="2"/>
  <c r="A378" i="2"/>
  <c r="B378" i="2"/>
  <c r="K378" i="2"/>
  <c r="P378" i="2"/>
  <c r="R346" i="2"/>
  <c r="T346" i="2"/>
  <c r="M346" i="2"/>
  <c r="N346" i="2"/>
  <c r="O346" i="2"/>
  <c r="L346" i="2"/>
  <c r="Q346" i="2"/>
  <c r="S346" i="2"/>
  <c r="J346" i="2"/>
  <c r="A346" i="2"/>
  <c r="K346" i="2"/>
  <c r="B346" i="2"/>
  <c r="P346" i="2"/>
  <c r="R322" i="2"/>
  <c r="T322" i="2"/>
  <c r="L322" i="2"/>
  <c r="M322" i="2"/>
  <c r="N322" i="2"/>
  <c r="O322" i="2"/>
  <c r="Q322" i="2"/>
  <c r="S322" i="2"/>
  <c r="J322" i="2"/>
  <c r="K322" i="2"/>
  <c r="B322" i="2"/>
  <c r="A322" i="2"/>
  <c r="P322" i="2"/>
  <c r="N272" i="2"/>
  <c r="O272" i="2"/>
  <c r="Q272" i="2"/>
  <c r="R272" i="2"/>
  <c r="S272" i="2"/>
  <c r="T272" i="2"/>
  <c r="L272" i="2"/>
  <c r="M272" i="2"/>
  <c r="B272" i="2"/>
  <c r="K272" i="2"/>
  <c r="J272" i="2"/>
  <c r="A272" i="2"/>
  <c r="P272" i="2"/>
  <c r="N256" i="2"/>
  <c r="O256" i="2"/>
  <c r="Q256" i="2"/>
  <c r="R256" i="2"/>
  <c r="S256" i="2"/>
  <c r="T256" i="2"/>
  <c r="L256" i="2"/>
  <c r="M256" i="2"/>
  <c r="K256" i="2"/>
  <c r="B256" i="2"/>
  <c r="J256" i="2"/>
  <c r="A256" i="2"/>
  <c r="P256" i="2"/>
  <c r="S221" i="2"/>
  <c r="T221" i="2"/>
  <c r="L221" i="2"/>
  <c r="N221" i="2"/>
  <c r="R221" i="2"/>
  <c r="M221" i="2"/>
  <c r="O221" i="2"/>
  <c r="Q221" i="2"/>
  <c r="K221" i="2"/>
  <c r="B221" i="2"/>
  <c r="J221" i="2"/>
  <c r="A221" i="2"/>
  <c r="P221" i="2"/>
  <c r="T183" i="2"/>
  <c r="O183" i="2"/>
  <c r="R183" i="2"/>
  <c r="S183" i="2"/>
  <c r="N183" i="2"/>
  <c r="L183" i="2"/>
  <c r="M183" i="2"/>
  <c r="K183" i="2"/>
  <c r="B183" i="2"/>
  <c r="J183" i="2"/>
  <c r="A183" i="2"/>
  <c r="P183" i="2"/>
  <c r="R133" i="2"/>
  <c r="S133" i="2"/>
  <c r="T133" i="2"/>
  <c r="M133" i="2"/>
  <c r="N133" i="2"/>
  <c r="O133" i="2"/>
  <c r="L133" i="2"/>
  <c r="K133" i="2"/>
  <c r="B133" i="2"/>
  <c r="J133" i="2"/>
  <c r="A133" i="2"/>
  <c r="P133" i="2"/>
  <c r="N42" i="2"/>
  <c r="O42" i="2"/>
  <c r="R42" i="2"/>
  <c r="S42" i="2"/>
  <c r="T42" i="2"/>
  <c r="L42" i="2"/>
  <c r="M42" i="2"/>
  <c r="K42" i="2"/>
  <c r="J42" i="2"/>
  <c r="A42" i="2"/>
  <c r="B42" i="2"/>
  <c r="P42" i="2"/>
  <c r="N606" i="2"/>
  <c r="O606" i="2"/>
  <c r="Q606" i="2"/>
  <c r="R606" i="2"/>
  <c r="L606" i="2"/>
  <c r="T606" i="2"/>
  <c r="S606" i="2"/>
  <c r="M606" i="2"/>
  <c r="B606" i="2"/>
  <c r="A606" i="2"/>
  <c r="P606" i="2"/>
  <c r="N586" i="2"/>
  <c r="O586" i="2"/>
  <c r="Q586" i="2"/>
  <c r="R586" i="2"/>
  <c r="S586" i="2"/>
  <c r="L586" i="2"/>
  <c r="M586" i="2"/>
  <c r="T586" i="2"/>
  <c r="B586" i="2"/>
  <c r="A586" i="2"/>
  <c r="P586" i="2"/>
  <c r="N565" i="2"/>
  <c r="O565" i="2"/>
  <c r="Q565" i="2"/>
  <c r="R565" i="2"/>
  <c r="S565" i="2"/>
  <c r="L565" i="2"/>
  <c r="T565" i="2"/>
  <c r="K565" i="2"/>
  <c r="B565" i="2"/>
  <c r="J565" i="2"/>
  <c r="M565" i="2"/>
  <c r="A565" i="2"/>
  <c r="P565" i="2"/>
  <c r="N547" i="2"/>
  <c r="O547" i="2"/>
  <c r="Q547" i="2"/>
  <c r="R547" i="2"/>
  <c r="S547" i="2"/>
  <c r="L547" i="2"/>
  <c r="T547" i="2"/>
  <c r="K547" i="2"/>
  <c r="J547" i="2"/>
  <c r="M547" i="2"/>
  <c r="A547" i="2"/>
  <c r="B547" i="2"/>
  <c r="P547" i="2"/>
  <c r="N537" i="2"/>
  <c r="O537" i="2"/>
  <c r="Q537" i="2"/>
  <c r="R537" i="2"/>
  <c r="S537" i="2"/>
  <c r="T537" i="2"/>
  <c r="L537" i="2"/>
  <c r="M537" i="2"/>
  <c r="K537" i="2"/>
  <c r="J537" i="2"/>
  <c r="B537" i="2"/>
  <c r="A537" i="2"/>
  <c r="P537" i="2"/>
  <c r="N526" i="2"/>
  <c r="O526" i="2"/>
  <c r="Q526" i="2"/>
  <c r="R526" i="2"/>
  <c r="S526" i="2"/>
  <c r="T526" i="2"/>
  <c r="L526" i="2"/>
  <c r="K526" i="2"/>
  <c r="M526" i="2"/>
  <c r="J526" i="2"/>
  <c r="B526" i="2"/>
  <c r="A526" i="2"/>
  <c r="P526" i="2"/>
  <c r="N517" i="2"/>
  <c r="O517" i="2"/>
  <c r="Q517" i="2"/>
  <c r="R517" i="2"/>
  <c r="S517" i="2"/>
  <c r="T517" i="2"/>
  <c r="L517" i="2"/>
  <c r="M517" i="2"/>
  <c r="K517" i="2"/>
  <c r="B517" i="2"/>
  <c r="J517" i="2"/>
  <c r="A517" i="2"/>
  <c r="P517" i="2"/>
  <c r="N490" i="2"/>
  <c r="O490" i="2"/>
  <c r="Q490" i="2"/>
  <c r="R490" i="2"/>
  <c r="S490" i="2"/>
  <c r="T490" i="2"/>
  <c r="L490" i="2"/>
  <c r="M490" i="2"/>
  <c r="J490" i="2"/>
  <c r="K490" i="2"/>
  <c r="B490" i="2"/>
  <c r="A490" i="2"/>
  <c r="P490" i="2"/>
  <c r="N613" i="2"/>
  <c r="O613" i="2"/>
  <c r="Q613" i="2"/>
  <c r="R613" i="2"/>
  <c r="L613" i="2"/>
  <c r="M613" i="2"/>
  <c r="S613" i="2"/>
  <c r="T613" i="2"/>
  <c r="B613" i="2"/>
  <c r="A613" i="2"/>
  <c r="P613" i="2"/>
  <c r="N603" i="2"/>
  <c r="O603" i="2"/>
  <c r="Q603" i="2"/>
  <c r="R603" i="2"/>
  <c r="S603" i="2"/>
  <c r="L603" i="2"/>
  <c r="M603" i="2"/>
  <c r="T603" i="2"/>
  <c r="A603" i="2"/>
  <c r="B603" i="2"/>
  <c r="P603" i="2"/>
  <c r="N593" i="2"/>
  <c r="O593" i="2"/>
  <c r="Q593" i="2"/>
  <c r="R593" i="2"/>
  <c r="S593" i="2"/>
  <c r="L593" i="2"/>
  <c r="M593" i="2"/>
  <c r="T593" i="2"/>
  <c r="B593" i="2"/>
  <c r="A593" i="2"/>
  <c r="P593" i="2"/>
  <c r="N583" i="2"/>
  <c r="O583" i="2"/>
  <c r="Q583" i="2"/>
  <c r="R583" i="2"/>
  <c r="S583" i="2"/>
  <c r="L583" i="2"/>
  <c r="M583" i="2"/>
  <c r="T583" i="2"/>
  <c r="B583" i="2"/>
  <c r="A583" i="2"/>
  <c r="P583" i="2"/>
  <c r="N573" i="2"/>
  <c r="O573" i="2"/>
  <c r="Q573" i="2"/>
  <c r="R573" i="2"/>
  <c r="S573" i="2"/>
  <c r="L573" i="2"/>
  <c r="M573" i="2"/>
  <c r="T573" i="2"/>
  <c r="B573" i="2"/>
  <c r="A573" i="2"/>
  <c r="P573" i="2"/>
  <c r="N563" i="2"/>
  <c r="O563" i="2"/>
  <c r="Q563" i="2"/>
  <c r="R563" i="2"/>
  <c r="S563" i="2"/>
  <c r="L563" i="2"/>
  <c r="M563" i="2"/>
  <c r="T563" i="2"/>
  <c r="J563" i="2"/>
  <c r="K563" i="2"/>
  <c r="A563" i="2"/>
  <c r="B563" i="2"/>
  <c r="P563" i="2"/>
  <c r="N554" i="2"/>
  <c r="O554" i="2"/>
  <c r="Q554" i="2"/>
  <c r="R554" i="2"/>
  <c r="S554" i="2"/>
  <c r="L554" i="2"/>
  <c r="M554" i="2"/>
  <c r="T554" i="2"/>
  <c r="J554" i="2"/>
  <c r="K554" i="2"/>
  <c r="B554" i="2"/>
  <c r="A554" i="2"/>
  <c r="P554" i="2"/>
  <c r="N545" i="2"/>
  <c r="O545" i="2"/>
  <c r="Q545" i="2"/>
  <c r="R545" i="2"/>
  <c r="S545" i="2"/>
  <c r="L545" i="2"/>
  <c r="M545" i="2"/>
  <c r="T545" i="2"/>
  <c r="K545" i="2"/>
  <c r="B545" i="2"/>
  <c r="J545" i="2"/>
  <c r="A545" i="2"/>
  <c r="P545" i="2"/>
  <c r="N533" i="2"/>
  <c r="O533" i="2"/>
  <c r="Q533" i="2"/>
  <c r="R533" i="2"/>
  <c r="S533" i="2"/>
  <c r="T533" i="2"/>
  <c r="L533" i="2"/>
  <c r="M533" i="2"/>
  <c r="K533" i="2"/>
  <c r="B533" i="2"/>
  <c r="J533" i="2"/>
  <c r="A533" i="2"/>
  <c r="P533" i="2"/>
  <c r="N524" i="2"/>
  <c r="O524" i="2"/>
  <c r="Q524" i="2"/>
  <c r="R524" i="2"/>
  <c r="S524" i="2"/>
  <c r="T524" i="2"/>
  <c r="L524" i="2"/>
  <c r="M524" i="2"/>
  <c r="B524" i="2"/>
  <c r="J524" i="2"/>
  <c r="A524" i="2"/>
  <c r="K524" i="2"/>
  <c r="P524" i="2"/>
  <c r="N515" i="2"/>
  <c r="O515" i="2"/>
  <c r="Q515" i="2"/>
  <c r="R515" i="2"/>
  <c r="S515" i="2"/>
  <c r="T515" i="2"/>
  <c r="L515" i="2"/>
  <c r="M515" i="2"/>
  <c r="K515" i="2"/>
  <c r="J515" i="2"/>
  <c r="A515" i="2"/>
  <c r="B515" i="2"/>
  <c r="P515" i="2"/>
  <c r="N505" i="2"/>
  <c r="O505" i="2"/>
  <c r="Q505" i="2"/>
  <c r="R505" i="2"/>
  <c r="S505" i="2"/>
  <c r="T505" i="2"/>
  <c r="L505" i="2"/>
  <c r="K505" i="2"/>
  <c r="M505" i="2"/>
  <c r="J505" i="2"/>
  <c r="B505" i="2"/>
  <c r="A505" i="2"/>
  <c r="P505" i="2"/>
  <c r="N496" i="2"/>
  <c r="O496" i="2"/>
  <c r="Q496" i="2"/>
  <c r="R496" i="2"/>
  <c r="S496" i="2"/>
  <c r="T496" i="2"/>
  <c r="L496" i="2"/>
  <c r="M496" i="2"/>
  <c r="K496" i="2"/>
  <c r="B496" i="2"/>
  <c r="A496" i="2"/>
  <c r="J496" i="2"/>
  <c r="P496" i="2"/>
  <c r="N488" i="2"/>
  <c r="O488" i="2"/>
  <c r="Q488" i="2"/>
  <c r="R488" i="2"/>
  <c r="S488" i="2"/>
  <c r="T488" i="2"/>
  <c r="L488" i="2"/>
  <c r="M488" i="2"/>
  <c r="K488" i="2"/>
  <c r="B488" i="2"/>
  <c r="J488" i="2"/>
  <c r="A488" i="2"/>
  <c r="P488" i="2"/>
  <c r="N479" i="2"/>
  <c r="O479" i="2"/>
  <c r="Q479" i="2"/>
  <c r="R479" i="2"/>
  <c r="S479" i="2"/>
  <c r="T479" i="2"/>
  <c r="L479" i="2"/>
  <c r="K479" i="2"/>
  <c r="M479" i="2"/>
  <c r="B479" i="2"/>
  <c r="A479" i="2"/>
  <c r="J479" i="2"/>
  <c r="P479" i="2"/>
  <c r="N471" i="2"/>
  <c r="O471" i="2"/>
  <c r="Q471" i="2"/>
  <c r="R471" i="2"/>
  <c r="S471" i="2"/>
  <c r="T471" i="2"/>
  <c r="L471" i="2"/>
  <c r="K471" i="2"/>
  <c r="M471" i="2"/>
  <c r="B471" i="2"/>
  <c r="J471" i="2"/>
  <c r="A471" i="2"/>
  <c r="P471" i="2"/>
  <c r="N460" i="2"/>
  <c r="S460" i="2"/>
  <c r="T460" i="2"/>
  <c r="L460" i="2"/>
  <c r="M460" i="2"/>
  <c r="O460" i="2"/>
  <c r="Q460" i="2"/>
  <c r="R460" i="2"/>
  <c r="B460" i="2"/>
  <c r="J460" i="2"/>
  <c r="K460" i="2"/>
  <c r="A460" i="2"/>
  <c r="P460" i="2"/>
  <c r="N452" i="2"/>
  <c r="S452" i="2"/>
  <c r="T452" i="2"/>
  <c r="L452" i="2"/>
  <c r="M452" i="2"/>
  <c r="O452" i="2"/>
  <c r="Q452" i="2"/>
  <c r="R452" i="2"/>
  <c r="B452" i="2"/>
  <c r="J452" i="2"/>
  <c r="K452" i="2"/>
  <c r="A452" i="2"/>
  <c r="P452" i="2"/>
  <c r="L442" i="2"/>
  <c r="M442" i="2"/>
  <c r="N442" i="2"/>
  <c r="O442" i="2"/>
  <c r="Q442" i="2"/>
  <c r="R442" i="2"/>
  <c r="S442" i="2"/>
  <c r="T442" i="2"/>
  <c r="J442" i="2"/>
  <c r="K442" i="2"/>
  <c r="B442" i="2"/>
  <c r="A442" i="2"/>
  <c r="P442" i="2"/>
  <c r="T420" i="2"/>
  <c r="L420" i="2"/>
  <c r="M420" i="2"/>
  <c r="N420" i="2"/>
  <c r="O420" i="2"/>
  <c r="Q420" i="2"/>
  <c r="R420" i="2"/>
  <c r="S420" i="2"/>
  <c r="K420" i="2"/>
  <c r="B420" i="2"/>
  <c r="J420" i="2"/>
  <c r="A420" i="2"/>
  <c r="P420" i="2"/>
  <c r="T410" i="2"/>
  <c r="L410" i="2"/>
  <c r="M410" i="2"/>
  <c r="N410" i="2"/>
  <c r="O410" i="2"/>
  <c r="Q410" i="2"/>
  <c r="R410" i="2"/>
  <c r="S410" i="2"/>
  <c r="J410" i="2"/>
  <c r="K410" i="2"/>
  <c r="B410" i="2"/>
  <c r="A410" i="2"/>
  <c r="P410" i="2"/>
  <c r="T396" i="2"/>
  <c r="L396" i="2"/>
  <c r="M396" i="2"/>
  <c r="N396" i="2"/>
  <c r="O396" i="2"/>
  <c r="Q396" i="2"/>
  <c r="R396" i="2"/>
  <c r="S396" i="2"/>
  <c r="B396" i="2"/>
  <c r="K396" i="2"/>
  <c r="J396" i="2"/>
  <c r="A396" i="2"/>
  <c r="P396" i="2"/>
  <c r="T388" i="2"/>
  <c r="L388" i="2"/>
  <c r="M388" i="2"/>
  <c r="N388" i="2"/>
  <c r="O388" i="2"/>
  <c r="Q388" i="2"/>
  <c r="R388" i="2"/>
  <c r="S388" i="2"/>
  <c r="B388" i="2"/>
  <c r="J388" i="2"/>
  <c r="K388" i="2"/>
  <c r="A388" i="2"/>
  <c r="P388" i="2"/>
  <c r="T380" i="2"/>
  <c r="L380" i="2"/>
  <c r="M380" i="2"/>
  <c r="N380" i="2"/>
  <c r="O380" i="2"/>
  <c r="Q380" i="2"/>
  <c r="R380" i="2"/>
  <c r="S380" i="2"/>
  <c r="B380" i="2"/>
  <c r="K380" i="2"/>
  <c r="J380" i="2"/>
  <c r="A380" i="2"/>
  <c r="P380" i="2"/>
  <c r="T372" i="2"/>
  <c r="L372" i="2"/>
  <c r="M372" i="2"/>
  <c r="N372" i="2"/>
  <c r="O372" i="2"/>
  <c r="Q372" i="2"/>
  <c r="R372" i="2"/>
  <c r="S372" i="2"/>
  <c r="B372" i="2"/>
  <c r="J372" i="2"/>
  <c r="K372" i="2"/>
  <c r="A372" i="2"/>
  <c r="P372" i="2"/>
  <c r="T364" i="2"/>
  <c r="L364" i="2"/>
  <c r="M364" i="2"/>
  <c r="N364" i="2"/>
  <c r="O364" i="2"/>
  <c r="Q364" i="2"/>
  <c r="R364" i="2"/>
  <c r="S364" i="2"/>
  <c r="B364" i="2"/>
  <c r="K364" i="2"/>
  <c r="J364" i="2"/>
  <c r="A364" i="2"/>
  <c r="P364" i="2"/>
  <c r="R356" i="2"/>
  <c r="T356" i="2"/>
  <c r="N356" i="2"/>
  <c r="O356" i="2"/>
  <c r="L356" i="2"/>
  <c r="M356" i="2"/>
  <c r="Q356" i="2"/>
  <c r="S356" i="2"/>
  <c r="B356" i="2"/>
  <c r="J356" i="2"/>
  <c r="K356" i="2"/>
  <c r="A356" i="2"/>
  <c r="P356" i="2"/>
  <c r="R348" i="2"/>
  <c r="T348" i="2"/>
  <c r="N348" i="2"/>
  <c r="O348" i="2"/>
  <c r="L348" i="2"/>
  <c r="M348" i="2"/>
  <c r="Q348" i="2"/>
  <c r="S348" i="2"/>
  <c r="B348" i="2"/>
  <c r="K348" i="2"/>
  <c r="J348" i="2"/>
  <c r="A348" i="2"/>
  <c r="P348" i="2"/>
  <c r="R340" i="2"/>
  <c r="T340" i="2"/>
  <c r="M340" i="2"/>
  <c r="N340" i="2"/>
  <c r="O340" i="2"/>
  <c r="L340" i="2"/>
  <c r="Q340" i="2"/>
  <c r="S340" i="2"/>
  <c r="B340" i="2"/>
  <c r="J340" i="2"/>
  <c r="K340" i="2"/>
  <c r="A340" i="2"/>
  <c r="P340" i="2"/>
  <c r="R332" i="2"/>
  <c r="T332" i="2"/>
  <c r="L332" i="2"/>
  <c r="M332" i="2"/>
  <c r="N332" i="2"/>
  <c r="O332" i="2"/>
  <c r="Q332" i="2"/>
  <c r="S332" i="2"/>
  <c r="B332" i="2"/>
  <c r="K332" i="2"/>
  <c r="J332" i="2"/>
  <c r="A332" i="2"/>
  <c r="P332" i="2"/>
  <c r="R324" i="2"/>
  <c r="T324" i="2"/>
  <c r="L324" i="2"/>
  <c r="M324" i="2"/>
  <c r="N324" i="2"/>
  <c r="O324" i="2"/>
  <c r="Q324" i="2"/>
  <c r="S324" i="2"/>
  <c r="B324" i="2"/>
  <c r="J324" i="2"/>
  <c r="K324" i="2"/>
  <c r="A324" i="2"/>
  <c r="P324" i="2"/>
  <c r="R314" i="2"/>
  <c r="S314" i="2"/>
  <c r="T314" i="2"/>
  <c r="L314" i="2"/>
  <c r="M314" i="2"/>
  <c r="N314" i="2"/>
  <c r="O314" i="2"/>
  <c r="Q314" i="2"/>
  <c r="J314" i="2"/>
  <c r="K314" i="2"/>
  <c r="A314" i="2"/>
  <c r="B314" i="2"/>
  <c r="P314" i="2"/>
  <c r="R302" i="2"/>
  <c r="S302" i="2"/>
  <c r="T302" i="2"/>
  <c r="L302" i="2"/>
  <c r="M302" i="2"/>
  <c r="N302" i="2"/>
  <c r="O302" i="2"/>
  <c r="Q302" i="2"/>
  <c r="K302" i="2"/>
  <c r="B302" i="2"/>
  <c r="J302" i="2"/>
  <c r="A302" i="2"/>
  <c r="P302" i="2"/>
  <c r="R293" i="2"/>
  <c r="S293" i="2"/>
  <c r="T293" i="2"/>
  <c r="L293" i="2"/>
  <c r="M293" i="2"/>
  <c r="N293" i="2"/>
  <c r="O293" i="2"/>
  <c r="Q293" i="2"/>
  <c r="K293" i="2"/>
  <c r="B293" i="2"/>
  <c r="J293" i="2"/>
  <c r="A293" i="2"/>
  <c r="P293" i="2"/>
  <c r="N285" i="2"/>
  <c r="O285" i="2"/>
  <c r="Q285" i="2"/>
  <c r="R285" i="2"/>
  <c r="T285" i="2"/>
  <c r="L285" i="2"/>
  <c r="M285" i="2"/>
  <c r="S285" i="2"/>
  <c r="K285" i="2"/>
  <c r="B285" i="2"/>
  <c r="J285" i="2"/>
  <c r="A285" i="2"/>
  <c r="P285" i="2"/>
  <c r="N274" i="2"/>
  <c r="O274" i="2"/>
  <c r="Q274" i="2"/>
  <c r="R274" i="2"/>
  <c r="S274" i="2"/>
  <c r="T274" i="2"/>
  <c r="L274" i="2"/>
  <c r="M274" i="2"/>
  <c r="K274" i="2"/>
  <c r="J274" i="2"/>
  <c r="A274" i="2"/>
  <c r="B274" i="2"/>
  <c r="P274" i="2"/>
  <c r="N266" i="2"/>
  <c r="O266" i="2"/>
  <c r="Q266" i="2"/>
  <c r="R266" i="2"/>
  <c r="S266" i="2"/>
  <c r="T266" i="2"/>
  <c r="L266" i="2"/>
  <c r="M266" i="2"/>
  <c r="K266" i="2"/>
  <c r="J266" i="2"/>
  <c r="B266" i="2"/>
  <c r="A266" i="2"/>
  <c r="P266" i="2"/>
  <c r="N258" i="2"/>
  <c r="O258" i="2"/>
  <c r="Q258" i="2"/>
  <c r="R258" i="2"/>
  <c r="S258" i="2"/>
  <c r="T258" i="2"/>
  <c r="L258" i="2"/>
  <c r="M258" i="2"/>
  <c r="K258" i="2"/>
  <c r="J258" i="2"/>
  <c r="A258" i="2"/>
  <c r="B258" i="2"/>
  <c r="P258" i="2"/>
  <c r="N250" i="2"/>
  <c r="O250" i="2"/>
  <c r="Q250" i="2"/>
  <c r="R250" i="2"/>
  <c r="S250" i="2"/>
  <c r="T250" i="2"/>
  <c r="L250" i="2"/>
  <c r="M250" i="2"/>
  <c r="K250" i="2"/>
  <c r="J250" i="2"/>
  <c r="A250" i="2"/>
  <c r="B250" i="2"/>
  <c r="P250" i="2"/>
  <c r="T242" i="2"/>
  <c r="N242" i="2"/>
  <c r="O242" i="2"/>
  <c r="Q242" i="2"/>
  <c r="R242" i="2"/>
  <c r="S242" i="2"/>
  <c r="L242" i="2"/>
  <c r="M242" i="2"/>
  <c r="K242" i="2"/>
  <c r="J242" i="2"/>
  <c r="B242" i="2"/>
  <c r="A242" i="2"/>
  <c r="P242" i="2"/>
  <c r="T231" i="2"/>
  <c r="N231" i="2"/>
  <c r="O231" i="2"/>
  <c r="Q231" i="2"/>
  <c r="R231" i="2"/>
  <c r="S231" i="2"/>
  <c r="L231" i="2"/>
  <c r="M231" i="2"/>
  <c r="K231" i="2"/>
  <c r="B231" i="2"/>
  <c r="J231" i="2"/>
  <c r="A231" i="2"/>
  <c r="P231" i="2"/>
  <c r="S223" i="2"/>
  <c r="T223" i="2"/>
  <c r="L223" i="2"/>
  <c r="N223" i="2"/>
  <c r="R223" i="2"/>
  <c r="M223" i="2"/>
  <c r="O223" i="2"/>
  <c r="Q223" i="2"/>
  <c r="K223" i="2"/>
  <c r="B223" i="2"/>
  <c r="J223" i="2"/>
  <c r="A223" i="2"/>
  <c r="P223" i="2"/>
  <c r="S212" i="2"/>
  <c r="T212" i="2"/>
  <c r="L212" i="2"/>
  <c r="N212" i="2"/>
  <c r="R212" i="2"/>
  <c r="M212" i="2"/>
  <c r="O212" i="2"/>
  <c r="Q212" i="2"/>
  <c r="B212" i="2"/>
  <c r="J212" i="2"/>
  <c r="K212" i="2"/>
  <c r="A212" i="2"/>
  <c r="P212" i="2"/>
  <c r="S204" i="2"/>
  <c r="T204" i="2"/>
  <c r="L204" i="2"/>
  <c r="N204" i="2"/>
  <c r="R204" i="2"/>
  <c r="M204" i="2"/>
  <c r="O204" i="2"/>
  <c r="Q204" i="2"/>
  <c r="B204" i="2"/>
  <c r="K204" i="2"/>
  <c r="J204" i="2"/>
  <c r="A204" i="2"/>
  <c r="P204" i="2"/>
  <c r="S193" i="2"/>
  <c r="T193" i="2"/>
  <c r="L193" i="2"/>
  <c r="N193" i="2"/>
  <c r="R193" i="2"/>
  <c r="M193" i="2"/>
  <c r="O193" i="2"/>
  <c r="K193" i="2"/>
  <c r="J193" i="2"/>
  <c r="B193" i="2"/>
  <c r="A193" i="2"/>
  <c r="P193" i="2"/>
  <c r="S185" i="2"/>
  <c r="T185" i="2"/>
  <c r="L185" i="2"/>
  <c r="N185" i="2"/>
  <c r="R185" i="2"/>
  <c r="M185" i="2"/>
  <c r="O185" i="2"/>
  <c r="K185" i="2"/>
  <c r="J185" i="2"/>
  <c r="B185" i="2"/>
  <c r="A185" i="2"/>
  <c r="P185" i="2"/>
  <c r="R174" i="2"/>
  <c r="T174" i="2"/>
  <c r="O174" i="2"/>
  <c r="S174" i="2"/>
  <c r="N174" i="2"/>
  <c r="L174" i="2"/>
  <c r="M174" i="2"/>
  <c r="K174" i="2"/>
  <c r="B174" i="2"/>
  <c r="J174" i="2"/>
  <c r="A174" i="2"/>
  <c r="P174" i="2"/>
  <c r="R166" i="2"/>
  <c r="T166" i="2"/>
  <c r="O166" i="2"/>
  <c r="S166" i="2"/>
  <c r="L166" i="2"/>
  <c r="M166" i="2"/>
  <c r="N166" i="2"/>
  <c r="K166" i="2"/>
  <c r="B166" i="2"/>
  <c r="J166" i="2"/>
  <c r="A166" i="2"/>
  <c r="P166" i="2"/>
  <c r="R157" i="2"/>
  <c r="T157" i="2"/>
  <c r="M157" i="2"/>
  <c r="O157" i="2"/>
  <c r="S157" i="2"/>
  <c r="N157" i="2"/>
  <c r="L157" i="2"/>
  <c r="K157" i="2"/>
  <c r="B157" i="2"/>
  <c r="J157" i="2"/>
  <c r="A157" i="2"/>
  <c r="P157" i="2"/>
  <c r="R143" i="2"/>
  <c r="S143" i="2"/>
  <c r="T143" i="2"/>
  <c r="M143" i="2"/>
  <c r="N143" i="2"/>
  <c r="O143" i="2"/>
  <c r="L143" i="2"/>
  <c r="K143" i="2"/>
  <c r="B143" i="2"/>
  <c r="J143" i="2"/>
  <c r="A143" i="2"/>
  <c r="P143" i="2"/>
  <c r="R135" i="2"/>
  <c r="S135" i="2"/>
  <c r="T135" i="2"/>
  <c r="M135" i="2"/>
  <c r="N135" i="2"/>
  <c r="O135" i="2"/>
  <c r="L135" i="2"/>
  <c r="K135" i="2"/>
  <c r="B135" i="2"/>
  <c r="A135" i="2"/>
  <c r="J135" i="2"/>
  <c r="P135" i="2"/>
  <c r="O126" i="2"/>
  <c r="R126" i="2"/>
  <c r="S126" i="2"/>
  <c r="T126" i="2"/>
  <c r="M126" i="2"/>
  <c r="L126" i="2"/>
  <c r="N126" i="2"/>
  <c r="K126" i="2"/>
  <c r="B126" i="2"/>
  <c r="J126" i="2"/>
  <c r="A126" i="2"/>
  <c r="P126" i="2"/>
  <c r="O118" i="2"/>
  <c r="R118" i="2"/>
  <c r="S118" i="2"/>
  <c r="T118" i="2"/>
  <c r="M118" i="2"/>
  <c r="L118" i="2"/>
  <c r="N118" i="2"/>
  <c r="K118" i="2"/>
  <c r="B118" i="2"/>
  <c r="J118" i="2"/>
  <c r="A118" i="2"/>
  <c r="P118" i="2"/>
  <c r="O107" i="2"/>
  <c r="R107" i="2"/>
  <c r="S107" i="2"/>
  <c r="T107" i="2"/>
  <c r="M107" i="2"/>
  <c r="L107" i="2"/>
  <c r="N107" i="2"/>
  <c r="K107" i="2"/>
  <c r="J107" i="2"/>
  <c r="B107" i="2"/>
  <c r="A107" i="2"/>
  <c r="P107" i="2"/>
  <c r="O98" i="2"/>
  <c r="R98" i="2"/>
  <c r="S98" i="2"/>
  <c r="T98" i="2"/>
  <c r="M98" i="2"/>
  <c r="L98" i="2"/>
  <c r="N98" i="2"/>
  <c r="K98" i="2"/>
  <c r="J98" i="2"/>
  <c r="A98" i="2"/>
  <c r="B98" i="2"/>
  <c r="P98" i="2"/>
  <c r="O90" i="2"/>
  <c r="L90" i="2"/>
  <c r="R90" i="2"/>
  <c r="S90" i="2"/>
  <c r="T90" i="2"/>
  <c r="N90" i="2"/>
  <c r="M90" i="2"/>
  <c r="K90" i="2"/>
  <c r="J90" i="2"/>
  <c r="A90" i="2"/>
  <c r="B90" i="2"/>
  <c r="P90" i="2"/>
  <c r="O80" i="2"/>
  <c r="R80" i="2"/>
  <c r="T80" i="2"/>
  <c r="L80" i="2"/>
  <c r="N80" i="2"/>
  <c r="S80" i="2"/>
  <c r="M80" i="2"/>
  <c r="K80" i="2"/>
  <c r="B80" i="2"/>
  <c r="J80" i="2"/>
  <c r="A80" i="2"/>
  <c r="P80" i="2"/>
  <c r="O71" i="2"/>
  <c r="R71" i="2"/>
  <c r="T71" i="2"/>
  <c r="L71" i="2"/>
  <c r="M71" i="2"/>
  <c r="N71" i="2"/>
  <c r="S71" i="2"/>
  <c r="K71" i="2"/>
  <c r="B71" i="2"/>
  <c r="A71" i="2"/>
  <c r="J71" i="2"/>
  <c r="P71" i="2"/>
  <c r="N60" i="2"/>
  <c r="O60" i="2"/>
  <c r="R60" i="2"/>
  <c r="S60" i="2"/>
  <c r="T60" i="2"/>
  <c r="L60" i="2"/>
  <c r="M60" i="2"/>
  <c r="K60" i="2"/>
  <c r="B60" i="2"/>
  <c r="J60" i="2"/>
  <c r="A60" i="2"/>
  <c r="P60" i="2"/>
  <c r="N52" i="2"/>
  <c r="O52" i="2"/>
  <c r="R52" i="2"/>
  <c r="S52" i="2"/>
  <c r="T52" i="2"/>
  <c r="L52" i="2"/>
  <c r="M52" i="2"/>
  <c r="B52" i="2"/>
  <c r="J52" i="2"/>
  <c r="A52" i="2"/>
  <c r="K52" i="2"/>
  <c r="P52" i="2"/>
  <c r="N44" i="2"/>
  <c r="O44" i="2"/>
  <c r="R44" i="2"/>
  <c r="S44" i="2"/>
  <c r="T44" i="2"/>
  <c r="L44" i="2"/>
  <c r="M44" i="2"/>
  <c r="K44" i="2"/>
  <c r="B44" i="2"/>
  <c r="J44" i="2"/>
  <c r="A44" i="2"/>
  <c r="P44" i="2"/>
  <c r="N36" i="2"/>
  <c r="O36" i="2"/>
  <c r="R36" i="2"/>
  <c r="S36" i="2"/>
  <c r="T36" i="2"/>
  <c r="L36" i="2"/>
  <c r="M36" i="2"/>
  <c r="K36" i="2"/>
  <c r="B36" i="2"/>
  <c r="J36" i="2"/>
  <c r="A36" i="2"/>
  <c r="P36" i="2"/>
  <c r="N28" i="2"/>
  <c r="O28" i="2"/>
  <c r="R28" i="2"/>
  <c r="S28" i="2"/>
  <c r="T28" i="2"/>
  <c r="L28" i="2"/>
  <c r="M28" i="2"/>
  <c r="K28" i="2"/>
  <c r="B28" i="2"/>
  <c r="A28" i="2"/>
  <c r="J28" i="2"/>
  <c r="P28" i="2"/>
  <c r="N20" i="2"/>
  <c r="O20" i="2"/>
  <c r="R20" i="2"/>
  <c r="S20" i="2"/>
  <c r="T20" i="2"/>
  <c r="L20" i="2"/>
  <c r="M20" i="2"/>
  <c r="K20" i="2"/>
  <c r="B20" i="2"/>
  <c r="A20" i="2"/>
  <c r="J20" i="2"/>
  <c r="P20" i="2"/>
  <c r="N12" i="2"/>
  <c r="O12" i="2"/>
  <c r="R12" i="2"/>
  <c r="S12" i="2"/>
  <c r="T12" i="2"/>
  <c r="L12" i="2"/>
  <c r="M12" i="2"/>
  <c r="B12" i="2"/>
  <c r="K12" i="2"/>
  <c r="A12" i="2"/>
  <c r="J12" i="2"/>
  <c r="P12" i="2"/>
  <c r="N4" i="2"/>
  <c r="O4" i="2"/>
  <c r="R4" i="2"/>
  <c r="S4" i="2"/>
  <c r="T4" i="2"/>
  <c r="L4" i="2"/>
  <c r="M4" i="2"/>
  <c r="K4" i="2"/>
  <c r="B4" i="2"/>
  <c r="A4" i="2"/>
  <c r="J4" i="2"/>
  <c r="P4" i="2"/>
  <c r="N581" i="2"/>
  <c r="O581" i="2"/>
  <c r="Q581" i="2"/>
  <c r="R581" i="2"/>
  <c r="S581" i="2"/>
  <c r="L581" i="2"/>
  <c r="T581" i="2"/>
  <c r="M581" i="2"/>
  <c r="B581" i="2"/>
  <c r="A581" i="2"/>
  <c r="P581" i="2"/>
  <c r="N560" i="2"/>
  <c r="O560" i="2"/>
  <c r="Q560" i="2"/>
  <c r="R560" i="2"/>
  <c r="S560" i="2"/>
  <c r="L560" i="2"/>
  <c r="T560" i="2"/>
  <c r="K560" i="2"/>
  <c r="M560" i="2"/>
  <c r="B560" i="2"/>
  <c r="J560" i="2"/>
  <c r="A560" i="2"/>
  <c r="P560" i="2"/>
  <c r="N531" i="2"/>
  <c r="O531" i="2"/>
  <c r="Q531" i="2"/>
  <c r="R531" i="2"/>
  <c r="S531" i="2"/>
  <c r="T531" i="2"/>
  <c r="L531" i="2"/>
  <c r="M531" i="2"/>
  <c r="J531" i="2"/>
  <c r="K531" i="2"/>
  <c r="B531" i="2"/>
  <c r="A531" i="2"/>
  <c r="P531" i="2"/>
  <c r="N486" i="2"/>
  <c r="O486" i="2"/>
  <c r="Q486" i="2"/>
  <c r="R486" i="2"/>
  <c r="S486" i="2"/>
  <c r="T486" i="2"/>
  <c r="L486" i="2"/>
  <c r="K486" i="2"/>
  <c r="M486" i="2"/>
  <c r="J486" i="2"/>
  <c r="A486" i="2"/>
  <c r="B486" i="2"/>
  <c r="P486" i="2"/>
  <c r="L440" i="2"/>
  <c r="M440" i="2"/>
  <c r="N440" i="2"/>
  <c r="O440" i="2"/>
  <c r="Q440" i="2"/>
  <c r="R440" i="2"/>
  <c r="S440" i="2"/>
  <c r="T440" i="2"/>
  <c r="K440" i="2"/>
  <c r="B440" i="2"/>
  <c r="J440" i="2"/>
  <c r="A440" i="2"/>
  <c r="P440" i="2"/>
  <c r="T386" i="2"/>
  <c r="L386" i="2"/>
  <c r="M386" i="2"/>
  <c r="N386" i="2"/>
  <c r="O386" i="2"/>
  <c r="Q386" i="2"/>
  <c r="R386" i="2"/>
  <c r="S386" i="2"/>
  <c r="J386" i="2"/>
  <c r="K386" i="2"/>
  <c r="A386" i="2"/>
  <c r="B386" i="2"/>
  <c r="P386" i="2"/>
  <c r="R338" i="2"/>
  <c r="T338" i="2"/>
  <c r="L338" i="2"/>
  <c r="M338" i="2"/>
  <c r="N338" i="2"/>
  <c r="O338" i="2"/>
  <c r="Q338" i="2"/>
  <c r="S338" i="2"/>
  <c r="J338" i="2"/>
  <c r="K338" i="2"/>
  <c r="A338" i="2"/>
  <c r="B338" i="2"/>
  <c r="P338" i="2"/>
  <c r="O291" i="2"/>
  <c r="R291" i="2"/>
  <c r="S291" i="2"/>
  <c r="T291" i="2"/>
  <c r="L291" i="2"/>
  <c r="M291" i="2"/>
  <c r="N291" i="2"/>
  <c r="Q291" i="2"/>
  <c r="K291" i="2"/>
  <c r="J291" i="2"/>
  <c r="A291" i="2"/>
  <c r="B291" i="2"/>
  <c r="P291" i="2"/>
  <c r="S202" i="2"/>
  <c r="T202" i="2"/>
  <c r="L202" i="2"/>
  <c r="N202" i="2"/>
  <c r="R202" i="2"/>
  <c r="M202" i="2"/>
  <c r="O202" i="2"/>
  <c r="Q202" i="2"/>
  <c r="K202" i="2"/>
  <c r="J202" i="2"/>
  <c r="A202" i="2"/>
  <c r="B202" i="2"/>
  <c r="P202" i="2"/>
  <c r="N58" i="2"/>
  <c r="O58" i="2"/>
  <c r="R58" i="2"/>
  <c r="S58" i="2"/>
  <c r="T58" i="2"/>
  <c r="L58" i="2"/>
  <c r="M58" i="2"/>
  <c r="K58" i="2"/>
  <c r="J58" i="2"/>
  <c r="A58" i="2"/>
  <c r="B58" i="2"/>
  <c r="P58" i="2"/>
  <c r="N612" i="2"/>
  <c r="O612" i="2"/>
  <c r="Q612" i="2"/>
  <c r="R612" i="2"/>
  <c r="L612" i="2"/>
  <c r="T612" i="2"/>
  <c r="B612" i="2"/>
  <c r="M612" i="2"/>
  <c r="A612" i="2"/>
  <c r="S612" i="2"/>
  <c r="P612" i="2"/>
  <c r="N602" i="2"/>
  <c r="O602" i="2"/>
  <c r="Q602" i="2"/>
  <c r="R602" i="2"/>
  <c r="S602" i="2"/>
  <c r="L602" i="2"/>
  <c r="T602" i="2"/>
  <c r="M602" i="2"/>
  <c r="B602" i="2"/>
  <c r="A602" i="2"/>
  <c r="P602" i="2"/>
  <c r="N592" i="2"/>
  <c r="O592" i="2"/>
  <c r="Q592" i="2"/>
  <c r="R592" i="2"/>
  <c r="S592" i="2"/>
  <c r="L592" i="2"/>
  <c r="T592" i="2"/>
  <c r="M592" i="2"/>
  <c r="B592" i="2"/>
  <c r="A592" i="2"/>
  <c r="P592" i="2"/>
  <c r="N582" i="2"/>
  <c r="O582" i="2"/>
  <c r="Q582" i="2"/>
  <c r="R582" i="2"/>
  <c r="S582" i="2"/>
  <c r="L582" i="2"/>
  <c r="T582" i="2"/>
  <c r="M582" i="2"/>
  <c r="B582" i="2"/>
  <c r="A582" i="2"/>
  <c r="P582" i="2"/>
  <c r="N572" i="2"/>
  <c r="O572" i="2"/>
  <c r="Q572" i="2"/>
  <c r="R572" i="2"/>
  <c r="S572" i="2"/>
  <c r="L572" i="2"/>
  <c r="T572" i="2"/>
  <c r="M572" i="2"/>
  <c r="B572" i="2"/>
  <c r="A572" i="2"/>
  <c r="P572" i="2"/>
  <c r="N562" i="2"/>
  <c r="O562" i="2"/>
  <c r="Q562" i="2"/>
  <c r="R562" i="2"/>
  <c r="S562" i="2"/>
  <c r="L562" i="2"/>
  <c r="T562" i="2"/>
  <c r="M562" i="2"/>
  <c r="J562" i="2"/>
  <c r="K562" i="2"/>
  <c r="B562" i="2"/>
  <c r="A562" i="2"/>
  <c r="P562" i="2"/>
  <c r="N552" i="2"/>
  <c r="O552" i="2"/>
  <c r="Q552" i="2"/>
  <c r="R552" i="2"/>
  <c r="S552" i="2"/>
  <c r="L552" i="2"/>
  <c r="T552" i="2"/>
  <c r="M552" i="2"/>
  <c r="K552" i="2"/>
  <c r="J552" i="2"/>
  <c r="A552" i="2"/>
  <c r="B552" i="2"/>
  <c r="P552" i="2"/>
  <c r="N544" i="2"/>
  <c r="O544" i="2"/>
  <c r="Q544" i="2"/>
  <c r="R544" i="2"/>
  <c r="S544" i="2"/>
  <c r="L544" i="2"/>
  <c r="T544" i="2"/>
  <c r="M544" i="2"/>
  <c r="K544" i="2"/>
  <c r="B544" i="2"/>
  <c r="A544" i="2"/>
  <c r="J544" i="2"/>
  <c r="P544" i="2"/>
  <c r="N532" i="2"/>
  <c r="O532" i="2"/>
  <c r="Q532" i="2"/>
  <c r="R532" i="2"/>
  <c r="S532" i="2"/>
  <c r="T532" i="2"/>
  <c r="L532" i="2"/>
  <c r="M532" i="2"/>
  <c r="B532" i="2"/>
  <c r="J532" i="2"/>
  <c r="K532" i="2"/>
  <c r="A532" i="2"/>
  <c r="P532" i="2"/>
  <c r="N523" i="2"/>
  <c r="O523" i="2"/>
  <c r="Q523" i="2"/>
  <c r="R523" i="2"/>
  <c r="S523" i="2"/>
  <c r="T523" i="2"/>
  <c r="L523" i="2"/>
  <c r="M523" i="2"/>
  <c r="J523" i="2"/>
  <c r="K523" i="2"/>
  <c r="A523" i="2"/>
  <c r="B523" i="2"/>
  <c r="P523" i="2"/>
  <c r="N514" i="2"/>
  <c r="O514" i="2"/>
  <c r="Q514" i="2"/>
  <c r="R514" i="2"/>
  <c r="S514" i="2"/>
  <c r="T514" i="2"/>
  <c r="L514" i="2"/>
  <c r="M514" i="2"/>
  <c r="K514" i="2"/>
  <c r="J514" i="2"/>
  <c r="A514" i="2"/>
  <c r="B514" i="2"/>
  <c r="P514" i="2"/>
  <c r="N504" i="2"/>
  <c r="O504" i="2"/>
  <c r="Q504" i="2"/>
  <c r="R504" i="2"/>
  <c r="S504" i="2"/>
  <c r="T504" i="2"/>
  <c r="L504" i="2"/>
  <c r="M504" i="2"/>
  <c r="K504" i="2"/>
  <c r="J504" i="2"/>
  <c r="B504" i="2"/>
  <c r="A504" i="2"/>
  <c r="P504" i="2"/>
  <c r="N495" i="2"/>
  <c r="O495" i="2"/>
  <c r="Q495" i="2"/>
  <c r="R495" i="2"/>
  <c r="S495" i="2"/>
  <c r="T495" i="2"/>
  <c r="L495" i="2"/>
  <c r="K495" i="2"/>
  <c r="M495" i="2"/>
  <c r="B495" i="2"/>
  <c r="A495" i="2"/>
  <c r="J495" i="2"/>
  <c r="P495" i="2"/>
  <c r="N487" i="2"/>
  <c r="O487" i="2"/>
  <c r="Q487" i="2"/>
  <c r="R487" i="2"/>
  <c r="S487" i="2"/>
  <c r="T487" i="2"/>
  <c r="L487" i="2"/>
  <c r="K487" i="2"/>
  <c r="M487" i="2"/>
  <c r="B487" i="2"/>
  <c r="J487" i="2"/>
  <c r="A487" i="2"/>
  <c r="P487" i="2"/>
  <c r="N478" i="2"/>
  <c r="O478" i="2"/>
  <c r="Q478" i="2"/>
  <c r="R478" i="2"/>
  <c r="S478" i="2"/>
  <c r="T478" i="2"/>
  <c r="L478" i="2"/>
  <c r="K478" i="2"/>
  <c r="M478" i="2"/>
  <c r="J478" i="2"/>
  <c r="B478" i="2"/>
  <c r="A478" i="2"/>
  <c r="P478" i="2"/>
  <c r="N470" i="2"/>
  <c r="O470" i="2"/>
  <c r="Q470" i="2"/>
  <c r="R470" i="2"/>
  <c r="S470" i="2"/>
  <c r="T470" i="2"/>
  <c r="L470" i="2"/>
  <c r="K470" i="2"/>
  <c r="M470" i="2"/>
  <c r="J470" i="2"/>
  <c r="A470" i="2"/>
  <c r="B470" i="2"/>
  <c r="P470" i="2"/>
  <c r="N459" i="2"/>
  <c r="R459" i="2"/>
  <c r="S459" i="2"/>
  <c r="T459" i="2"/>
  <c r="L459" i="2"/>
  <c r="M459" i="2"/>
  <c r="O459" i="2"/>
  <c r="Q459" i="2"/>
  <c r="J459" i="2"/>
  <c r="K459" i="2"/>
  <c r="A459" i="2"/>
  <c r="B459" i="2"/>
  <c r="P459" i="2"/>
  <c r="N451" i="2"/>
  <c r="R451" i="2"/>
  <c r="S451" i="2"/>
  <c r="T451" i="2"/>
  <c r="L451" i="2"/>
  <c r="M451" i="2"/>
  <c r="O451" i="2"/>
  <c r="Q451" i="2"/>
  <c r="J451" i="2"/>
  <c r="K451" i="2"/>
  <c r="B451" i="2"/>
  <c r="A451" i="2"/>
  <c r="P451" i="2"/>
  <c r="L441" i="2"/>
  <c r="M441" i="2"/>
  <c r="N441" i="2"/>
  <c r="S441" i="2"/>
  <c r="T441" i="2"/>
  <c r="O441" i="2"/>
  <c r="Q441" i="2"/>
  <c r="R441" i="2"/>
  <c r="K441" i="2"/>
  <c r="B441" i="2"/>
  <c r="J441" i="2"/>
  <c r="A441" i="2"/>
  <c r="P441" i="2"/>
  <c r="T419" i="2"/>
  <c r="L419" i="2"/>
  <c r="M419" i="2"/>
  <c r="N419" i="2"/>
  <c r="O419" i="2"/>
  <c r="Q419" i="2"/>
  <c r="R419" i="2"/>
  <c r="S419" i="2"/>
  <c r="J419" i="2"/>
  <c r="K419" i="2"/>
  <c r="A419" i="2"/>
  <c r="B419" i="2"/>
  <c r="P419" i="2"/>
  <c r="T409" i="2"/>
  <c r="L409" i="2"/>
  <c r="M409" i="2"/>
  <c r="N409" i="2"/>
  <c r="O409" i="2"/>
  <c r="Q409" i="2"/>
  <c r="R409" i="2"/>
  <c r="S409" i="2"/>
  <c r="K409" i="2"/>
  <c r="J409" i="2"/>
  <c r="B409" i="2"/>
  <c r="A409" i="2"/>
  <c r="P409" i="2"/>
  <c r="T395" i="2"/>
  <c r="L395" i="2"/>
  <c r="M395" i="2"/>
  <c r="N395" i="2"/>
  <c r="O395" i="2"/>
  <c r="Q395" i="2"/>
  <c r="R395" i="2"/>
  <c r="S395" i="2"/>
  <c r="K395" i="2"/>
  <c r="J395" i="2"/>
  <c r="A395" i="2"/>
  <c r="B395" i="2"/>
  <c r="P395" i="2"/>
  <c r="T387" i="2"/>
  <c r="L387" i="2"/>
  <c r="M387" i="2"/>
  <c r="N387" i="2"/>
  <c r="O387" i="2"/>
  <c r="Q387" i="2"/>
  <c r="R387" i="2"/>
  <c r="S387" i="2"/>
  <c r="J387" i="2"/>
  <c r="K387" i="2"/>
  <c r="B387" i="2"/>
  <c r="A387" i="2"/>
  <c r="P387" i="2"/>
  <c r="T379" i="2"/>
  <c r="L379" i="2"/>
  <c r="M379" i="2"/>
  <c r="N379" i="2"/>
  <c r="O379" i="2"/>
  <c r="Q379" i="2"/>
  <c r="R379" i="2"/>
  <c r="S379" i="2"/>
  <c r="K379" i="2"/>
  <c r="J379" i="2"/>
  <c r="A379" i="2"/>
  <c r="B379" i="2"/>
  <c r="P379" i="2"/>
  <c r="T371" i="2"/>
  <c r="L371" i="2"/>
  <c r="M371" i="2"/>
  <c r="N371" i="2"/>
  <c r="O371" i="2"/>
  <c r="Q371" i="2"/>
  <c r="R371" i="2"/>
  <c r="S371" i="2"/>
  <c r="J371" i="2"/>
  <c r="K371" i="2"/>
  <c r="A371" i="2"/>
  <c r="B371" i="2"/>
  <c r="P371" i="2"/>
  <c r="T363" i="2"/>
  <c r="L363" i="2"/>
  <c r="M363" i="2"/>
  <c r="N363" i="2"/>
  <c r="O363" i="2"/>
  <c r="Q363" i="2"/>
  <c r="R363" i="2"/>
  <c r="S363" i="2"/>
  <c r="K363" i="2"/>
  <c r="J363" i="2"/>
  <c r="A363" i="2"/>
  <c r="B363" i="2"/>
  <c r="P363" i="2"/>
  <c r="R355" i="2"/>
  <c r="T355" i="2"/>
  <c r="N355" i="2"/>
  <c r="O355" i="2"/>
  <c r="S355" i="2"/>
  <c r="L355" i="2"/>
  <c r="M355" i="2"/>
  <c r="Q355" i="2"/>
  <c r="J355" i="2"/>
  <c r="K355" i="2"/>
  <c r="A355" i="2"/>
  <c r="B355" i="2"/>
  <c r="P355" i="2"/>
  <c r="R347" i="2"/>
  <c r="T347" i="2"/>
  <c r="M347" i="2"/>
  <c r="N347" i="2"/>
  <c r="O347" i="2"/>
  <c r="S347" i="2"/>
  <c r="L347" i="2"/>
  <c r="Q347" i="2"/>
  <c r="K347" i="2"/>
  <c r="J347" i="2"/>
  <c r="B347" i="2"/>
  <c r="A347" i="2"/>
  <c r="P347" i="2"/>
  <c r="R339" i="2"/>
  <c r="T339" i="2"/>
  <c r="L339" i="2"/>
  <c r="M339" i="2"/>
  <c r="N339" i="2"/>
  <c r="O339" i="2"/>
  <c r="S339" i="2"/>
  <c r="Q339" i="2"/>
  <c r="J339" i="2"/>
  <c r="K339" i="2"/>
  <c r="A339" i="2"/>
  <c r="B339" i="2"/>
  <c r="P339" i="2"/>
  <c r="R331" i="2"/>
  <c r="T331" i="2"/>
  <c r="L331" i="2"/>
  <c r="M331" i="2"/>
  <c r="N331" i="2"/>
  <c r="O331" i="2"/>
  <c r="S331" i="2"/>
  <c r="Q331" i="2"/>
  <c r="K331" i="2"/>
  <c r="J331" i="2"/>
  <c r="A331" i="2"/>
  <c r="B331" i="2"/>
  <c r="P331" i="2"/>
  <c r="R323" i="2"/>
  <c r="T323" i="2"/>
  <c r="L323" i="2"/>
  <c r="M323" i="2"/>
  <c r="N323" i="2"/>
  <c r="O323" i="2"/>
  <c r="S323" i="2"/>
  <c r="Q323" i="2"/>
  <c r="J323" i="2"/>
  <c r="K323" i="2"/>
  <c r="A323" i="2"/>
  <c r="B323" i="2"/>
  <c r="P323" i="2"/>
  <c r="R313" i="2"/>
  <c r="S313" i="2"/>
  <c r="T313" i="2"/>
  <c r="L313" i="2"/>
  <c r="M313" i="2"/>
  <c r="N313" i="2"/>
  <c r="O313" i="2"/>
  <c r="Q313" i="2"/>
  <c r="K313" i="2"/>
  <c r="B313" i="2"/>
  <c r="A313" i="2"/>
  <c r="J313" i="2"/>
  <c r="P313" i="2"/>
  <c r="R301" i="2"/>
  <c r="S301" i="2"/>
  <c r="T301" i="2"/>
  <c r="L301" i="2"/>
  <c r="M301" i="2"/>
  <c r="N301" i="2"/>
  <c r="O301" i="2"/>
  <c r="Q301" i="2"/>
  <c r="K301" i="2"/>
  <c r="B301" i="2"/>
  <c r="J301" i="2"/>
  <c r="A301" i="2"/>
  <c r="P301" i="2"/>
  <c r="R292" i="2"/>
  <c r="S292" i="2"/>
  <c r="T292" i="2"/>
  <c r="L292" i="2"/>
  <c r="M292" i="2"/>
  <c r="N292" i="2"/>
  <c r="O292" i="2"/>
  <c r="Q292" i="2"/>
  <c r="B292" i="2"/>
  <c r="K292" i="2"/>
  <c r="J292" i="2"/>
  <c r="A292" i="2"/>
  <c r="P292" i="2"/>
  <c r="N284" i="2"/>
  <c r="O284" i="2"/>
  <c r="Q284" i="2"/>
  <c r="R284" i="2"/>
  <c r="T284" i="2"/>
  <c r="L284" i="2"/>
  <c r="M284" i="2"/>
  <c r="S284" i="2"/>
  <c r="B284" i="2"/>
  <c r="J284" i="2"/>
  <c r="K284" i="2"/>
  <c r="A284" i="2"/>
  <c r="P284" i="2"/>
  <c r="N273" i="2"/>
  <c r="O273" i="2"/>
  <c r="Q273" i="2"/>
  <c r="R273" i="2"/>
  <c r="S273" i="2"/>
  <c r="T273" i="2"/>
  <c r="L273" i="2"/>
  <c r="M273" i="2"/>
  <c r="K273" i="2"/>
  <c r="B273" i="2"/>
  <c r="A273" i="2"/>
  <c r="J273" i="2"/>
  <c r="P273" i="2"/>
  <c r="N265" i="2"/>
  <c r="O265" i="2"/>
  <c r="Q265" i="2"/>
  <c r="R265" i="2"/>
  <c r="S265" i="2"/>
  <c r="T265" i="2"/>
  <c r="L265" i="2"/>
  <c r="M265" i="2"/>
  <c r="K265" i="2"/>
  <c r="B265" i="2"/>
  <c r="J265" i="2"/>
  <c r="A265" i="2"/>
  <c r="P265" i="2"/>
  <c r="N257" i="2"/>
  <c r="O257" i="2"/>
  <c r="Q257" i="2"/>
  <c r="R257" i="2"/>
  <c r="S257" i="2"/>
  <c r="T257" i="2"/>
  <c r="L257" i="2"/>
  <c r="M257" i="2"/>
  <c r="K257" i="2"/>
  <c r="J257" i="2"/>
  <c r="B257" i="2"/>
  <c r="A257" i="2"/>
  <c r="P257" i="2"/>
  <c r="N249" i="2"/>
  <c r="O249" i="2"/>
  <c r="Q249" i="2"/>
  <c r="R249" i="2"/>
  <c r="S249" i="2"/>
  <c r="T249" i="2"/>
  <c r="L249" i="2"/>
  <c r="M249" i="2"/>
  <c r="K249" i="2"/>
  <c r="J249" i="2"/>
  <c r="B249" i="2"/>
  <c r="A249" i="2"/>
  <c r="P249" i="2"/>
  <c r="T241" i="2"/>
  <c r="N241" i="2"/>
  <c r="L241" i="2"/>
  <c r="M241" i="2"/>
  <c r="O241" i="2"/>
  <c r="Q241" i="2"/>
  <c r="R241" i="2"/>
  <c r="S241" i="2"/>
  <c r="K241" i="2"/>
  <c r="J241" i="2"/>
  <c r="A241" i="2"/>
  <c r="B241" i="2"/>
  <c r="P241" i="2"/>
  <c r="T230" i="2"/>
  <c r="N230" i="2"/>
  <c r="L230" i="2"/>
  <c r="M230" i="2"/>
  <c r="O230" i="2"/>
  <c r="Q230" i="2"/>
  <c r="R230" i="2"/>
  <c r="S230" i="2"/>
  <c r="K230" i="2"/>
  <c r="B230" i="2"/>
  <c r="J230" i="2"/>
  <c r="A230" i="2"/>
  <c r="P230" i="2"/>
  <c r="S222" i="2"/>
  <c r="T222" i="2"/>
  <c r="L222" i="2"/>
  <c r="N222" i="2"/>
  <c r="M222" i="2"/>
  <c r="O222" i="2"/>
  <c r="Q222" i="2"/>
  <c r="R222" i="2"/>
  <c r="K222" i="2"/>
  <c r="B222" i="2"/>
  <c r="J222" i="2"/>
  <c r="A222" i="2"/>
  <c r="P222" i="2"/>
  <c r="S211" i="2"/>
  <c r="T211" i="2"/>
  <c r="L211" i="2"/>
  <c r="N211" i="2"/>
  <c r="M211" i="2"/>
  <c r="O211" i="2"/>
  <c r="Q211" i="2"/>
  <c r="R211" i="2"/>
  <c r="J211" i="2"/>
  <c r="K211" i="2"/>
  <c r="A211" i="2"/>
  <c r="B211" i="2"/>
  <c r="P211" i="2"/>
  <c r="S203" i="2"/>
  <c r="T203" i="2"/>
  <c r="L203" i="2"/>
  <c r="N203" i="2"/>
  <c r="M203" i="2"/>
  <c r="O203" i="2"/>
  <c r="Q203" i="2"/>
  <c r="R203" i="2"/>
  <c r="K203" i="2"/>
  <c r="J203" i="2"/>
  <c r="A203" i="2"/>
  <c r="B203" i="2"/>
  <c r="P203" i="2"/>
  <c r="S192" i="2"/>
  <c r="T192" i="2"/>
  <c r="L192" i="2"/>
  <c r="N192" i="2"/>
  <c r="M192" i="2"/>
  <c r="O192" i="2"/>
  <c r="R192" i="2"/>
  <c r="K192" i="2"/>
  <c r="B192" i="2"/>
  <c r="J192" i="2"/>
  <c r="A192" i="2"/>
  <c r="P192" i="2"/>
  <c r="S184" i="2"/>
  <c r="T184" i="2"/>
  <c r="M184" i="2"/>
  <c r="L184" i="2"/>
  <c r="N184" i="2"/>
  <c r="O184" i="2"/>
  <c r="R184" i="2"/>
  <c r="K184" i="2"/>
  <c r="B184" i="2"/>
  <c r="J184" i="2"/>
  <c r="A184" i="2"/>
  <c r="P184" i="2"/>
  <c r="R173" i="2"/>
  <c r="T173" i="2"/>
  <c r="L173" i="2"/>
  <c r="M173" i="2"/>
  <c r="N173" i="2"/>
  <c r="S173" i="2"/>
  <c r="O173" i="2"/>
  <c r="K173" i="2"/>
  <c r="B173" i="2"/>
  <c r="J173" i="2"/>
  <c r="A173" i="2"/>
  <c r="P173" i="2"/>
  <c r="R165" i="2"/>
  <c r="T165" i="2"/>
  <c r="L165" i="2"/>
  <c r="M165" i="2"/>
  <c r="N165" i="2"/>
  <c r="S165" i="2"/>
  <c r="O165" i="2"/>
  <c r="K165" i="2"/>
  <c r="B165" i="2"/>
  <c r="J165" i="2"/>
  <c r="A165" i="2"/>
  <c r="P165" i="2"/>
  <c r="R155" i="2"/>
  <c r="S155" i="2"/>
  <c r="T155" i="2"/>
  <c r="L155" i="2"/>
  <c r="M155" i="2"/>
  <c r="O155" i="2"/>
  <c r="N155" i="2"/>
  <c r="K155" i="2"/>
  <c r="J155" i="2"/>
  <c r="A155" i="2"/>
  <c r="B155" i="2"/>
  <c r="P155" i="2"/>
  <c r="R142" i="2"/>
  <c r="S142" i="2"/>
  <c r="T142" i="2"/>
  <c r="L142" i="2"/>
  <c r="M142" i="2"/>
  <c r="O142" i="2"/>
  <c r="N142" i="2"/>
  <c r="K142" i="2"/>
  <c r="B142" i="2"/>
  <c r="J142" i="2"/>
  <c r="A142" i="2"/>
  <c r="P142" i="2"/>
  <c r="R134" i="2"/>
  <c r="S134" i="2"/>
  <c r="T134" i="2"/>
  <c r="L134" i="2"/>
  <c r="M134" i="2"/>
  <c r="O134" i="2"/>
  <c r="N134" i="2"/>
  <c r="K134" i="2"/>
  <c r="B134" i="2"/>
  <c r="J134" i="2"/>
  <c r="A134" i="2"/>
  <c r="P134" i="2"/>
  <c r="O125" i="2"/>
  <c r="R125" i="2"/>
  <c r="S125" i="2"/>
  <c r="T125" i="2"/>
  <c r="M125" i="2"/>
  <c r="N125" i="2"/>
  <c r="L125" i="2"/>
  <c r="K125" i="2"/>
  <c r="B125" i="2"/>
  <c r="J125" i="2"/>
  <c r="A125" i="2"/>
  <c r="P125" i="2"/>
  <c r="O117" i="2"/>
  <c r="R117" i="2"/>
  <c r="S117" i="2"/>
  <c r="T117" i="2"/>
  <c r="M117" i="2"/>
  <c r="N117" i="2"/>
  <c r="L117" i="2"/>
  <c r="K117" i="2"/>
  <c r="B117" i="2"/>
  <c r="J117" i="2"/>
  <c r="A117" i="2"/>
  <c r="P117" i="2"/>
  <c r="O106" i="2"/>
  <c r="R106" i="2"/>
  <c r="S106" i="2"/>
  <c r="T106" i="2"/>
  <c r="M106" i="2"/>
  <c r="N106" i="2"/>
  <c r="L106" i="2"/>
  <c r="K106" i="2"/>
  <c r="J106" i="2"/>
  <c r="A106" i="2"/>
  <c r="B106" i="2"/>
  <c r="P106" i="2"/>
  <c r="O97" i="2"/>
  <c r="R97" i="2"/>
  <c r="S97" i="2"/>
  <c r="T97" i="2"/>
  <c r="M97" i="2"/>
  <c r="N97" i="2"/>
  <c r="L97" i="2"/>
  <c r="K97" i="2"/>
  <c r="A97" i="2"/>
  <c r="J97" i="2"/>
  <c r="B97" i="2"/>
  <c r="P97" i="2"/>
  <c r="O87" i="2"/>
  <c r="R87" i="2"/>
  <c r="T87" i="2"/>
  <c r="L87" i="2"/>
  <c r="M87" i="2"/>
  <c r="N87" i="2"/>
  <c r="S87" i="2"/>
  <c r="K87" i="2"/>
  <c r="B87" i="2"/>
  <c r="J87" i="2"/>
  <c r="A87" i="2"/>
  <c r="P87" i="2"/>
  <c r="O79" i="2"/>
  <c r="R79" i="2"/>
  <c r="T79" i="2"/>
  <c r="L79" i="2"/>
  <c r="M79" i="2"/>
  <c r="N79" i="2"/>
  <c r="S79" i="2"/>
  <c r="K79" i="2"/>
  <c r="B79" i="2"/>
  <c r="A79" i="2"/>
  <c r="J79" i="2"/>
  <c r="P79" i="2"/>
  <c r="O70" i="2"/>
  <c r="R70" i="2"/>
  <c r="T70" i="2"/>
  <c r="L70" i="2"/>
  <c r="M70" i="2"/>
  <c r="N70" i="2"/>
  <c r="S70" i="2"/>
  <c r="K70" i="2"/>
  <c r="B70" i="2"/>
  <c r="J70" i="2"/>
  <c r="A70" i="2"/>
  <c r="P70" i="2"/>
  <c r="N59" i="2"/>
  <c r="O59" i="2"/>
  <c r="R59" i="2"/>
  <c r="S59" i="2"/>
  <c r="T59" i="2"/>
  <c r="L59" i="2"/>
  <c r="M59" i="2"/>
  <c r="K59" i="2"/>
  <c r="J59" i="2"/>
  <c r="B59" i="2"/>
  <c r="A59" i="2"/>
  <c r="P59" i="2"/>
  <c r="N51" i="2"/>
  <c r="O51" i="2"/>
  <c r="R51" i="2"/>
  <c r="S51" i="2"/>
  <c r="T51" i="2"/>
  <c r="L51" i="2"/>
  <c r="M51" i="2"/>
  <c r="K51" i="2"/>
  <c r="J51" i="2"/>
  <c r="B51" i="2"/>
  <c r="A51" i="2"/>
  <c r="P51" i="2"/>
  <c r="N43" i="2"/>
  <c r="O43" i="2"/>
  <c r="R43" i="2"/>
  <c r="S43" i="2"/>
  <c r="T43" i="2"/>
  <c r="L43" i="2"/>
  <c r="M43" i="2"/>
  <c r="K43" i="2"/>
  <c r="J43" i="2"/>
  <c r="A43" i="2"/>
  <c r="B43" i="2"/>
  <c r="P43" i="2"/>
  <c r="N35" i="2"/>
  <c r="O35" i="2"/>
  <c r="R35" i="2"/>
  <c r="S35" i="2"/>
  <c r="T35" i="2"/>
  <c r="L35" i="2"/>
  <c r="M35" i="2"/>
  <c r="K35" i="2"/>
  <c r="J35" i="2"/>
  <c r="A35" i="2"/>
  <c r="B35" i="2"/>
  <c r="P35" i="2"/>
  <c r="N27" i="2"/>
  <c r="O27" i="2"/>
  <c r="R27" i="2"/>
  <c r="S27" i="2"/>
  <c r="T27" i="2"/>
  <c r="L27" i="2"/>
  <c r="M27" i="2"/>
  <c r="K27" i="2"/>
  <c r="J27" i="2"/>
  <c r="A27" i="2"/>
  <c r="B27" i="2"/>
  <c r="P27" i="2"/>
  <c r="N19" i="2"/>
  <c r="O19" i="2"/>
  <c r="R19" i="2"/>
  <c r="S19" i="2"/>
  <c r="T19" i="2"/>
  <c r="L19" i="2"/>
  <c r="M19" i="2"/>
  <c r="K19" i="2"/>
  <c r="J19" i="2"/>
  <c r="B19" i="2"/>
  <c r="A19" i="2"/>
  <c r="P19" i="2"/>
  <c r="N11" i="2"/>
  <c r="O11" i="2"/>
  <c r="R11" i="2"/>
  <c r="S11" i="2"/>
  <c r="T11" i="2"/>
  <c r="L11" i="2"/>
  <c r="M11" i="2"/>
  <c r="K11" i="2"/>
  <c r="J11" i="2"/>
  <c r="A11" i="2"/>
  <c r="B11" i="2"/>
  <c r="P11" i="2"/>
  <c r="N3" i="2"/>
  <c r="O3" i="2"/>
  <c r="R3" i="2"/>
  <c r="S3" i="2"/>
  <c r="T3" i="2"/>
  <c r="L3" i="2"/>
  <c r="M3" i="2"/>
  <c r="K3" i="2"/>
  <c r="A3" i="2"/>
  <c r="B3" i="2"/>
  <c r="J3" i="2"/>
  <c r="P3" i="2"/>
  <c r="C39" i="10"/>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<sst xmlns="http://schemas.openxmlformats.org/spreadsheetml/2006/main" count="14181" uniqueCount="2190">
  <si>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</si>
  <si>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</si>
  <si>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</si>
  <si>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</si>
  <si>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</si>
  <si>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</si>
  <si>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</si>
  <si>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</si>
  <si>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</si>
  <si>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</si>
  <si>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</si>
  <si>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</si>
  <si>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</si>
  <si>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</si>
  <si>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</si>
  <si>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</si>
  <si>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</si>
  <si>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</si>
  <si>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</si>
  <si>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</si>
  <si>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</si>
  <si>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</si>
  <si>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</si>
  <si>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</si>
  <si>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</si>
  <si>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</si>
  <si>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</si>
  <si>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</si>
  <si>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</si>
  <si>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</si>
  <si>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</si>
  <si>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</si>
  <si>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</si>
  <si>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</si>
  <si>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</si>
  <si>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</si>
  <si>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</si>
  <si>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</si>
  <si>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</si>
  <si>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</si>
  <si>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</si>
  <si>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</si>
  <si>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</si>
  <si>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</si>
  <si>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</si>
  <si>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</si>
  <si>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</si>
  <si>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</si>
  <si>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</si>
  <si>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</si>
  <si>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</si>
  <si>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</si>
  <si>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</si>
  <si>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</si>
  <si>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</si>
  <si>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</si>
  <si>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</si>
  <si>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</si>
  <si>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</si>
  <si>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</si>
  <si>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</si>
  <si>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</si>
  <si>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</si>
  <si>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</si>
  <si>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</si>
  <si>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</si>
  <si>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</si>
  <si>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</si>
  <si>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</si>
  <si>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</si>
  <si>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</si>
  <si>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</si>
  <si>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</si>
  <si>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</si>
  <si>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</si>
  <si>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</si>
  <si>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</si>
  <si>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</si>
  <si>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</si>
  <si>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</si>
  <si>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</si>
  <si>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</si>
  <si>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</si>
  <si>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</si>
  <si>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</si>
  <si>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</si>
  <si>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</si>
  <si>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</si>
  <si>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</si>
  <si>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</si>
  <si>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</si>
  <si>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</si>
  <si>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</si>
  <si>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</si>
  <si>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</si>
  <si>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</si>
  <si>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</si>
  <si>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</si>
  <si>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</si>
  <si>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</si>
  <si>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</si>
  <si>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</si>
  <si>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</si>
  <si>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</si>
  <si>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</si>
  <si>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</si>
  <si>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</si>
  <si>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</si>
  <si>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</si>
  <si>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</si>
  <si>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</si>
  <si>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</si>
  <si>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</si>
  <si>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</si>
  <si>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</si>
  <si>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</si>
  <si>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</si>
  <si>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</si>
  <si>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</si>
  <si>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</si>
  <si>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</si>
  <si>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</si>
  <si>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</si>
  <si>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</si>
  <si>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</si>
  <si>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</si>
  <si>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</si>
  <si>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</si>
  <si>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</si>
  <si>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</si>
  <si>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</si>
  <si>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</si>
  <si>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</si>
  <si>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</si>
  <si>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</si>
  <si>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</si>
  <si>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</si>
  <si>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</si>
  <si>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</si>
  <si>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</si>
  <si>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</si>
  <si>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</si>
  <si>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</si>
  <si>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</si>
  <si>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</si>
  <si>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</si>
  <si>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</si>
  <si>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</si>
  <si>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</si>
  <si>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</si>
  <si>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</si>
  <si>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</si>
  <si>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</si>
  <si>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</si>
  <si>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</si>
  <si>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</si>
  <si>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</si>
  <si>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</si>
  <si>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</si>
  <si>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</si>
  <si>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</si>
  <si>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</si>
  <si>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</si>
  <si>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</si>
  <si>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</si>
  <si>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</si>
  <si>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</si>
  <si>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</si>
  <si>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</si>
  <si>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</si>
  <si>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</si>
  <si>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</si>
  <si>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</si>
  <si>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</si>
  <si>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</si>
  <si>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</si>
  <si>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</si>
  <si>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</si>
  <si>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</si>
  <si>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</si>
  <si>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</si>
  <si>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</si>
  <si>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</si>
  <si>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</si>
  <si>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</si>
  <si>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</si>
  <si>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</si>
  <si>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</si>
  <si>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</si>
  <si>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</si>
  <si>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</si>
  <si>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</si>
  <si>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</si>
  <si>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</si>
  <si>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</si>
  <si>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</si>
  <si>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</si>
  <si>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</si>
  <si>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</si>
  <si>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</si>
  <si>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</si>
  <si>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</si>
  <si>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</si>
  <si>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</si>
  <si>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</si>
  <si>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</si>
  <si>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</si>
  <si>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</si>
  <si>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</si>
  <si>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</si>
  <si>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</si>
  <si>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</si>
  <si>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</si>
  <si>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</si>
  <si>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</si>
  <si>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</si>
  <si>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</si>
  <si>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</si>
  <si>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</si>
  <si>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</si>
  <si>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</si>
  <si>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</si>
  <si>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</si>
  <si>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</si>
  <si>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</si>
  <si>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</si>
  <si>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</si>
  <si>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</si>
  <si>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</si>
  <si>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</si>
  <si>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</si>
  <si>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</si>
  <si>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</si>
  <si>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</si>
  <si>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</si>
  <si>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</si>
  <si>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</si>
  <si>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</si>
  <si>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</si>
  <si>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</si>
  <si>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</si>
  <si>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</si>
  <si>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</si>
  <si>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</si>
  <si>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</si>
  <si>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</si>
  <si>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</si>
  <si>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</si>
  <si>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</si>
  <si>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</si>
  <si>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</si>
  <si>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</si>
  <si>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</si>
  <si>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</si>
  <si>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</si>
  <si>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</si>
  <si>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</si>
  <si>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</si>
  <si>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</si>
  <si>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</si>
  <si>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</si>
  <si>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</si>
  <si>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</si>
  <si>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</si>
  <si>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</si>
  <si>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</si>
  <si>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</si>
  <si>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</si>
  <si>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</si>
  <si>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</si>
  <si>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</si>
  <si>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</si>
  <si>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</si>
  <si>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</si>
  <si>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</si>
  <si>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</si>
  <si>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</si>
  <si>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</si>
  <si>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</si>
  <si>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</si>
  <si>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</si>
  <si>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</si>
  <si>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</si>
  <si>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</si>
  <si>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</si>
  <si>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</si>
  <si>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</si>
  <si>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</si>
  <si>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</si>
  <si>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</si>
  <si>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</si>
  <si>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</si>
  <si>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</si>
  <si>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</si>
  <si>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</si>
  <si>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</si>
  <si>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</si>
  <si>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</si>
  <si>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</si>
  <si>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</si>
  <si>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</si>
  <si>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</si>
  <si>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</si>
  <si>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</si>
  <si>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</si>
  <si>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</si>
  <si>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</si>
  <si>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</si>
  <si>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</si>
  <si>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</si>
  <si>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</si>
  <si>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</si>
  <si>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</si>
  <si>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</si>
  <si>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</si>
  <si>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</si>
  <si>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</si>
  <si>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</si>
  <si>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</si>
  <si>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</si>
  <si>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</si>
  <si>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</si>
  <si>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</si>
  <si>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</si>
  <si>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</si>
  <si>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</si>
  <si>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</si>
  <si>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</si>
  <si>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</si>
  <si>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</si>
  <si>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</si>
  <si>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</si>
  <si>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</si>
  <si>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</si>
  <si>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</si>
  <si>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</si>
  <si>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</si>
  <si>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</si>
  <si>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</si>
  <si>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</si>
  <si>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</si>
  <si>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</si>
  <si>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</si>
  <si>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</si>
  <si>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</si>
  <si>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</si>
  <si>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</si>
  <si>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</si>
  <si>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</si>
  <si>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</si>
  <si>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</si>
  <si>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</si>
  <si>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</si>
  <si>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</si>
  <si>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</si>
  <si>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</si>
  <si>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</si>
  <si>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</si>
  <si>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</si>
  <si>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</si>
  <si>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</si>
  <si>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</si>
  <si>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</si>
  <si>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</si>
  <si>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</si>
  <si>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</si>
  <si>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</si>
  <si>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</si>
  <si>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</si>
  <si>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</si>
  <si>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</si>
  <si>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</si>
  <si>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</si>
  <si>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</si>
  <si>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</si>
  <si>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</si>
  <si>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</si>
  <si>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</si>
  <si>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</si>
  <si>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</si>
  <si>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</si>
  <si>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</si>
  <si>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</si>
  <si>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</si>
  <si>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</si>
  <si>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</si>
  <si>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</si>
  <si>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</si>
  <si>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</si>
  <si>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</si>
  <si>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</si>
  <si>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</si>
  <si>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</si>
  <si>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</si>
  <si>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</si>
  <si>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</si>
  <si>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</si>
  <si>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</si>
  <si>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</si>
  <si>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</si>
  <si>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</si>
  <si>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</si>
  <si>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</si>
  <si>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</si>
  <si>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</si>
  <si>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</si>
  <si>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</si>
  <si>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</si>
  <si>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</si>
  <si>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</si>
  <si>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</si>
  <si>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</si>
  <si>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</si>
  <si>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</si>
  <si>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</si>
  <si>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</si>
  <si>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</si>
  <si>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</si>
  <si>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</si>
  <si>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</si>
  <si>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</si>
  <si>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</si>
  <si>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</si>
  <si>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</si>
  <si>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</si>
  <si>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</si>
  <si>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</si>
  <si>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</si>
  <si>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</si>
  <si>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</si>
  <si>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</si>
  <si>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</si>
  <si>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</si>
  <si>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</si>
  <si>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</si>
  <si>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</si>
  <si>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</si>
  <si>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</si>
  <si>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</si>
  <si>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</si>
  <si>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</si>
  <si>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</si>
  <si>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</si>
  <si>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</si>
  <si>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</si>
  <si>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</si>
  <si>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</si>
  <si>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</si>
  <si>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</si>
  <si>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</si>
  <si>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</si>
  <si>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</si>
  <si>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</si>
  <si>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</si>
  <si>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</si>
  <si>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</si>
  <si>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</si>
  <si>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</si>
  <si>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</si>
  <si>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</si>
  <si>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</si>
  <si>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</si>
  <si>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</si>
  <si>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</si>
  <si>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</si>
  <si>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</si>
  <si>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</si>
  <si>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</si>
  <si>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</si>
  <si>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</si>
  <si>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</si>
  <si>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</si>
  <si>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</si>
  <si>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</si>
  <si>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</si>
  <si>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</si>
  <si>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</si>
  <si>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</si>
  <si>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</si>
  <si>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</si>
  <si>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</si>
  <si>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</si>
  <si>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</si>
  <si>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</si>
  <si>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</si>
  <si>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</si>
  <si>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</si>
  <si>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</si>
  <si>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</si>
  <si>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</si>
  <si>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</si>
  <si>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</si>
  <si>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</si>
  <si>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</si>
  <si>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</si>
  <si>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</si>
  <si>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</si>
  <si>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</si>
  <si>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</si>
  <si>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</si>
  <si>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</si>
  <si>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</si>
  <si>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</si>
  <si>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</si>
  <si>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</si>
  <si>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</si>
  <si>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</si>
  <si>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</si>
  <si>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</si>
  <si>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</si>
  <si>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</si>
  <si>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</si>
  <si>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</si>
  <si>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</si>
  <si>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</si>
  <si>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</si>
  <si>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</si>
  <si>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</si>
  <si>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</si>
  <si>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</si>
  <si>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</si>
  <si>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</si>
  <si>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</si>
  <si>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</si>
  <si>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</si>
  <si>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</si>
  <si>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</si>
  <si>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</si>
  <si>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</si>
  <si>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</si>
  <si>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</si>
  <si>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</si>
  <si>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</si>
  <si>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</si>
  <si>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</si>
  <si>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</si>
  <si>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</si>
  <si>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</si>
  <si>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</si>
  <si>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</si>
  <si>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</si>
  <si>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</si>
  <si>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</si>
  <si>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</si>
  <si>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</si>
  <si>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</si>
  <si>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</si>
  <si>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</si>
  <si>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</si>
  <si>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</si>
  <si>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</si>
  <si>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</si>
  <si>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</si>
  <si>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</si>
  <si>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</si>
  <si>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</si>
  <si>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</si>
  <si>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</si>
  <si>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</si>
  <si>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</si>
  <si>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</si>
  <si>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</si>
  <si>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</si>
  <si>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</si>
  <si>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</si>
  <si>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</si>
  <si>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</si>
  <si>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</si>
  <si>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</si>
  <si>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</si>
  <si>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</si>
  <si>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</si>
  <si>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</si>
  <si>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</si>
  <si>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</si>
  <si>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</si>
  <si>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</si>
  <si>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</si>
  <si>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</si>
  <si>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</si>
  <si>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</si>
  <si>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</si>
  <si>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</si>
  <si>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</si>
  <si>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</si>
  <si>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</si>
  <si>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</si>
  <si>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</si>
  <si>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</si>
  <si>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</si>
  <si>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</si>
  <si>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</si>
  <si>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</si>
  <si>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</si>
  <si>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</si>
  <si>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</si>
  <si>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</si>
  <si>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</si>
  <si>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</si>
  <si>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</si>
  <si>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</si>
  <si>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</si>
  <si>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</si>
  <si>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</si>
  <si>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</si>
  <si>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</si>
  <si>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</si>
  <si>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</si>
  <si>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</si>
  <si>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</si>
  <si>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</si>
  <si>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</si>
  <si>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</si>
  <si>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</si>
  <si>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</si>
  <si>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</si>
  <si>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</si>
  <si>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</si>
  <si>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</si>
  <si>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</si>
  <si>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</si>
  <si>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</si>
  <si>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</si>
  <si>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</si>
  <si>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</si>
  <si>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</si>
  <si>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</si>
  <si>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</si>
  <si>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</si>
  <si>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</si>
  <si>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</si>
  <si>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</si>
  <si>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</si>
  <si>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</si>
  <si>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</si>
  <si>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</si>
  <si>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</si>
  <si>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</si>
  <si>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</si>
  <si>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</si>
  <si>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</si>
  <si>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</si>
  <si>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</si>
  <si>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</si>
  <si>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</si>
  <si>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</si>
  <si>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</si>
  <si>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</si>
  <si>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</si>
  <si>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</si>
  <si>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</si>
  <si>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</si>
  <si>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</si>
  <si>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</si>
  <si>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</si>
  <si>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</si>
  <si>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</si>
  <si>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</si>
  <si>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</si>
  <si>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</si>
  <si>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</si>
  <si>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</si>
  <si>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</si>
  <si>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</si>
  <si>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</si>
  <si>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</si>
  <si>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</si>
  <si>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</si>
  <si>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</si>
  <si>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</si>
  <si>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</si>
  <si>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</si>
  <si>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</si>
  <si>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</si>
  <si>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</si>
  <si>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</si>
  <si>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</si>
  <si>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</si>
  <si>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</si>
  <si>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</si>
  <si>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</si>
  <si>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</si>
  <si>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</si>
  <si>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</si>
  <si>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</si>
  <si>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</si>
  <si>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</si>
  <si>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</si>
  <si>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</si>
  <si>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</si>
  <si>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</si>
  <si>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</si>
  <si>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</si>
  <si>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</si>
  <si>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</si>
  <si>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</si>
  <si>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</si>
  <si>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</si>
  <si>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</si>
  <si>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</si>
  <si>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</si>
  <si>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</si>
  <si>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</si>
  <si>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</si>
  <si>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</si>
  <si>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</si>
  <si>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</si>
  <si>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</si>
  <si>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</si>
  <si>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</si>
  <si>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</si>
  <si>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</si>
  <si>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</si>
  <si>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</si>
  <si>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</si>
  <si>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</si>
  <si>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</si>
  <si>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</si>
  <si>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</si>
  <si>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</si>
  <si>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</si>
  <si>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</si>
  <si>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</si>
  <si>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</si>
  <si>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</si>
  <si>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</si>
  <si>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</si>
  <si>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</si>
  <si>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</si>
  <si>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</si>
  <si>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</si>
  <si>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</si>
  <si>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</si>
  <si>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</si>
  <si>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</si>
  <si>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</si>
  <si>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</si>
  <si>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</si>
  <si>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</si>
  <si>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</si>
  <si>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</si>
  <si>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</si>
  <si>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</si>
  <si>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</si>
  <si>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</si>
  <si>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</si>
  <si>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</si>
  <si>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</si>
  <si>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</si>
  <si>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</si>
  <si>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</si>
  <si>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</si>
  <si>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</si>
  <si>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</si>
  <si>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</si>
  <si>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</si>
  <si>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</si>
  <si>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</si>
  <si>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</si>
  <si>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</si>
  <si>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</si>
  <si>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</si>
  <si>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</si>
  <si>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</si>
  <si>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</si>
  <si>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</si>
  <si>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</si>
  <si>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</si>
  <si>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</si>
  <si>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</si>
  <si>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</si>
  <si>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</si>
  <si>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</si>
  <si>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</si>
  <si>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</si>
  <si>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</si>
  <si>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</si>
  <si>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</si>
  <si>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</si>
  <si>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</si>
  <si>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</si>
  <si>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</si>
  <si>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</si>
  <si>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</si>
  <si>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</si>
  <si>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</si>
  <si>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</si>
  <si>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</si>
  <si>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</si>
  <si>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</si>
  <si>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</si>
  <si>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</si>
  <si>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</si>
  <si>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</si>
  <si>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</si>
  <si>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</si>
  <si>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</si>
  <si>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</si>
  <si>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</si>
  <si>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</si>
  <si>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</si>
  <si>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</si>
  <si>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</si>
  <si>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</si>
  <si>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</si>
  <si>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</si>
  <si>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</si>
  <si>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</si>
  <si>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</si>
  <si>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</si>
  <si>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</si>
  <si>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</si>
  <si>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</si>
  <si>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</si>
  <si>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</si>
  <si>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</si>
  <si>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</si>
  <si>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</si>
  <si>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</si>
  <si>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</si>
  <si>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</si>
  <si>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</si>
  <si>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</si>
  <si>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</si>
  <si>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</si>
  <si>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</si>
  <si>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</si>
  <si>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</si>
  <si>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</si>
  <si>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</si>
  <si>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</si>
  <si>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</si>
  <si>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</si>
  <si>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</si>
  <si>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</si>
  <si>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</si>
  <si>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</si>
  <si>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</si>
  <si>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</si>
  <si>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</si>
  <si>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</si>
  <si>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</si>
  <si>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</si>
  <si>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</si>
  <si>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</si>
  <si>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</si>
  <si>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</si>
  <si>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</si>
  <si>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</si>
  <si>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</si>
  <si>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</si>
  <si>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</si>
  <si>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</si>
  <si>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</si>
  <si>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</si>
  <si>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</si>
  <si>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</si>
  <si>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</si>
  <si>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</si>
  <si>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</si>
  <si>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</si>
  <si>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</si>
  <si>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</si>
  <si>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</si>
  <si>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</si>
  <si>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</si>
  <si>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</si>
  <si>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</si>
  <si>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</si>
  <si>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</si>
  <si>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</si>
  <si>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</si>
  <si>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</si>
  <si>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</si>
  <si>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</si>
  <si>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</si>
  <si>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</si>
  <si>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</si>
  <si>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</si>
  <si>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</si>
  <si>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</si>
  <si>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</si>
  <si>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</si>
  <si>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</si>
  <si>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</si>
  <si>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</si>
  <si>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</si>
  <si>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</si>
  <si>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</si>
  <si>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</si>
  <si>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</si>
  <si>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</si>
  <si>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</si>
  <si>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</si>
  <si>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</si>
  <si>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</si>
  <si>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</si>
  <si>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</si>
  <si>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</si>
  <si>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</si>
  <si>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</si>
  <si>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</si>
  <si>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</si>
  <si>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</si>
  <si>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</si>
  <si>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</si>
  <si>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</si>
  <si>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</si>
  <si>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</si>
  <si>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</si>
  <si>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</si>
  <si>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</si>
  <si>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</si>
  <si>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</si>
  <si>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</si>
  <si>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</si>
  <si>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</si>
  <si>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</si>
  <si>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</si>
  <si>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</si>
  <si>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</si>
  <si>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</si>
  <si>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</si>
  <si>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</si>
  <si>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</si>
  <si>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</si>
  <si>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</si>
  <si>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</si>
  <si>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</si>
  <si>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</si>
  <si>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</si>
  <si>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</si>
  <si>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</si>
  <si>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</si>
  <si>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</si>
  <si>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</si>
  <si>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</si>
  <si>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</si>
  <si>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</si>
  <si>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</si>
  <si>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</si>
  <si>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</si>
  <si>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</si>
  <si>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</si>
  <si>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</si>
  <si>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</si>
  <si>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</si>
  <si>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</si>
  <si>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</si>
  <si>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</si>
  <si>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</si>
  <si>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</si>
  <si>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</si>
  <si>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</si>
  <si>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</si>
  <si>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</si>
  <si>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</si>
  <si>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</si>
  <si>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</si>
  <si>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</si>
  <si>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</si>
  <si>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</si>
  <si>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</si>
  <si>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</si>
  <si>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</si>
  <si>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</si>
  <si>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</si>
  <si>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</si>
  <si>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</si>
  <si>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</si>
  <si>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</si>
  <si>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</si>
  <si>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</si>
  <si>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</si>
  <si>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</si>
  <si>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</si>
  <si>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</si>
  <si>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</si>
  <si>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</si>
  <si>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</si>
  <si>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</si>
  <si>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</si>
  <si>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</si>
  <si>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</si>
  <si>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</si>
  <si>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</si>
  <si>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</si>
  <si>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</si>
  <si>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</si>
  <si>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</si>
  <si>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</si>
  <si>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</si>
  <si>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</si>
  <si>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</si>
  <si>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</si>
  <si>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</si>
  <si>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</si>
  <si>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</si>
  <si>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</si>
  <si>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</si>
  <si>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</si>
  <si>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</si>
  <si>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</si>
  <si>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</si>
  <si>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</si>
  <si>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</si>
  <si>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</si>
  <si>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</si>
  <si>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</si>
  <si>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</si>
  <si>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</si>
  <si>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</si>
  <si>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</si>
  <si>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</si>
  <si>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</si>
  <si>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</si>
  <si>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</si>
  <si>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</si>
  <si>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</si>
  <si>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</si>
  <si>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</si>
  <si>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</si>
  <si>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</si>
  <si>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</si>
  <si>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</si>
  <si>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</si>
  <si>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</si>
  <si>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</si>
  <si>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</si>
  <si>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</si>
  <si>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</si>
  <si>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</si>
  <si>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</si>
  <si>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</si>
  <si>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</si>
  <si>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</si>
  <si>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</si>
  <si>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</si>
  <si>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</si>
  <si>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</si>
  <si>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</si>
  <si>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</si>
  <si>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</si>
  <si>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</si>
  <si>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</si>
  <si>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</si>
  <si>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</si>
  <si>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</si>
  <si>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</si>
  <si>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</si>
  <si>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</si>
  <si>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</si>
  <si>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</si>
  <si>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</si>
  <si>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</si>
  <si>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</si>
  <si>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</si>
  <si>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</si>
  <si>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</si>
  <si>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</si>
  <si>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</si>
  <si>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</si>
  <si>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</si>
  <si>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</si>
  <si>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</si>
  <si>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</si>
  <si>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</si>
  <si>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</si>
  <si>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</si>
  <si>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</si>
  <si>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</si>
  <si>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</si>
  <si>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</si>
  <si>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</si>
  <si>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</si>
  <si>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</si>
  <si>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</si>
  <si>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</si>
  <si>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</si>
  <si>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</si>
  <si>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</si>
  <si>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</si>
  <si>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</si>
  <si>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</si>
  <si>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</si>
  <si>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</si>
  <si>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</si>
  <si>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</si>
  <si>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</si>
  <si>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</si>
  <si>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</si>
  <si>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</si>
  <si>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</si>
  <si>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</si>
  <si>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</si>
  <si>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</si>
  <si>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</si>
  <si>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</si>
  <si>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</si>
  <si>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</si>
  <si>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</si>
  <si>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</si>
  <si>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</si>
  <si>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</si>
  <si>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</si>
  <si>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</si>
  <si>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</si>
  <si>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</si>
  <si>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</si>
  <si>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</si>
  <si>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</si>
  <si>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</si>
  <si>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</si>
  <si>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</si>
  <si>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</si>
  <si>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</si>
  <si>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</si>
  <si>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</si>
  <si>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</si>
  <si>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</si>
  <si>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</si>
  <si>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</si>
  <si>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</si>
  <si>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</si>
  <si>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</si>
  <si>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</si>
  <si>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</si>
  <si>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</si>
  <si>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</si>
  <si>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</si>
  <si>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</si>
  <si>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</si>
  <si>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</si>
  <si>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</si>
  <si>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</si>
  <si>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</si>
  <si>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</si>
  <si>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</si>
  <si>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</si>
  <si>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</si>
  <si>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</si>
  <si>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</si>
  <si>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</si>
  <si>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</si>
  <si>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</si>
  <si>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</si>
  <si>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</si>
  <si>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</si>
  <si>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</si>
  <si>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</si>
  <si>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</si>
  <si>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</si>
  <si>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</si>
  <si>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</si>
  <si>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</si>
  <si>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</si>
  <si>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</si>
  <si>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</si>
  <si>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</si>
  <si>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</si>
  <si>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</si>
  <si>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</si>
  <si>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</si>
  <si>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</si>
  <si>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</si>
  <si>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</si>
  <si>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</si>
  <si>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</si>
  <si>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</si>
  <si>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</si>
  <si>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</si>
  <si>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</si>
  <si>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</si>
  <si>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</si>
  <si>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</si>
  <si>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</si>
  <si>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</si>
  <si>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</si>
  <si>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</si>
  <si>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</si>
  <si>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</si>
  <si>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</si>
  <si>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</si>
  <si>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</si>
  <si>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</si>
  <si>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</si>
  <si>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</si>
  <si>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</si>
  <si>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</si>
  <si>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</si>
  <si>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</si>
  <si>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</si>
  <si>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</si>
  <si>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</si>
  <si>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</si>
  <si>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</si>
  <si>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</si>
  <si>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</si>
  <si>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</si>
  <si>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</si>
  <si>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</si>
  <si>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</si>
  <si>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</si>
  <si>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</si>
  <si>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</si>
  <si>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</si>
  <si>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</si>
  <si>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</si>
  <si>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</si>
  <si>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</si>
  <si>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</si>
  <si>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</si>
  <si>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</si>
  <si>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</si>
  <si>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</si>
  <si>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</si>
  <si>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</si>
  <si>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</si>
  <si>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</si>
  <si>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</si>
  <si>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</si>
  <si>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</si>
  <si>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</si>
  <si>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</si>
  <si>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</si>
  <si>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</si>
  <si>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</si>
  <si>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</si>
  <si>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</si>
  <si>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</si>
  <si>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</si>
  <si>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</si>
  <si>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</si>
  <si>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</si>
  <si>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</si>
  <si>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</si>
  <si>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</si>
  <si>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</si>
  <si>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</si>
  <si>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</si>
  <si>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</si>
  <si>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</si>
  <si>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</si>
  <si>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</si>
  <si>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</si>
  <si>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</si>
  <si>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</si>
  <si>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</si>
  <si>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</si>
  <si>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</si>
  <si>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</si>
  <si>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</si>
  <si>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</si>
  <si>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</si>
  <si>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</si>
  <si>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</si>
  <si>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</si>
  <si>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</si>
  <si>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</si>
  <si>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</si>
  <si>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</si>
  <si>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</si>
  <si>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</si>
  <si>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</si>
  <si>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</si>
  <si>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</si>
  <si>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</si>
  <si>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</si>
  <si>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</si>
  <si>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</si>
  <si>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</si>
  <si>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</si>
  <si>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</si>
  <si>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</si>
  <si>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</si>
  <si>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</si>
  <si>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</si>
  <si>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</si>
  <si>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</si>
  <si>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</si>
  <si>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</si>
  <si>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</si>
  <si>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</si>
  <si>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</si>
  <si>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</si>
  <si>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</si>
  <si>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</si>
  <si>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</si>
  <si>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</si>
  <si>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</si>
  <si>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</si>
  <si>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</si>
  <si>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</si>
  <si>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</si>
  <si>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</si>
  <si>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</si>
  <si>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</si>
  <si>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</si>
  <si>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</si>
  <si>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</si>
  <si>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</si>
  <si>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</si>
  <si>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</si>
  <si>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</si>
  <si>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</si>
  <si>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</si>
  <si>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</si>
  <si>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</si>
  <si>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</si>
  <si>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</si>
  <si>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</si>
  <si>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</si>
  <si>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</si>
  <si>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</si>
  <si>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</si>
  <si>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</si>
  <si>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</si>
  <si>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</si>
  <si>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</si>
  <si>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</si>
  <si>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</si>
  <si>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</si>
  <si>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</si>
  <si>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</si>
  <si>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</si>
  <si>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</si>
  <si>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</si>
  <si>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</si>
  <si>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</si>
  <si>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</si>
  <si>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</si>
  <si>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</si>
  <si>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</si>
  <si>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</si>
  <si>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</si>
  <si>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</si>
  <si>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</si>
  <si>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</si>
  <si>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</si>
  <si>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</si>
  <si>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</si>
  <si>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</si>
  <si>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</si>
  <si>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</si>
  <si>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</si>
  <si>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</si>
  <si>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</si>
  <si>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</si>
  <si>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</si>
  <si>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</si>
  <si>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</si>
  <si>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</si>
  <si>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</si>
  <si>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</si>
  <si>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</si>
  <si>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</si>
  <si>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</si>
  <si>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</si>
  <si>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</si>
  <si>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</si>
  <si>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</si>
  <si>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</si>
  <si>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</si>
  <si>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</si>
  <si>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</si>
  <si>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</si>
  <si>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</si>
  <si>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</si>
  <si>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</si>
  <si>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</si>
  <si>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</si>
  <si>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</si>
  <si>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</si>
  <si>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</si>
  <si>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</si>
  <si>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</si>
  <si>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</si>
  <si>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</si>
  <si>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</si>
  <si>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</si>
  <si>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</si>
  <si>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</si>
  <si>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</si>
  <si>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</si>
  <si>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</si>
  <si>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</si>
  <si>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</si>
  <si>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</si>
  <si>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</si>
  <si>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</si>
  <si>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</si>
  <si>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</si>
  <si>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</si>
  <si>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</si>
  <si>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</si>
  <si>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</si>
  <si>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</si>
  <si>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</si>
  <si>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</si>
  <si>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</si>
  <si>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</si>
  <si>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</si>
  <si>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</si>
  <si>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</si>
  <si>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</si>
  <si>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</si>
  <si>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</si>
  <si>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</si>
  <si>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</si>
  <si>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</si>
  <si>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</si>
  <si>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</si>
  <si>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</si>
  <si>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</si>
  <si>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</si>
  <si>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</si>
  <si>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</si>
  <si>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</si>
  <si>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</si>
  <si>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</si>
  <si>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</si>
  <si>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</si>
  <si>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</si>
  <si>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</si>
  <si>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</si>
  <si>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</si>
  <si>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</si>
  <si>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</si>
  <si>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</si>
  <si>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</si>
  <si>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</si>
  <si>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</si>
  <si>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</si>
  <si>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</si>
  <si>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</si>
  <si>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</si>
  <si>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</si>
  <si>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</si>
  <si>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</si>
  <si>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</si>
  <si>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</si>
  <si>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</si>
  <si>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</si>
  <si>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</si>
  <si>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</si>
  <si>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</si>
  <si>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</si>
  <si>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</si>
  <si>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</si>
  <si>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</si>
  <si>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</si>
  <si>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</si>
  <si>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</si>
  <si>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</si>
  <si>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</si>
  <si>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</si>
  <si>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</si>
  <si>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</si>
  <si>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</si>
  <si>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</si>
  <si>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</si>
  <si>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</si>
  <si>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</si>
  <si>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</si>
  <si>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</si>
  <si>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</si>
  <si>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</si>
  <si>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</si>
  <si>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</si>
  <si>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</si>
  <si>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</si>
  <si>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</si>
  <si>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</si>
  <si>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</si>
  <si>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</si>
  <si>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</si>
  <si>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</si>
  <si>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</si>
  <si>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</si>
  <si>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</si>
  <si>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</si>
  <si>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</si>
  <si>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</si>
  <si>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</si>
  <si>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</si>
  <si>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</si>
  <si>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</si>
  <si>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</si>
  <si>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</si>
  <si>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</si>
  <si>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</si>
  <si>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</si>
  <si>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</si>
  <si>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</si>
  <si>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</si>
  <si>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</si>
  <si>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</si>
  <si>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</si>
  <si>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</si>
  <si>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</si>
  <si>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</si>
  <si>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</si>
  <si>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</si>
  <si>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</si>
  <si>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</si>
  <si>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</si>
  <si>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</si>
  <si>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</si>
  <si>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</si>
  <si>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</si>
  <si>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</si>
  <si>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</si>
  <si>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</si>
  <si>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</si>
  <si>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</si>
  <si>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</si>
  <si>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</si>
  <si>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</si>
  <si>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</si>
  <si>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</si>
  <si>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</si>
  <si>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</si>
  <si>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</si>
  <si>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</si>
  <si>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</si>
  <si>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</si>
  <si>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</si>
  <si>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</si>
  <si>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</si>
  <si>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</si>
  <si>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</si>
  <si>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</si>
  <si>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</si>
  <si>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</si>
  <si>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</si>
  <si>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</si>
  <si>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</si>
  <si>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</si>
  <si>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</si>
  <si>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</si>
  <si>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</si>
  <si>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</si>
  <si>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</si>
  <si>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</si>
  <si>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</si>
  <si>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</si>
  <si>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</si>
  <si>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</si>
  <si>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</si>
  <si>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</si>
  <si>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</si>
  <si>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</si>
  <si>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</si>
  <si>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</si>
  <si>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</si>
  <si>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</si>
  <si>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</si>
  <si>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</si>
  <si>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</si>
  <si>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</si>
  <si>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</si>
  <si>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</si>
  <si>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</si>
  <si>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</si>
  <si>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</si>
  <si>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</si>
  <si>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</si>
  <si>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</si>
  <si>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</si>
  <si>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</si>
  <si>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</si>
  <si>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</si>
  <si>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</si>
  <si>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</si>
  <si>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</si>
  <si>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</si>
  <si>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</si>
  <si>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</si>
  <si>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</si>
  <si>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</si>
  <si>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</si>
  <si>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</si>
  <si>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</si>
  <si>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</si>
  <si>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</si>
  <si>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</si>
  <si>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</si>
  <si>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</si>
  <si>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</si>
  <si>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</si>
  <si>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</si>
  <si>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</si>
  <si>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</si>
  <si>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</si>
  <si>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</si>
  <si>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</si>
  <si>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</si>
  <si>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</si>
  <si>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</si>
  <si>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</si>
  <si>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</si>
  <si>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</si>
  <si>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</si>
  <si>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</si>
  <si>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</si>
  <si>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</si>
  <si>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</si>
  <si>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</si>
  <si>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</si>
  <si>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</si>
  <si>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</si>
  <si>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</si>
  <si>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</si>
  <si>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</si>
  <si>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</si>
  <si>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</si>
  <si>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</si>
  <si>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</si>
  <si>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</si>
  <si>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</si>
  <si>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</si>
  <si>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</si>
  <si>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</si>
  <si>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</si>
  <si>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</si>
  <si>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</si>
  <si>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</si>
  <si>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</si>
  <si>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</si>
  <si>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</si>
  <si>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</si>
  <si>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</si>
  <si>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</si>
  <si>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</si>
  <si>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</si>
  <si>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</si>
  <si>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</si>
  <si>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</si>
  <si>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</si>
  <si>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</si>
  <si>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</si>
  <si>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</si>
  <si>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</si>
  <si>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</si>
  <si>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</si>
  <si>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</si>
  <si>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</si>
  <si>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</si>
  <si>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</si>
  <si>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</si>
  <si>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</si>
  <si>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</si>
  <si>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</si>
  <si>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</si>
  <si>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</si>
  <si>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</si>
  <si>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</si>
  <si>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</si>
  <si>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</si>
  <si>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</si>
  <si>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</si>
  <si>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</si>
  <si>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</si>
  <si>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</si>
  <si>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</si>
  <si>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</si>
  <si>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</si>
  <si>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</si>
  <si>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</si>
  <si>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</si>
  <si>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</si>
  <si>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</si>
  <si>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</si>
  <si>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</si>
  <si>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</si>
  <si>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</si>
  <si>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</si>
  <si>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</si>
  <si>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</si>
  <si>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</si>
  <si>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</si>
  <si>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</si>
  <si>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</si>
  <si>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</si>
  <si>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</si>
  <si>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</si>
  <si>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</si>
  <si>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</si>
  <si>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</si>
  <si>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</si>
  <si>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</si>
  <si>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</si>
  <si>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</si>
  <si>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</si>
  <si>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</si>
  <si>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</si>
  <si>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</si>
  <si>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</si>
  <si>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</si>
  <si>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</si>
  <si>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</si>
  <si>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</si>
  <si>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</si>
  <si>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</si>
  <si>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</si>
  <si>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</si>
  <si>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</si>
  <si>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</si>
  <si>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</si>
  <si>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</si>
  <si>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</si>
  <si>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</si>
  <si>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</si>
  <si>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</si>
  <si>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</si>
  <si>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</si>
  <si>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</si>
  <si>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</si>
  <si>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</si>
  <si>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</si>
  <si>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</si>
  <si>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</si>
  <si>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</si>
  <si>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</si>
  <si>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</si>
  <si>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</si>
  <si>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</si>
  <si>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</si>
  <si>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</si>
  <si>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</si>
  <si>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</si>
  <si>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</si>
  <si>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</si>
  <si>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</si>
  <si>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</si>
  <si>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</si>
  <si>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</si>
  <si>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</si>
  <si>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</si>
  <si>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</si>
  <si>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</si>
  <si>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</si>
  <si>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</si>
  <si>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</si>
  <si>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</si>
  <si>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</si>
  <si>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</si>
  <si>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</si>
  <si>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</si>
  <si>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</si>
  <si>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</si>
  <si>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</si>
  <si>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</si>
  <si>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</si>
  <si>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</si>
  <si>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</si>
  <si>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</si>
  <si>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</si>
  <si>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</si>
  <si>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</si>
  <si>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</si>
  <si>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</si>
  <si>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</si>
  <si>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</si>
  <si>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</si>
  <si>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</si>
  <si>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</si>
  <si>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</si>
  <si>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</si>
  <si>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</si>
  <si>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</si>
  <si>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</si>
  <si>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</si>
  <si>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</si>
  <si>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</si>
  <si>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</si>
  <si>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</si>
  <si>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</si>
  <si>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</si>
  <si>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</si>
  <si>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</si>
  <si>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</si>
  <si>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</si>
  <si>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</si>
  <si>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</si>
  <si>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</si>
  <si>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</si>
  <si>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</si>
  <si>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</si>
  <si>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</si>
  <si>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</si>
  <si>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</si>
  <si>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</si>
  <si>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</si>
  <si>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</si>
  <si>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</si>
  <si>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</si>
  <si>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</si>
  <si>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</si>
  <si>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</si>
  <si>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</si>
  <si>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</si>
  <si>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</si>
  <si>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</si>
  <si>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</si>
  <si>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</si>
  <si>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</si>
  <si>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</si>
  <si>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</si>
  <si>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</si>
  <si>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</si>
  <si>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</si>
  <si>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</si>
  <si>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</si>
  <si>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</si>
  <si>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</si>
  <si>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</si>
  <si>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</si>
  <si>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</si>
  <si>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</si>
  <si>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</si>
  <si>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</si>
  <si>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</si>
  <si>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</si>
  <si>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</si>
  <si>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</si>
  <si>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</si>
  <si>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</si>
  <si>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</si>
  <si>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</si>
  <si>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</si>
  <si>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</si>
  <si>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</si>
  <si>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</si>
  <si>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</si>
  <si>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</si>
  <si>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</si>
  <si>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</si>
  <si>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</si>
  <si>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</si>
  <si>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</si>
  <si>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</si>
  <si>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</si>
  <si>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</si>
  <si>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</si>
  <si>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</si>
  <si>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</si>
  <si>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</si>
  <si>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</si>
  <si>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</si>
  <si>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</si>
  <si>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</si>
  <si>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</si>
  <si>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</si>
  <si>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</si>
  <si>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</si>
  <si>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</si>
  <si>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</si>
  <si>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</si>
  <si>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</si>
  <si>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</si>
  <si>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</si>
  <si>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</si>
  <si>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</si>
  <si>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</si>
  <si>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</si>
  <si>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</si>
  <si>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</si>
  <si>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</si>
  <si>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</si>
  <si>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</si>
  <si>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</si>
  <si>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</si>
  <si>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</si>
  <si>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</si>
  <si>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</si>
  <si>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</si>
  <si>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</si>
  <si>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</si>
  <si>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</si>
  <si>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</si>
  <si>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</si>
  <si>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</si>
  <si>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</si>
  <si>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</si>
  <si>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</si>
  <si>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</si>
  <si>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</si>
  <si>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</si>
  <si>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</si>
  <si>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</si>
  <si>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</si>
  <si>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</si>
  <si>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</si>
  <si>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</si>
  <si>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</si>
  <si>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</si>
  <si>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</si>
  <si>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</si>
  <si>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</si>
  <si>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</si>
  <si>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</si>
  <si>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</si>
  <si>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</si>
  <si>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</si>
  <si>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</si>
  <si>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</si>
  <si>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</si>
  <si>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</si>
  <si>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</si>
  <si>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</si>
  <si>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</si>
  <si>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</si>
  <si>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</si>
  <si>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</si>
  <si>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</si>
  <si>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</si>
  <si>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</si>
  <si>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</si>
  <si>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</si>
  <si>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</si>
  <si>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</si>
  <si>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</si>
  <si>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</si>
  <si>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</si>
  <si>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</si>
  <si>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</si>
  <si>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</si>
  <si>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</si>
  <si>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</si>
  <si>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</si>
  <si>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</si>
  <si>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</si>
  <si>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</si>
  <si>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</si>
  <si>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</si>
  <si>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</si>
  <si>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</si>
  <si>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</si>
  <si>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</si>
  <si>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</si>
  <si>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</si>
  <si>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</si>
  <si>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</si>
  <si>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</si>
  <si>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</si>
  <si>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</si>
  <si>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</si>
  <si>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</si>
  <si>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</si>
  <si>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</si>
  <si>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</si>
  <si>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</si>
  <si>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</si>
  <si>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</si>
  <si>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</si>
  <si>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</si>
  <si>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</si>
  <si>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</si>
  <si>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</si>
  <si>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</si>
  <si>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</si>
  <si>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</si>
  <si>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</si>
  <si>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</si>
  <si>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</si>
  <si>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</si>
  <si>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</si>
  <si>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</si>
  <si>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</si>
  <si>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</si>
  <si>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</si>
  <si>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</si>
  <si>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</si>
  <si>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</si>
  <si>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</si>
  <si>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</si>
  <si>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</si>
  <si>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</si>
  <si>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</si>
  <si>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</si>
  <si>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</si>
  <si>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</si>
  <si>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</si>
  <si>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</si>
  <si>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</si>
  <si>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</si>
  <si>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</si>
  <si>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</si>
  <si>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</si>
  <si>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</si>
  <si>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</si>
  <si>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</si>
  <si>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</si>
  <si>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</si>
  <si>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</si>
  <si>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</si>
  <si>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</si>
  <si>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</si>
  <si>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</si>
  <si>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</si>
  <si>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</si>
  <si>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</si>
  <si>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</si>
  <si>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</si>
  <si>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</si>
  <si>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</si>
  <si>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</si>
  <si>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</si>
  <si>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</si>
  <si>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</si>
  <si>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</si>
  <si>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</si>
  <si>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</si>
  <si>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</si>
  <si>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</si>
  <si>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</si>
  <si>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</si>
  <si>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</si>
  <si>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</si>
  <si>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</si>
  <si>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</si>
  <si>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</si>
  <si>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</si>
  <si>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</si>
  <si>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</si>
  <si>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</si>
  <si>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</si>
  <si>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</si>
  <si>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</si>
  <si>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</si>
  <si>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</si>
  <si>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</si>
  <si>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</si>
  <si>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</si>
  <si>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</si>
  <si>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</si>
  <si>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</si>
  <si>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</si>
  <si>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</si>
  <si>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</si>
  <si>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</si>
  <si>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</si>
  <si>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</si>
  <si>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</si>
  <si>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</si>
  <si>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</si>
  <si>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</si>
  <si>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</si>
  <si>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</si>
  <si>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</si>
  <si>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</si>
  <si>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</si>
  <si>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</si>
  <si>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</si>
  <si>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</si>
  <si>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</si>
  <si>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</si>
  <si>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</si>
  <si>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</si>
  <si>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</si>
  <si>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</si>
  <si>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</si>
  <si>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</si>
  <si>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</si>
  <si>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</si>
  <si>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</si>
  <si>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</si>
  <si>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</si>
  <si>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</si>
  <si>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</si>
  <si>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</si>
  <si>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</si>
  <si>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</si>
  <si>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</si>
  <si>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</si>
  <si>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</si>
  <si>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</si>
  <si>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</si>
  <si>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</si>
  <si>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</si>
  <si>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</si>
  <si>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</si>
  <si>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</si>
  <si>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</si>
  <si>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</si>
  <si>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</si>
  <si>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</si>
  <si>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</si>
  <si>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</si>
  <si>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</si>
  <si>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</si>
  <si>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</si>
  <si>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</si>
  <si>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</si>
  <si>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</si>
  <si>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</si>
  <si>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</si>
  <si>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</si>
  <si>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</si>
  <si>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</si>
  <si>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</si>
  <si>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</si>
  <si>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</si>
  <si>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</si>
  <si>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</si>
  <si>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</si>
  <si>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</si>
  <si>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</si>
  <si>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</si>
  <si>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</si>
  <si>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</si>
  <si>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</si>
  <si>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</si>
  <si>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</si>
  <si>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</si>
  <si>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</si>
  <si>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</si>
  <si>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</si>
  <si>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</si>
  <si>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</si>
  <si>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</si>
  <si>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</si>
  <si>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</si>
  <si>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</si>
  <si>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</si>
  <si>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</si>
  <si>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</si>
  <si>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</si>
  <si>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</si>
  <si>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</si>
  <si>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</si>
  <si>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</si>
  <si>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</si>
  <si>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</si>
  <si>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</si>
  <si>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</si>
  <si>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</si>
  <si>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</si>
  <si>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</si>
  <si>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</si>
  <si>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</si>
  <si>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</si>
  <si>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</si>
  <si>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</si>
  <si>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</si>
  <si>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</si>
  <si>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</si>
  <si>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</si>
  <si>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</si>
  <si>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</si>
  <si>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</si>
  <si>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</si>
  <si>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</si>
  <si>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</si>
  <si>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</si>
  <si>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</si>
  <si>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</si>
  <si>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</si>
  <si>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</si>
  <si>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</si>
  <si>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</si>
  <si>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</si>
  <si>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</si>
  <si>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</si>
  <si>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</si>
  <si>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</si>
  <si>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</si>
  <si>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</si>
  <si>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</si>
  <si>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</si>
  <si>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</si>
  <si>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</si>
  <si>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</si>
  <si>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</si>
  <si>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</si>
  <si>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</si>
  <si>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</si>
  <si>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</si>
  <si>
    <t xml:space="preserve"> If this policy is fully implemented, we will have an additional 5.2 million hectacres of planted forests between 2020 and 2050 in Brazil.</t>
  </si>
  <si>
    <t xml:space="preserve"> If this policy is fully implemented, this policy can restore 16.38 million hectares, which represents 76% of the Brazilian legal environmental liability in the sector</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</si>
  <si>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</si>
  <si>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t>
  </si>
  <si>
    <t>Carbon Price</t>
  </si>
  <si>
    <t>Carbon Price Applies to Process Emissions</t>
  </si>
  <si>
    <t xml:space="preserve"> The Brazil government's estimation of the carbon price for the year 2050 range from $5 to $75 per ton (in inflation-adjusted 2018 dollars), depending on one's choice of discount rate.</t>
  </si>
  <si>
    <t xml:space="preserve"> This policy prevents the carbon price from being levied on process emissions (non-energy greenhouse gas emissions from industrial and agricultural operations).</t>
  </si>
  <si>
    <t>These emissions sources can be included by enabling the policy lever "Carbon Price Applies to Process Emissions."</t>
  </si>
  <si>
    <t>1,320 million tons of CO2eq. (GWP AR5, 100 year), according to verified 2005 emissions in the Fourth National Communication (FNC).</t>
  </si>
  <si>
    <t>1,200 million tons of CO2eq. (GWP AR5, 100 year), according to verified 2005 emissions in the Fourth National Communication (FNC).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</si>
</sst>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4"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2" fillId="0" borderId="0" applyNumberFormat="0" applyFill="0" applyBorder="0" applyAlignment="0" applyProtection="0"/>
    <xf numFmtId="9" fontId="48" fillId="0" borderId="0" applyFont="0" applyFill="0" applyBorder="0" applyAlignment="0" applyProtection="0"/>
    <xf numFmtId="0" fontId="15" fillId="0" borderId="21"/>
    <xf numFmtId="0" fontId="12" fillId="0" borderId="21" applyNumberFormat="0" applyFill="0" applyBorder="0" applyAlignment="0" applyProtection="0"/>
    <xf numFmtId="9" fontId="15" fillId="0" borderId="21" applyFont="0" applyFill="0" applyBorder="0" applyAlignment="0" applyProtection="0"/>
    <xf numFmtId="0" fontId="9" fillId="0" borderId="21"/>
  </cellStyleXfs>
  <cellXfs count="330">
    <xf numFmtId="0" fontId="0" fillId="0" borderId="0" xfId="0"/>
    <xf numFmtId="0" fontId="10" fillId="0" borderId="0" xfId="0" applyFont="1"/>
    <xf numFmtId="0" fontId="11" fillId="0" borderId="0" xfId="0" applyFont="1"/>
    <xf numFmtId="0" fontId="12" fillId="0" borderId="0" xfId="0" applyFont="1"/>
    <xf numFmtId="0" fontId="13" fillId="0" borderId="0" xfId="0" applyFont="1"/>
    <xf numFmtId="0" fontId="10" fillId="2" borderId="1" xfId="0" applyFont="1" applyFill="1" applyBorder="1"/>
    <xf numFmtId="0" fontId="11" fillId="2" borderId="1" xfId="0" applyFont="1" applyFill="1" applyBorder="1"/>
    <xf numFmtId="0" fontId="11" fillId="0" borderId="0" xfId="0" applyFont="1" applyAlignment="1">
      <alignment horizontal="left"/>
    </xf>
    <xf numFmtId="0" fontId="11" fillId="0" borderId="0" xfId="0" applyFont="1" applyAlignment="1">
      <alignment wrapText="1"/>
    </xf>
    <xf numFmtId="0" fontId="10" fillId="2" borderId="1" xfId="0" applyFont="1" applyFill="1" applyBorder="1" applyAlignment="1">
      <alignment wrapText="1"/>
    </xf>
    <xf numFmtId="0" fontId="11" fillId="0" borderId="0" xfId="0" applyFont="1" applyAlignment="1">
      <alignment horizontal="left" wrapText="1"/>
    </xf>
    <xf numFmtId="49" fontId="16" fillId="7" borderId="0" xfId="0" applyNumberFormat="1" applyFont="1" applyFill="1"/>
    <xf numFmtId="0" fontId="14" fillId="0" borderId="0" xfId="0" applyFont="1"/>
    <xf numFmtId="1" fontId="11" fillId="0" borderId="0" xfId="0" applyNumberFormat="1" applyFont="1" applyAlignment="1">
      <alignment wrapText="1"/>
    </xf>
    <xf numFmtId="0" fontId="11" fillId="8" borderId="1" xfId="0" applyFont="1" applyFill="1" applyBorder="1" applyAlignment="1">
      <alignment wrapText="1"/>
    </xf>
    <xf numFmtId="0" fontId="10" fillId="2" borderId="1" xfId="0" applyFont="1" applyFill="1" applyBorder="1" applyAlignment="1">
      <alignment horizontal="center" vertical="center"/>
    </xf>
    <xf numFmtId="0" fontId="11" fillId="2" borderId="1" xfId="0" applyFont="1" applyFill="1" applyBorder="1" applyAlignment="1">
      <alignment wrapText="1"/>
    </xf>
    <xf numFmtId="0" fontId="11" fillId="10" borderId="1" xfId="0" applyFont="1" applyFill="1" applyBorder="1"/>
    <xf numFmtId="0" fontId="10" fillId="2" borderId="6" xfId="0" applyFont="1" applyFill="1" applyBorder="1" applyAlignment="1">
      <alignment wrapText="1"/>
    </xf>
    <xf numFmtId="0" fontId="10" fillId="2" borderId="7" xfId="0" applyFont="1" applyFill="1" applyBorder="1" applyAlignment="1">
      <alignment wrapText="1"/>
    </xf>
    <xf numFmtId="0" fontId="10" fillId="2" borderId="7" xfId="0" applyFont="1" applyFill="1" applyBorder="1" applyAlignment="1">
      <alignment horizontal="left" wrapText="1"/>
    </xf>
    <xf numFmtId="0" fontId="10" fillId="2" borderId="8" xfId="0" applyFont="1" applyFill="1" applyBorder="1" applyAlignment="1">
      <alignment wrapText="1"/>
    </xf>
    <xf numFmtId="0" fontId="11" fillId="0" borderId="9" xfId="0" applyFont="1" applyBorder="1" applyAlignment="1">
      <alignment wrapText="1"/>
    </xf>
    <xf numFmtId="0" fontId="11" fillId="0" borderId="9" xfId="0" applyFont="1" applyBorder="1" applyAlignment="1">
      <alignment horizontal="left" wrapText="1"/>
    </xf>
    <xf numFmtId="0" fontId="11" fillId="0" borderId="0" xfId="0" quotePrefix="1" applyFont="1" applyAlignment="1">
      <alignment wrapText="1"/>
    </xf>
    <xf numFmtId="0" fontId="11" fillId="0" borderId="9" xfId="0" quotePrefix="1" applyFont="1" applyBorder="1" applyAlignment="1">
      <alignment wrapText="1"/>
    </xf>
    <xf numFmtId="0" fontId="11" fillId="2" borderId="1" xfId="0" applyFont="1" applyFill="1" applyBorder="1" applyAlignment="1">
      <alignment horizontal="left"/>
    </xf>
    <xf numFmtId="0" fontId="10" fillId="0" borderId="0" xfId="0" applyFont="1" applyAlignment="1">
      <alignment horizontal="left"/>
    </xf>
    <xf numFmtId="0" fontId="11" fillId="11" borderId="1" xfId="0" applyFont="1" applyFill="1" applyBorder="1"/>
    <xf numFmtId="0" fontId="20" fillId="0" borderId="0" xfId="0" applyFont="1"/>
    <xf numFmtId="0" fontId="11" fillId="0" borderId="0" xfId="0" quotePrefix="1" applyFont="1" applyAlignment="1">
      <alignment horizontal="left"/>
    </xf>
    <xf numFmtId="0" fontId="11" fillId="12" borderId="1" xfId="0" applyFont="1" applyFill="1" applyBorder="1"/>
    <xf numFmtId="0" fontId="11" fillId="13" borderId="1" xfId="0" applyFont="1" applyFill="1" applyBorder="1"/>
    <xf numFmtId="0" fontId="11" fillId="14" borderId="1" xfId="0" applyFont="1" applyFill="1" applyBorder="1"/>
    <xf numFmtId="0" fontId="11" fillId="8" borderId="1" xfId="0" applyFont="1" applyFill="1" applyBorder="1"/>
    <xf numFmtId="0" fontId="11" fillId="15" borderId="1" xfId="0" applyFont="1" applyFill="1" applyBorder="1"/>
    <xf numFmtId="0" fontId="11" fillId="16" borderId="1" xfId="0" applyFont="1" applyFill="1" applyBorder="1"/>
    <xf numFmtId="49" fontId="11" fillId="0" borderId="0" xfId="0" quotePrefix="1" applyNumberFormat="1" applyFont="1" applyAlignment="1">
      <alignment horizontal="left"/>
    </xf>
    <xf numFmtId="0" fontId="11" fillId="17" borderId="1" xfId="0" applyFont="1" applyFill="1" applyBorder="1"/>
    <xf numFmtId="0" fontId="11" fillId="18" borderId="1" xfId="0" applyFont="1" applyFill="1" applyBorder="1"/>
    <xf numFmtId="0" fontId="11" fillId="19" borderId="1" xfId="0" applyFont="1" applyFill="1" applyBorder="1"/>
    <xf numFmtId="0" fontId="11" fillId="20" borderId="1" xfId="0" applyFont="1" applyFill="1" applyBorder="1"/>
    <xf numFmtId="0" fontId="11" fillId="21" borderId="1" xfId="0" applyFont="1" applyFill="1" applyBorder="1"/>
    <xf numFmtId="0" fontId="11" fillId="22" borderId="1" xfId="0" applyFont="1" applyFill="1" applyBorder="1"/>
    <xf numFmtId="0" fontId="11" fillId="23" borderId="1" xfId="0" applyFont="1" applyFill="1" applyBorder="1"/>
    <xf numFmtId="0" fontId="11" fillId="24" borderId="1" xfId="0" applyFont="1" applyFill="1" applyBorder="1"/>
    <xf numFmtId="0" fontId="11" fillId="25" borderId="1" xfId="0" applyFont="1" applyFill="1" applyBorder="1"/>
    <xf numFmtId="0" fontId="11" fillId="26" borderId="1" xfId="0" applyFont="1" applyFill="1" applyBorder="1"/>
    <xf numFmtId="0" fontId="11" fillId="27" borderId="1" xfId="0" applyFont="1" applyFill="1" applyBorder="1"/>
    <xf numFmtId="0" fontId="11" fillId="28" borderId="1" xfId="0" applyFont="1" applyFill="1" applyBorder="1"/>
    <xf numFmtId="0" fontId="11" fillId="29" borderId="1" xfId="0" applyFont="1" applyFill="1" applyBorder="1"/>
    <xf numFmtId="0" fontId="11" fillId="0" borderId="0" xfId="0" applyFont="1" applyAlignment="1">
      <alignment horizontal="center"/>
    </xf>
    <xf numFmtId="0" fontId="11" fillId="0" borderId="22" xfId="0" applyFont="1" applyBorder="1"/>
    <xf numFmtId="0" fontId="10" fillId="0" borderId="22" xfId="0" applyFont="1" applyBorder="1"/>
    <xf numFmtId="9" fontId="11" fillId="0" borderId="0" xfId="0" applyNumberFormat="1" applyFont="1"/>
    <xf numFmtId="9" fontId="11" fillId="0" borderId="22" xfId="0" applyNumberFormat="1" applyFont="1" applyBorder="1"/>
    <xf numFmtId="172" fontId="11" fillId="0" borderId="0" xfId="0" applyNumberFormat="1" applyFont="1"/>
    <xf numFmtId="0" fontId="18" fillId="0" borderId="0" xfId="0" applyFont="1"/>
    <xf numFmtId="11" fontId="11" fillId="0" borderId="0" xfId="0" applyNumberFormat="1" applyFont="1"/>
    <xf numFmtId="173" fontId="11" fillId="0" borderId="0" xfId="0" applyNumberFormat="1" applyFont="1"/>
    <xf numFmtId="3" fontId="36" fillId="0" borderId="0" xfId="0" applyNumberFormat="1" applyFont="1" applyAlignment="1">
      <alignment horizontal="right"/>
    </xf>
    <xf numFmtId="0" fontId="37" fillId="0" borderId="0" xfId="0" applyFont="1" applyAlignment="1">
      <alignment horizontal="left"/>
    </xf>
    <xf numFmtId="0" fontId="11" fillId="32" borderId="23" xfId="0" applyFont="1" applyFill="1" applyBorder="1" applyAlignment="1">
      <alignment horizontal="left" wrapText="1"/>
    </xf>
    <xf numFmtId="0" fontId="11" fillId="32" borderId="24" xfId="0" applyFont="1" applyFill="1" applyBorder="1" applyAlignment="1">
      <alignment horizontal="left" wrapText="1"/>
    </xf>
    <xf numFmtId="0" fontId="38" fillId="32" borderId="25" xfId="0" applyFont="1" applyFill="1" applyBorder="1" applyAlignment="1">
      <alignment horizontal="left" wrapText="1"/>
    </xf>
    <xf numFmtId="0" fontId="38" fillId="32" borderId="10" xfId="0" applyFont="1" applyFill="1" applyBorder="1" applyAlignment="1">
      <alignment horizontal="left" wrapText="1"/>
    </xf>
    <xf numFmtId="0" fontId="39" fillId="0" borderId="0" xfId="0" applyFont="1" applyAlignment="1">
      <alignment horizontal="left"/>
    </xf>
    <xf numFmtId="0" fontId="40" fillId="0" borderId="11" xfId="0" applyFont="1" applyBorder="1" applyAlignment="1">
      <alignment horizontal="left" wrapText="1"/>
    </xf>
    <xf numFmtId="166" fontId="41" fillId="0" borderId="16" xfId="0" applyNumberFormat="1" applyFont="1" applyBorder="1" applyAlignment="1">
      <alignment horizontal="center" wrapText="1"/>
    </xf>
    <xf numFmtId="166" fontId="41" fillId="0" borderId="17" xfId="0" applyNumberFormat="1" applyFont="1" applyBorder="1" applyAlignment="1">
      <alignment horizontal="center" wrapText="1"/>
    </xf>
    <xf numFmtId="0" fontId="40" fillId="0" borderId="15" xfId="0" applyFont="1" applyBorder="1" applyAlignment="1">
      <alignment horizontal="left" wrapText="1"/>
    </xf>
    <xf numFmtId="166" fontId="41" fillId="0" borderId="26" xfId="0" applyNumberFormat="1" applyFont="1" applyBorder="1" applyAlignment="1">
      <alignment horizontal="center" wrapText="1"/>
    </xf>
    <xf numFmtId="166" fontId="41" fillId="0" borderId="3" xfId="0" applyNumberFormat="1" applyFont="1" applyBorder="1" applyAlignment="1">
      <alignment horizontal="center" wrapText="1"/>
    </xf>
    <xf numFmtId="0" fontId="42" fillId="0" borderId="0" xfId="0" applyFont="1" applyAlignment="1">
      <alignment horizontal="left"/>
    </xf>
    <xf numFmtId="16" fontId="11" fillId="0" borderId="0" xfId="0" applyNumberFormat="1" applyFont="1"/>
    <xf numFmtId="0" fontId="40" fillId="0" borderId="20" xfId="0" applyFont="1" applyBorder="1" applyAlignment="1">
      <alignment horizontal="left" wrapText="1"/>
    </xf>
    <xf numFmtId="166" fontId="41" fillId="0" borderId="18" xfId="0" applyNumberFormat="1" applyFont="1" applyBorder="1" applyAlignment="1">
      <alignment horizontal="center" wrapText="1"/>
    </xf>
    <xf numFmtId="166" fontId="41" fillId="0" borderId="19" xfId="0" applyNumberFormat="1" applyFont="1" applyBorder="1" applyAlignment="1">
      <alignment horizontal="center" wrapText="1"/>
    </xf>
    <xf numFmtId="10" fontId="11" fillId="0" borderId="22" xfId="0" applyNumberFormat="1" applyFont="1" applyBorder="1"/>
    <xf numFmtId="10" fontId="11" fillId="0" borderId="0" xfId="0" applyNumberFormat="1" applyFont="1"/>
    <xf numFmtId="1" fontId="11" fillId="0" borderId="0" xfId="0" applyNumberFormat="1" applyFont="1"/>
    <xf numFmtId="0" fontId="10" fillId="33" borderId="21" xfId="0" applyFont="1" applyFill="1" applyBorder="1"/>
    <xf numFmtId="0" fontId="17" fillId="34" borderId="21" xfId="0" applyFont="1" applyFill="1" applyBorder="1"/>
    <xf numFmtId="0" fontId="11" fillId="34" borderId="0" xfId="0" applyFont="1" applyFill="1"/>
    <xf numFmtId="0" fontId="10" fillId="0" borderId="0" xfId="0" applyFont="1" applyAlignment="1">
      <alignment horizontal="center"/>
    </xf>
    <xf numFmtId="0" fontId="10" fillId="35" borderId="27" xfId="0" applyFont="1" applyFill="1" applyBorder="1" applyAlignment="1">
      <alignment horizontal="left"/>
    </xf>
    <xf numFmtId="0" fontId="10" fillId="35" borderId="27" xfId="0" applyFont="1" applyFill="1" applyBorder="1" applyAlignment="1">
      <alignment horizontal="center"/>
    </xf>
    <xf numFmtId="0" fontId="11" fillId="0" borderId="27" xfId="0" applyFont="1" applyBorder="1" applyAlignment="1">
      <alignment horizontal="left"/>
    </xf>
    <xf numFmtId="0" fontId="11" fillId="0" borderId="27" xfId="0" applyFont="1" applyBorder="1" applyAlignment="1">
      <alignment horizontal="center"/>
    </xf>
    <xf numFmtId="9" fontId="11" fillId="0" borderId="27" xfId="2" applyFont="1" applyBorder="1" applyAlignment="1">
      <alignment horizontal="center"/>
    </xf>
    <xf numFmtId="9" fontId="11" fillId="0" borderId="0" xfId="0" applyNumberFormat="1" applyFont="1" applyAlignment="1">
      <alignment horizontal="center"/>
    </xf>
    <xf numFmtId="0" fontId="10" fillId="0" borderId="21" xfId="0" applyFont="1" applyBorder="1" applyAlignment="1">
      <alignment horizontal="left"/>
    </xf>
    <xf numFmtId="0" fontId="17" fillId="0" borderId="21" xfId="0" applyFont="1" applyBorder="1"/>
    <xf numFmtId="10" fontId="11" fillId="0" borderId="21" xfId="0" applyNumberFormat="1" applyFont="1" applyBorder="1"/>
    <xf numFmtId="0" fontId="0" fillId="34" borderId="0" xfId="0" applyFill="1"/>
    <xf numFmtId="0" fontId="10" fillId="0" borderId="0" xfId="0" applyFont="1" applyAlignment="1">
      <alignment horizontal="right"/>
    </xf>
    <xf numFmtId="0" fontId="11" fillId="0" borderId="0" xfId="0" applyFont="1" applyAlignment="1">
      <alignment horizontal="right"/>
    </xf>
    <xf numFmtId="0" fontId="18" fillId="0" borderId="0" xfId="0" applyFont="1" applyAlignment="1">
      <alignment horizontal="right"/>
    </xf>
    <xf numFmtId="9" fontId="10" fillId="0" borderId="0" xfId="2" applyFont="1" applyAlignment="1">
      <alignment horizontal="right"/>
    </xf>
    <xf numFmtId="0" fontId="49" fillId="33" borderId="21" xfId="0" applyFont="1" applyFill="1" applyBorder="1" applyAlignment="1">
      <alignment horizontal="center"/>
    </xf>
    <xf numFmtId="0" fontId="50" fillId="34" borderId="21" xfId="0" applyFont="1" applyFill="1" applyBorder="1"/>
    <xf numFmtId="0" fontId="51" fillId="0" borderId="0" xfId="0" applyFont="1" applyAlignment="1">
      <alignment horizontal="left"/>
    </xf>
    <xf numFmtId="0" fontId="51" fillId="0" borderId="0" xfId="0" applyFont="1"/>
    <xf numFmtId="0" fontId="12" fillId="0" borderId="0" xfId="1" applyAlignment="1">
      <alignment horizontal="left"/>
    </xf>
    <xf numFmtId="0" fontId="49" fillId="35" borderId="0" xfId="0" applyFont="1" applyFill="1" applyAlignment="1">
      <alignment horizontal="left"/>
    </xf>
    <xf numFmtId="0" fontId="49" fillId="35" borderId="0" xfId="0" applyFont="1" applyFill="1"/>
    <xf numFmtId="0" fontId="49" fillId="35" borderId="0" xfId="0" applyFont="1" applyFill="1" applyAlignment="1">
      <alignment horizontal="right"/>
    </xf>
    <xf numFmtId="0" fontId="52" fillId="0" borderId="0" xfId="0" applyFont="1" applyAlignment="1">
      <alignment horizontal="right"/>
    </xf>
    <xf numFmtId="0" fontId="49" fillId="0" borderId="0" xfId="0" applyFont="1" applyAlignment="1">
      <alignment horizontal="left"/>
    </xf>
    <xf numFmtId="2" fontId="51" fillId="0" borderId="0" xfId="0" applyNumberFormat="1" applyFont="1"/>
    <xf numFmtId="1" fontId="51" fillId="0" borderId="0" xfId="0" applyNumberFormat="1" applyFont="1"/>
    <xf numFmtId="0" fontId="53" fillId="36" borderId="0" xfId="0" applyFont="1" applyFill="1" applyAlignment="1">
      <alignment horizontal="center" vertical="center" wrapText="1"/>
    </xf>
    <xf numFmtId="0" fontId="53" fillId="37" borderId="0" xfId="0" applyFont="1" applyFill="1" applyAlignment="1">
      <alignment horizontal="center" vertical="center" wrapText="1"/>
    </xf>
    <xf numFmtId="164" fontId="53" fillId="37" borderId="0" xfId="0" applyNumberFormat="1" applyFont="1" applyFill="1" applyAlignment="1">
      <alignment horizontal="center" vertical="center" wrapText="1"/>
    </xf>
    <xf numFmtId="164" fontId="53" fillId="36" borderId="0" xfId="0" applyNumberFormat="1" applyFont="1" applyFill="1" applyAlignment="1">
      <alignment horizontal="center" vertical="center" wrapText="1"/>
    </xf>
    <xf numFmtId="0" fontId="49" fillId="0" borderId="0" xfId="0" applyFont="1"/>
    <xf numFmtId="0" fontId="49" fillId="0" borderId="0" xfId="0" applyFont="1" applyAlignment="1">
      <alignment horizontal="center"/>
    </xf>
    <xf numFmtId="49" fontId="54" fillId="6" borderId="0" xfId="0" applyNumberFormat="1" applyFont="1" applyFill="1"/>
    <xf numFmtId="0" fontId="54" fillId="0" borderId="0" xfId="0" applyFont="1"/>
    <xf numFmtId="49" fontId="54" fillId="7" borderId="0" xfId="0" applyNumberFormat="1" applyFont="1" applyFill="1"/>
    <xf numFmtId="0" fontId="11" fillId="38" borderId="0" xfId="0" applyFont="1" applyFill="1" applyAlignment="1">
      <alignment wrapText="1"/>
    </xf>
    <xf numFmtId="0" fontId="10" fillId="0" borderId="21" xfId="0" applyFont="1" applyBorder="1" applyAlignment="1">
      <alignment wrapText="1"/>
    </xf>
    <xf numFmtId="0" fontId="11" fillId="0" borderId="21" xfId="0" applyFont="1" applyBorder="1" applyAlignment="1">
      <alignment wrapText="1"/>
    </xf>
    <xf numFmtId="0" fontId="0" fillId="0" borderId="21" xfId="0" applyBorder="1"/>
    <xf numFmtId="0" fontId="21" fillId="0" borderId="21" xfId="0" applyFont="1" applyBorder="1"/>
    <xf numFmtId="0" fontId="11" fillId="0" borderId="21" xfId="0" applyFont="1" applyBorder="1"/>
    <xf numFmtId="0" fontId="23" fillId="0" borderId="21" xfId="0" applyFont="1" applyBorder="1" applyAlignment="1">
      <alignment horizontal="center" vertical="center"/>
    </xf>
    <xf numFmtId="0" fontId="23" fillId="0" borderId="21" xfId="0" applyFont="1" applyBorder="1" applyAlignment="1">
      <alignment horizontal="left" vertical="center"/>
    </xf>
    <xf numFmtId="2" fontId="24" fillId="0" borderId="21" xfId="0" applyNumberFormat="1" applyFont="1" applyBorder="1" applyAlignment="1">
      <alignment horizontal="right"/>
    </xf>
    <xf numFmtId="0" fontId="24" fillId="0" borderId="21" xfId="0" applyFont="1" applyBorder="1" applyAlignment="1">
      <alignment horizontal="left" vertical="center"/>
    </xf>
    <xf numFmtId="0" fontId="24" fillId="0" borderId="21" xfId="0" applyFont="1" applyBorder="1" applyAlignment="1">
      <alignment horizontal="left" vertical="top" wrapText="1"/>
    </xf>
    <xf numFmtId="1" fontId="11" fillId="0" borderId="21" xfId="0" applyNumberFormat="1" applyFont="1" applyBorder="1" applyAlignment="1">
      <alignment wrapText="1"/>
    </xf>
    <xf numFmtId="1" fontId="10" fillId="0" borderId="21" xfId="0" applyNumberFormat="1" applyFont="1" applyBorder="1" applyAlignment="1">
      <alignment wrapText="1"/>
    </xf>
    <xf numFmtId="0" fontId="25" fillId="0" borderId="21" xfId="0" applyFont="1" applyBorder="1"/>
    <xf numFmtId="0" fontId="23" fillId="0" borderId="21" xfId="0" applyFont="1" applyBorder="1" applyAlignment="1">
      <alignment vertical="center"/>
    </xf>
    <xf numFmtId="0" fontId="24" fillId="0" borderId="21" xfId="0" applyFont="1" applyBorder="1" applyAlignment="1">
      <alignment horizontal="left"/>
    </xf>
    <xf numFmtId="0" fontId="22" fillId="0" borderId="21" xfId="0" applyFont="1" applyBorder="1" applyAlignment="1">
      <alignment horizontal="left" vertical="center"/>
    </xf>
    <xf numFmtId="0" fontId="24" fillId="0" borderId="21" xfId="0" applyFont="1" applyBorder="1" applyAlignment="1">
      <alignment horizontal="right" vertical="center"/>
    </xf>
    <xf numFmtId="2" fontId="10" fillId="0" borderId="21" xfId="0" applyNumberFormat="1" applyFont="1" applyBorder="1" applyAlignment="1">
      <alignment wrapText="1"/>
    </xf>
    <xf numFmtId="0" fontId="24" fillId="0" borderId="21" xfId="0" applyFont="1" applyBorder="1"/>
    <xf numFmtId="0" fontId="24" fillId="0" borderId="21" xfId="0" applyFont="1" applyBorder="1" applyAlignment="1">
      <alignment horizontal="right"/>
    </xf>
    <xf numFmtId="0" fontId="24" fillId="0" borderId="21" xfId="0" applyFont="1" applyBorder="1" applyAlignment="1">
      <alignment vertical="center"/>
    </xf>
    <xf numFmtId="0" fontId="23" fillId="0" borderId="21" xfId="0" applyFont="1" applyBorder="1" applyAlignment="1">
      <alignment horizontal="center" vertical="center" wrapText="1"/>
    </xf>
    <xf numFmtId="4" fontId="23" fillId="0" borderId="21" xfId="0" applyNumberFormat="1" applyFont="1" applyBorder="1" applyAlignment="1">
      <alignment horizontal="center" vertical="center"/>
    </xf>
    <xf numFmtId="0" fontId="24" fillId="0" borderId="21" xfId="0" applyFont="1" applyBorder="1" applyAlignment="1">
      <alignment horizontal="left" vertical="center" wrapText="1"/>
    </xf>
    <xf numFmtId="0" fontId="23" fillId="0" borderId="21" xfId="0" applyFont="1" applyBorder="1" applyAlignment="1">
      <alignment horizontal="left" vertical="center" wrapText="1"/>
    </xf>
    <xf numFmtId="0" fontId="21" fillId="0" borderId="21" xfId="0" applyFont="1" applyBorder="1" applyAlignment="1">
      <alignment vertical="center"/>
    </xf>
    <xf numFmtId="0" fontId="25" fillId="0" borderId="21" xfId="0" applyFont="1" applyBorder="1" applyAlignment="1">
      <alignment vertical="center"/>
    </xf>
    <xf numFmtId="0" fontId="23" fillId="0" borderId="21" xfId="0" applyFont="1" applyBorder="1" applyAlignment="1">
      <alignment horizontal="center" vertical="center" textRotation="90"/>
    </xf>
    <xf numFmtId="0" fontId="23" fillId="0" borderId="21" xfId="0" applyFont="1" applyBorder="1" applyAlignment="1">
      <alignment horizontal="center" vertical="center" textRotation="90" wrapText="1"/>
    </xf>
    <xf numFmtId="4" fontId="23" fillId="0" borderId="21" xfId="0" applyNumberFormat="1" applyFont="1" applyBorder="1" applyAlignment="1">
      <alignment horizontal="center" vertical="center" textRotation="90"/>
    </xf>
    <xf numFmtId="0" fontId="24" fillId="0" borderId="21" xfId="0" applyFont="1" applyBorder="1" applyAlignment="1">
      <alignment vertical="center" wrapText="1"/>
    </xf>
    <xf numFmtId="0" fontId="26" fillId="0" borderId="21" xfId="0" applyFont="1" applyBorder="1" applyAlignment="1">
      <alignment horizontal="left" vertical="center"/>
    </xf>
    <xf numFmtId="2" fontId="23" fillId="0" borderId="21" xfId="0" applyNumberFormat="1" applyFont="1" applyBorder="1" applyAlignment="1">
      <alignment horizontal="left" vertical="center"/>
    </xf>
    <xf numFmtId="2" fontId="10" fillId="0" borderId="21" xfId="0" applyNumberFormat="1" applyFont="1" applyBorder="1"/>
    <xf numFmtId="0" fontId="23" fillId="0" borderId="21" xfId="0" applyFont="1" applyBorder="1" applyAlignment="1">
      <alignment vertical="top" wrapText="1"/>
    </xf>
    <xf numFmtId="0" fontId="23" fillId="0" borderId="21" xfId="0" applyFont="1" applyBorder="1" applyAlignment="1">
      <alignment horizontal="left" vertical="top" wrapText="1"/>
    </xf>
    <xf numFmtId="4" fontId="23" fillId="0" borderId="21" xfId="0" applyNumberFormat="1" applyFont="1" applyBorder="1" applyAlignment="1">
      <alignment vertical="center"/>
    </xf>
    <xf numFmtId="4" fontId="24" fillId="0" borderId="21" xfId="0" applyNumberFormat="1" applyFont="1" applyBorder="1" applyAlignment="1">
      <alignment horizontal="left" vertical="center"/>
    </xf>
    <xf numFmtId="4" fontId="24" fillId="0" borderId="21" xfId="0" applyNumberFormat="1" applyFont="1" applyBorder="1" applyAlignment="1">
      <alignment horizontal="left" vertical="center" wrapText="1"/>
    </xf>
    <xf numFmtId="0" fontId="10" fillId="0" borderId="21" xfId="0" applyFont="1" applyBorder="1" applyAlignment="1">
      <alignment horizontal="center" vertical="center"/>
    </xf>
    <xf numFmtId="0" fontId="18" fillId="0" borderId="21" xfId="0" applyFont="1" applyBorder="1" applyAlignment="1">
      <alignment wrapText="1"/>
    </xf>
    <xf numFmtId="1" fontId="18" fillId="0" borderId="21" xfId="0" applyNumberFormat="1" applyFont="1" applyBorder="1" applyAlignment="1">
      <alignment horizontal="right" wrapText="1"/>
    </xf>
    <xf numFmtId="1" fontId="18" fillId="0" borderId="21" xfId="0" applyNumberFormat="1" applyFont="1" applyBorder="1" applyAlignment="1">
      <alignment horizontal="right"/>
    </xf>
    <xf numFmtId="2" fontId="18" fillId="0" borderId="21" xfId="0" applyNumberFormat="1" applyFont="1" applyBorder="1" applyAlignment="1">
      <alignment wrapText="1"/>
    </xf>
    <xf numFmtId="0" fontId="10" fillId="0" borderId="21" xfId="0" applyFont="1" applyBorder="1"/>
    <xf numFmtId="2" fontId="11" fillId="0" borderId="21" xfId="0" applyNumberFormat="1" applyFont="1" applyBorder="1" applyAlignment="1">
      <alignment wrapText="1"/>
    </xf>
    <xf numFmtId="0" fontId="27" fillId="0" borderId="21" xfId="0" applyFont="1" applyBorder="1" applyAlignment="1">
      <alignment horizontal="left" vertical="top"/>
    </xf>
    <xf numFmtId="0" fontId="11" fillId="0" borderId="21" xfId="0" applyFont="1" applyBorder="1" applyAlignment="1">
      <alignment horizontal="left" vertical="top"/>
    </xf>
    <xf numFmtId="0" fontId="28" fillId="0" borderId="21" xfId="0" applyFont="1" applyBorder="1" applyAlignment="1">
      <alignment horizontal="center" vertical="top" wrapText="1"/>
    </xf>
    <xf numFmtId="0" fontId="28" fillId="0" borderId="21" xfId="0" applyFont="1" applyBorder="1" applyAlignment="1">
      <alignment horizontal="left" vertical="top" wrapText="1"/>
    </xf>
    <xf numFmtId="0" fontId="29" fillId="0" borderId="21" xfId="0" applyFont="1" applyBorder="1" applyAlignment="1">
      <alignment horizontal="left" vertical="top" wrapText="1"/>
    </xf>
    <xf numFmtId="0" fontId="11" fillId="0" borderId="21" xfId="0" applyFont="1" applyBorder="1" applyAlignment="1">
      <alignment horizontal="left" vertical="top" wrapText="1"/>
    </xf>
    <xf numFmtId="0" fontId="11" fillId="0" borderId="21" xfId="0" applyFont="1" applyBorder="1" applyAlignment="1">
      <alignment horizontal="center" vertical="top" wrapText="1"/>
    </xf>
    <xf numFmtId="0" fontId="30" fillId="0" borderId="21" xfId="0" applyFont="1" applyBorder="1" applyAlignment="1">
      <alignment horizontal="left" vertical="top" wrapText="1"/>
    </xf>
    <xf numFmtId="0" fontId="30" fillId="0" borderId="21" xfId="0" applyFont="1" applyBorder="1" applyAlignment="1">
      <alignment horizontal="center" vertical="top" wrapText="1"/>
    </xf>
    <xf numFmtId="166" fontId="31" fillId="0" borderId="21" xfId="0" applyNumberFormat="1" applyFont="1" applyBorder="1" applyAlignment="1">
      <alignment horizontal="center" vertical="top" wrapText="1"/>
    </xf>
    <xf numFmtId="167" fontId="32" fillId="0" borderId="21" xfId="0" applyNumberFormat="1" applyFont="1" applyBorder="1" applyAlignment="1">
      <alignment horizontal="center" vertical="top" wrapText="1"/>
    </xf>
    <xf numFmtId="168" fontId="32" fillId="0" borderId="21" xfId="0" applyNumberFormat="1" applyFont="1" applyBorder="1" applyAlignment="1">
      <alignment horizontal="center" vertical="top" wrapText="1"/>
    </xf>
    <xf numFmtId="167" fontId="32" fillId="0" borderId="21" xfId="0" applyNumberFormat="1" applyFont="1" applyBorder="1" applyAlignment="1">
      <alignment horizontal="left" vertical="top" wrapText="1"/>
    </xf>
    <xf numFmtId="169" fontId="31" fillId="0" borderId="21" xfId="0" applyNumberFormat="1" applyFont="1" applyBorder="1" applyAlignment="1">
      <alignment horizontal="left" vertical="top" wrapText="1"/>
    </xf>
    <xf numFmtId="170" fontId="32" fillId="0" borderId="21" xfId="0" applyNumberFormat="1" applyFont="1" applyBorder="1" applyAlignment="1">
      <alignment horizontal="left" vertical="top" wrapText="1"/>
    </xf>
    <xf numFmtId="0" fontId="33" fillId="0" borderId="21" xfId="0" applyFont="1" applyBorder="1" applyAlignment="1">
      <alignment horizontal="center" vertical="top" wrapText="1"/>
    </xf>
    <xf numFmtId="169" fontId="34" fillId="0" borderId="21" xfId="0" applyNumberFormat="1" applyFont="1" applyBorder="1" applyAlignment="1">
      <alignment horizontal="left" vertical="top" wrapText="1"/>
    </xf>
    <xf numFmtId="166" fontId="34" fillId="0" borderId="21" xfId="0" applyNumberFormat="1" applyFont="1" applyBorder="1" applyAlignment="1">
      <alignment horizontal="center" vertical="top" wrapText="1"/>
    </xf>
    <xf numFmtId="166" fontId="34" fillId="0" borderId="21" xfId="0" applyNumberFormat="1" applyFont="1" applyBorder="1" applyAlignment="1">
      <alignment horizontal="left" vertical="top" wrapText="1"/>
    </xf>
    <xf numFmtId="0" fontId="35" fillId="0" borderId="21" xfId="0" applyFont="1" applyBorder="1" applyAlignment="1">
      <alignment horizontal="center" vertical="top" wrapText="1"/>
    </xf>
    <xf numFmtId="168" fontId="32" fillId="0" borderId="21" xfId="0" applyNumberFormat="1" applyFont="1" applyBorder="1" applyAlignment="1">
      <alignment horizontal="left" vertical="top" wrapText="1"/>
    </xf>
    <xf numFmtId="171" fontId="32" fillId="0" borderId="21" xfId="0" applyNumberFormat="1" applyFont="1" applyBorder="1" applyAlignment="1">
      <alignment horizontal="left" vertical="top" wrapText="1"/>
    </xf>
    <xf numFmtId="0" fontId="10" fillId="0" borderId="21" xfId="0" applyFont="1" applyBorder="1" applyAlignment="1">
      <alignment horizontal="center"/>
    </xf>
    <xf numFmtId="0" fontId="20" fillId="0" borderId="21" xfId="0" applyFont="1" applyBorder="1"/>
    <xf numFmtId="0" fontId="11" fillId="0" borderId="21" xfId="0" applyFont="1" applyBorder="1" applyAlignment="1">
      <alignment horizontal="center"/>
    </xf>
    <xf numFmtId="0" fontId="11" fillId="0" borderId="21" xfId="0" applyFont="1" applyBorder="1" applyAlignment="1">
      <alignment vertical="center" wrapText="1"/>
    </xf>
    <xf numFmtId="0" fontId="15" fillId="0" borderId="0" xfId="0" applyFont="1"/>
    <xf numFmtId="0" fontId="15" fillId="0" borderId="21" xfId="3"/>
    <xf numFmtId="0" fontId="11" fillId="0" borderId="21" xfId="3" applyFont="1" applyAlignment="1">
      <alignment wrapText="1"/>
    </xf>
    <xf numFmtId="1" fontId="11" fillId="0" borderId="21" xfId="3" applyNumberFormat="1" applyFont="1" applyAlignment="1">
      <alignment wrapText="1"/>
    </xf>
    <xf numFmtId="0" fontId="49" fillId="0" borderId="21" xfId="6" applyFont="1"/>
    <xf numFmtId="0" fontId="9" fillId="0" borderId="21" xfId="6"/>
    <xf numFmtId="0" fontId="52" fillId="0" borderId="21" xfId="6" applyFont="1"/>
    <xf numFmtId="0" fontId="59" fillId="39" borderId="21" xfId="6" applyFont="1" applyFill="1"/>
    <xf numFmtId="0" fontId="9" fillId="40" borderId="21" xfId="6" applyFill="1"/>
    <xf numFmtId="0" fontId="60" fillId="0" borderId="21" xfId="6" applyFont="1"/>
    <xf numFmtId="0" fontId="9" fillId="0" borderId="21" xfId="6" applyAlignment="1">
      <alignment vertical="top"/>
    </xf>
    <xf numFmtId="0" fontId="9" fillId="39" borderId="21" xfId="6" applyFill="1" applyAlignment="1">
      <alignment vertical="top"/>
    </xf>
    <xf numFmtId="0" fontId="49" fillId="39" borderId="21" xfId="6" applyFont="1" applyFill="1" applyAlignment="1">
      <alignment vertical="top"/>
    </xf>
    <xf numFmtId="0" fontId="49" fillId="42" borderId="21" xfId="6" applyFont="1" applyFill="1" applyAlignment="1">
      <alignment vertical="top"/>
    </xf>
    <xf numFmtId="0" fontId="59" fillId="43" borderId="21" xfId="6" applyFont="1" applyFill="1" applyAlignment="1">
      <alignment vertical="top"/>
    </xf>
    <xf numFmtId="0" fontId="49" fillId="0" borderId="21" xfId="6" applyFont="1" applyAlignment="1">
      <alignment vertical="top"/>
    </xf>
    <xf numFmtId="0" fontId="58" fillId="44" borderId="21" xfId="6" applyFont="1" applyFill="1" applyAlignment="1">
      <alignment vertical="top"/>
    </xf>
    <xf numFmtId="0" fontId="58" fillId="39" borderId="21" xfId="6" applyFont="1" applyFill="1" applyAlignment="1">
      <alignment vertical="top"/>
    </xf>
    <xf numFmtId="0" fontId="59" fillId="45" borderId="21" xfId="6" applyFont="1" applyFill="1" applyAlignment="1">
      <alignment vertical="top"/>
    </xf>
    <xf numFmtId="0" fontId="59" fillId="39" borderId="21" xfId="6" applyFont="1" applyFill="1" applyAlignment="1">
      <alignment vertical="top"/>
    </xf>
    <xf numFmtId="0" fontId="50" fillId="45" borderId="21" xfId="6" applyFont="1" applyFill="1" applyAlignment="1">
      <alignment vertical="top"/>
    </xf>
    <xf numFmtId="0" fontId="50" fillId="39" borderId="21" xfId="6" applyFont="1" applyFill="1" applyAlignment="1">
      <alignment vertical="top"/>
    </xf>
    <xf numFmtId="0" fontId="50" fillId="45" borderId="21" xfId="6" applyFont="1" applyFill="1" applyAlignment="1">
      <alignment vertical="top" wrapText="1"/>
    </xf>
    <xf numFmtId="0" fontId="60" fillId="0" borderId="21" xfId="6" applyFont="1" applyAlignment="1">
      <alignment vertical="top"/>
    </xf>
    <xf numFmtId="0" fontId="60" fillId="39" borderId="21" xfId="6" applyFont="1" applyFill="1" applyAlignment="1">
      <alignment vertical="top"/>
    </xf>
    <xf numFmtId="0" fontId="9" fillId="40" borderId="21" xfId="6" applyFill="1" applyAlignment="1">
      <alignment vertical="top"/>
    </xf>
    <xf numFmtId="0" fontId="50" fillId="43" borderId="21" xfId="6" applyFont="1" applyFill="1" applyAlignment="1">
      <alignment vertical="top"/>
    </xf>
    <xf numFmtId="0" fontId="9" fillId="45" borderId="21" xfId="6" applyFill="1" applyAlignment="1">
      <alignment vertical="top"/>
    </xf>
    <xf numFmtId="0" fontId="49" fillId="45" borderId="21" xfId="6" applyFont="1" applyFill="1" applyAlignment="1">
      <alignment vertical="top"/>
    </xf>
    <xf numFmtId="0" fontId="60" fillId="45" borderId="21" xfId="6" applyFont="1" applyFill="1" applyAlignment="1">
      <alignment vertical="top"/>
    </xf>
    <xf numFmtId="0" fontId="50" fillId="0" borderId="21" xfId="6" applyFont="1" applyAlignment="1">
      <alignment vertical="top"/>
    </xf>
    <xf numFmtId="0" fontId="61" fillId="45" borderId="21" xfId="6" applyFont="1" applyFill="1" applyAlignment="1">
      <alignment vertical="top"/>
    </xf>
    <xf numFmtId="0" fontId="59" fillId="0" borderId="21" xfId="6" applyFont="1" applyAlignment="1">
      <alignment vertical="top"/>
    </xf>
    <xf numFmtId="0" fontId="60" fillId="41" borderId="21" xfId="6" applyFont="1" applyFill="1" applyAlignment="1">
      <alignment vertical="top"/>
    </xf>
    <xf numFmtId="0" fontId="59" fillId="41" borderId="21" xfId="6" applyFont="1" applyFill="1" applyAlignment="1">
      <alignment vertical="top"/>
    </xf>
    <xf numFmtId="0" fontId="9" fillId="0" borderId="21" xfId="6" applyAlignment="1">
      <alignment wrapText="1"/>
    </xf>
    <xf numFmtId="0" fontId="59" fillId="39" borderId="21" xfId="6" applyFont="1" applyFill="1" applyAlignment="1">
      <alignment wrapText="1"/>
    </xf>
    <xf numFmtId="0" fontId="9" fillId="46" borderId="27" xfId="6" applyFill="1" applyBorder="1" applyAlignment="1">
      <alignment wrapText="1"/>
    </xf>
    <xf numFmtId="0" fontId="9" fillId="47" borderId="27" xfId="6" applyFill="1" applyBorder="1" applyAlignment="1">
      <alignment wrapText="1"/>
    </xf>
    <xf numFmtId="0" fontId="62" fillId="0" borderId="0" xfId="0" applyFont="1"/>
    <xf numFmtId="0" fontId="63" fillId="0" borderId="0" xfId="0" applyFont="1"/>
    <xf numFmtId="0" fontId="59" fillId="45" borderId="21" xfId="6" applyFont="1" applyFill="1" applyAlignment="1">
      <alignment vertical="top" wrapText="1"/>
    </xf>
    <xf numFmtId="0" fontId="49" fillId="48" borderId="21" xfId="6" applyFont="1" applyFill="1" applyAlignment="1">
      <alignment vertical="top"/>
    </xf>
    <xf numFmtId="0" fontId="9" fillId="48" borderId="21" xfId="6" applyFill="1"/>
    <xf numFmtId="0" fontId="9" fillId="48" borderId="21" xfId="6" applyFill="1" applyAlignment="1">
      <alignment vertical="top"/>
    </xf>
    <xf numFmtId="0" fontId="60" fillId="48" borderId="21" xfId="6" applyFont="1" applyFill="1" applyAlignment="1">
      <alignment vertical="top"/>
    </xf>
    <xf numFmtId="0" fontId="62" fillId="40" borderId="0" xfId="0" applyFont="1" applyFill="1"/>
    <xf numFmtId="0" fontId="63" fillId="40" borderId="0" xfId="0" applyFont="1" applyFill="1"/>
    <xf numFmtId="0" fontId="0" fillId="40" borderId="0" xfId="0" applyFill="1"/>
    <xf numFmtId="0" fontId="62" fillId="49" borderId="0" xfId="0" applyFont="1" applyFill="1"/>
    <xf numFmtId="0" fontId="10" fillId="50" borderId="1" xfId="0" applyFont="1" applyFill="1" applyBorder="1"/>
    <xf numFmtId="0" fontId="10" fillId="51" borderId="1" xfId="0" applyFont="1" applyFill="1" applyBorder="1"/>
    <xf numFmtId="0" fontId="10" fillId="51" borderId="1" xfId="0" applyFont="1" applyFill="1" applyBorder="1" applyAlignment="1">
      <alignment horizontal="left"/>
    </xf>
    <xf numFmtId="0" fontId="10" fillId="50" borderId="1" xfId="0" applyFont="1" applyFill="1" applyBorder="1" applyAlignment="1">
      <alignment horizontal="left"/>
    </xf>
    <xf numFmtId="0" fontId="10" fillId="50" borderId="2" xfId="0" applyFont="1" applyFill="1" applyBorder="1"/>
    <xf numFmtId="0" fontId="10" fillId="52" borderId="1" xfId="0" applyFont="1" applyFill="1" applyBorder="1"/>
    <xf numFmtId="0" fontId="54" fillId="0" borderId="0" xfId="0" applyFont="1" applyAlignment="1">
      <alignment horizontal="left"/>
    </xf>
    <xf numFmtId="49" fontId="54" fillId="3" borderId="0" xfId="0" applyNumberFormat="1" applyFont="1" applyFill="1"/>
    <xf numFmtId="9" fontId="54" fillId="0" borderId="0" xfId="0" applyNumberFormat="1" applyFont="1"/>
    <xf numFmtId="49" fontId="54" fillId="0" borderId="0" xfId="0" applyNumberFormat="1" applyFont="1"/>
    <xf numFmtId="0" fontId="54" fillId="0" borderId="3" xfId="0" applyFont="1" applyBorder="1"/>
    <xf numFmtId="0" fontId="55" fillId="0" borderId="21" xfId="0" applyFont="1" applyBorder="1"/>
    <xf numFmtId="49" fontId="11" fillId="3" borderId="0" xfId="0" applyNumberFormat="1" applyFont="1" applyFill="1"/>
    <xf numFmtId="9" fontId="14" fillId="0" borderId="0" xfId="0" applyNumberFormat="1" applyFont="1"/>
    <xf numFmtId="49" fontId="11" fillId="0" borderId="0" xfId="0" applyNumberFormat="1" applyFont="1"/>
    <xf numFmtId="0" fontId="14" fillId="0" borderId="3" xfId="0" applyFont="1" applyBorder="1"/>
    <xf numFmtId="0" fontId="54" fillId="0" borderId="0" xfId="0" applyFont="1" applyAlignment="1">
      <alignment vertical="center"/>
    </xf>
    <xf numFmtId="49" fontId="54" fillId="0" borderId="3" xfId="0" applyNumberFormat="1" applyFont="1" applyBorder="1"/>
    <xf numFmtId="9" fontId="14" fillId="0" borderId="3" xfId="0" applyNumberFormat="1" applyFont="1" applyBorder="1"/>
    <xf numFmtId="49" fontId="12" fillId="0" borderId="0" xfId="1" applyNumberFormat="1" applyAlignment="1"/>
    <xf numFmtId="9" fontId="54" fillId="0" borderId="3" xfId="0" applyNumberFormat="1" applyFont="1" applyBorder="1"/>
    <xf numFmtId="49" fontId="11" fillId="0" borderId="3" xfId="0" applyNumberFormat="1" applyFont="1" applyBorder="1"/>
    <xf numFmtId="49" fontId="54" fillId="4" borderId="0" xfId="0" applyNumberFormat="1" applyFont="1" applyFill="1"/>
    <xf numFmtId="49" fontId="54" fillId="0" borderId="0" xfId="0" applyNumberFormat="1" applyFont="1" applyAlignment="1">
      <alignment vertical="center"/>
    </xf>
    <xf numFmtId="0" fontId="55" fillId="0" borderId="0" xfId="0" applyFont="1"/>
    <xf numFmtId="49" fontId="54" fillId="0" borderId="0" xfId="0" applyNumberFormat="1" applyFont="1" applyAlignment="1">
      <alignment vertical="top"/>
    </xf>
    <xf numFmtId="0" fontId="14" fillId="0" borderId="0" xfId="0" applyFont="1" applyAlignment="1">
      <alignment horizontal="left"/>
    </xf>
    <xf numFmtId="49" fontId="14" fillId="0" borderId="0" xfId="0" applyNumberFormat="1" applyFont="1"/>
    <xf numFmtId="49" fontId="14" fillId="0" borderId="3" xfId="0" applyNumberFormat="1" applyFont="1" applyBorder="1"/>
    <xf numFmtId="0" fontId="56" fillId="0" borderId="0" xfId="0" applyFont="1"/>
    <xf numFmtId="165" fontId="54" fillId="0" borderId="0" xfId="0" applyNumberFormat="1" applyFont="1"/>
    <xf numFmtId="49" fontId="54" fillId="5" borderId="0" xfId="0" applyNumberFormat="1" applyFont="1" applyFill="1"/>
    <xf numFmtId="1" fontId="54" fillId="0" borderId="0" xfId="0" applyNumberFormat="1" applyFont="1"/>
    <xf numFmtId="0" fontId="54" fillId="0" borderId="1" xfId="0" applyFont="1" applyBorder="1"/>
    <xf numFmtId="49" fontId="14" fillId="0" borderId="0" xfId="0" applyNumberFormat="1" applyFont="1" applyAlignment="1">
      <alignment horizontal="left"/>
    </xf>
    <xf numFmtId="9" fontId="14" fillId="0" borderId="0" xfId="0" applyNumberFormat="1" applyFont="1" applyAlignment="1">
      <alignment horizontal="right"/>
    </xf>
    <xf numFmtId="49" fontId="14" fillId="0" borderId="3" xfId="0" applyNumberFormat="1" applyFont="1" applyBorder="1" applyAlignment="1">
      <alignment horizontal="left"/>
    </xf>
    <xf numFmtId="49" fontId="54" fillId="0" borderId="0" xfId="0" applyNumberFormat="1" applyFont="1" applyAlignment="1">
      <alignment horizontal="left"/>
    </xf>
    <xf numFmtId="0" fontId="56" fillId="0" borderId="0" xfId="1" applyFont="1" applyFill="1" applyAlignment="1"/>
    <xf numFmtId="49" fontId="54" fillId="0" borderId="0" xfId="0" applyNumberFormat="1" applyFont="1" applyAlignment="1">
      <alignment horizontal="center"/>
    </xf>
    <xf numFmtId="49" fontId="55" fillId="3" borderId="0" xfId="0" applyNumberFormat="1" applyFont="1" applyFill="1"/>
    <xf numFmtId="49" fontId="54" fillId="9" borderId="0" xfId="0" applyNumberFormat="1" applyFont="1" applyFill="1"/>
    <xf numFmtId="49" fontId="55" fillId="3" borderId="21" xfId="0" applyNumberFormat="1" applyFont="1" applyFill="1" applyBorder="1"/>
    <xf numFmtId="49" fontId="56" fillId="0" borderId="0" xfId="0" applyNumberFormat="1" applyFont="1"/>
    <xf numFmtId="0" fontId="54" fillId="0" borderId="21" xfId="0" applyFont="1" applyBorder="1"/>
    <xf numFmtId="49" fontId="17" fillId="3" borderId="0" xfId="0" applyNumberFormat="1" applyFont="1" applyFill="1"/>
    <xf numFmtId="165" fontId="14" fillId="0" borderId="0" xfId="0" applyNumberFormat="1" applyFont="1"/>
    <xf numFmtId="165" fontId="11" fillId="0" borderId="0" xfId="0" applyNumberFormat="1" applyFont="1"/>
    <xf numFmtId="0" fontId="11" fillId="0" borderId="3" xfId="0" applyFont="1" applyBorder="1"/>
    <xf numFmtId="0" fontId="54" fillId="8" borderId="1" xfId="0" applyFont="1" applyFill="1" applyBorder="1"/>
    <xf numFmtId="49" fontId="54" fillId="41" borderId="0" xfId="0" applyNumberFormat="1" applyFont="1" applyFill="1"/>
    <xf numFmtId="0" fontId="8" fillId="46" borderId="27" xfId="6" applyFont="1" applyFill="1" applyBorder="1" applyAlignment="1">
      <alignment wrapText="1"/>
    </xf>
    <xf numFmtId="0" fontId="8" fillId="48" borderId="21" xfId="6" applyFont="1" applyFill="1" applyAlignment="1">
      <alignment vertical="top"/>
    </xf>
    <xf numFmtId="0" fontId="8" fillId="0" borderId="21" xfId="6" applyFont="1" applyAlignment="1">
      <alignment vertical="top"/>
    </xf>
    <xf numFmtId="49" fontId="54" fillId="0" borderId="0" xfId="0" applyNumberFormat="1" applyFont="1" applyAlignment="1">
      <alignment wrapText="1"/>
    </xf>
    <xf numFmtId="0" fontId="7" fillId="0" borderId="21" xfId="6" applyFont="1" applyAlignment="1">
      <alignment vertical="top"/>
    </xf>
    <xf numFmtId="0" fontId="6" fillId="45" borderId="21" xfId="6" applyFont="1" applyFill="1" applyAlignment="1">
      <alignment vertical="top"/>
    </xf>
    <xf numFmtId="0" fontId="6" fillId="0" borderId="21" xfId="6" applyFont="1" applyAlignment="1">
      <alignment vertical="top"/>
    </xf>
    <xf numFmtId="0" fontId="5" fillId="0" borderId="21" xfId="6" applyFont="1" applyAlignment="1">
      <alignment vertical="top"/>
    </xf>
    <xf numFmtId="0" fontId="5" fillId="45" borderId="21" xfId="6" applyFont="1" applyFill="1" applyAlignment="1">
      <alignment vertical="top"/>
    </xf>
    <xf numFmtId="0" fontId="4" fillId="45" borderId="21" xfId="6" applyFont="1" applyFill="1" applyAlignment="1">
      <alignment vertical="top"/>
    </xf>
    <xf numFmtId="0" fontId="4" fillId="46" borderId="27" xfId="6" applyFont="1" applyFill="1" applyBorder="1" applyAlignment="1">
      <alignment wrapText="1"/>
    </xf>
    <xf numFmtId="0" fontId="3" fillId="0" borderId="21" xfId="6" applyFont="1" applyAlignment="1">
      <alignment vertical="top"/>
    </xf>
    <xf numFmtId="0" fontId="3" fillId="46" borderId="27" xfId="6" applyFont="1" applyFill="1" applyBorder="1" applyAlignment="1">
      <alignment wrapText="1"/>
    </xf>
    <xf numFmtId="0" fontId="2" fillId="0" borderId="21" xfId="6" applyFont="1" applyAlignment="1">
      <alignment vertical="top"/>
    </xf>
    <xf numFmtId="0" fontId="1" fillId="0" borderId="21" xfId="6" applyFont="1" applyAlignment="1">
      <alignment vertical="top"/>
    </xf>
    <xf numFmtId="0" fontId="1" fillId="45" borderId="21" xfId="6" applyFont="1" applyFill="1" applyAlignment="1">
      <alignment vertical="top"/>
    </xf>
    <xf numFmtId="49" fontId="11" fillId="0" borderId="0" xfId="0" applyNumberFormat="1" applyFont="1" applyAlignment="1">
      <alignment wrapText="1"/>
    </xf>
    <xf numFmtId="0" fontId="62" fillId="40" borderId="0" xfId="0" applyFont="1" applyFill="1" applyAlignment="1">
      <alignment wrapText="1"/>
    </xf>
    <xf numFmtId="0" fontId="10" fillId="8" borderId="4" xfId="0" applyFont="1" applyFill="1" applyBorder="1" applyAlignment="1">
      <alignment horizontal="center"/>
    </xf>
    <xf numFmtId="0" fontId="19" fillId="0" borderId="5" xfId="0" applyFont="1" applyBorder="1"/>
    <xf numFmtId="0" fontId="23" fillId="0" borderId="21" xfId="0" applyFont="1" applyBorder="1" applyAlignment="1">
      <alignment horizontal="center" vertical="center" wrapText="1"/>
    </xf>
    <xf numFmtId="0" fontId="19" fillId="0" borderId="21" xfId="0" applyFont="1" applyBorder="1"/>
    <xf numFmtId="0" fontId="23" fillId="0" borderId="21" xfId="0" applyFont="1" applyBorder="1" applyAlignment="1">
      <alignment horizontal="center" vertical="center"/>
    </xf>
    <xf numFmtId="0" fontId="21" fillId="0" borderId="21" xfId="0" applyFont="1" applyBorder="1" applyAlignment="1">
      <alignment horizontal="left"/>
    </xf>
    <xf numFmtId="0" fontId="21" fillId="0" borderId="21" xfId="0" applyFont="1" applyBorder="1" applyAlignment="1">
      <alignment horizontal="left" vertical="center"/>
    </xf>
    <xf numFmtId="0" fontId="23" fillId="0" borderId="21" xfId="0" applyFont="1" applyBorder="1" applyAlignment="1">
      <alignment horizontal="left" vertical="center" wrapText="1"/>
    </xf>
    <xf numFmtId="4" fontId="23" fillId="0" borderId="21" xfId="0" applyNumberFormat="1" applyFont="1" applyBorder="1" applyAlignment="1">
      <alignment horizontal="left" vertical="center" wrapText="1"/>
    </xf>
    <xf numFmtId="4" fontId="23" fillId="0" borderId="21" xfId="0" applyNumberFormat="1" applyFont="1" applyBorder="1" applyAlignment="1">
      <alignment horizontal="center" vertical="center"/>
    </xf>
    <xf numFmtId="0" fontId="11" fillId="0" borderId="21" xfId="0" applyFont="1" applyBorder="1" applyAlignment="1">
      <alignment horizontal="left" wrapText="1"/>
    </xf>
    <xf numFmtId="0" fontId="0" fillId="0" borderId="21" xfId="0" applyBorder="1"/>
    <xf numFmtId="0" fontId="23" fillId="0" borderId="21" xfId="0" applyFont="1" applyBorder="1" applyAlignment="1">
      <alignment horizontal="center" vertical="top" wrapText="1"/>
    </xf>
    <xf numFmtId="0" fontId="10" fillId="30" borderId="4" xfId="0" applyFont="1" applyFill="1" applyBorder="1" applyAlignment="1">
      <alignment horizontal="left"/>
    </xf>
    <xf numFmtId="0" fontId="38" fillId="32" borderId="12" xfId="0" applyFont="1" applyFill="1" applyBorder="1" applyAlignment="1">
      <alignment horizontal="left" wrapText="1"/>
    </xf>
    <xf numFmtId="0" fontId="19" fillId="0" borderId="14" xfId="0" applyFont="1" applyBorder="1"/>
    <xf numFmtId="0" fontId="19" fillId="0" borderId="13" xfId="0" applyFont="1" applyBorder="1"/>
    <xf numFmtId="0" fontId="11" fillId="31" borderId="4" xfId="0" applyFont="1" applyFill="1" applyBorder="1" applyAlignment="1">
      <alignment horizontal="left"/>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9">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H18" sqref="H18"/>
    </sheetView>
  </sheetViews>
  <sheetFormatPr baseColWidth="10" defaultColWidth="12.6640625" defaultRowHeight="15" customHeight="1" x14ac:dyDescent="0.15"/>
  <cols>
    <col min="1" max="1" width="25.1640625" customWidth="1"/>
    <col min="2" max="2" width="21.1640625" customWidth="1"/>
    <col min="3" max="26" width="7.6640625" customWidth="1"/>
  </cols>
  <sheetData>
    <row r="1" spans="1:26" x14ac:dyDescent="0.2">
      <c r="A1" s="1" t="s">
        <v>0</v>
      </c>
      <c r="B1" s="2"/>
      <c r="C1" s="2"/>
      <c r="D1" s="2"/>
      <c r="E1" s="2"/>
      <c r="F1" s="2"/>
      <c r="G1" s="2"/>
      <c r="H1" s="2"/>
      <c r="I1" s="2"/>
      <c r="J1" s="2"/>
      <c r="K1" s="2"/>
      <c r="L1" s="2"/>
      <c r="M1" s="2"/>
      <c r="N1" s="2"/>
      <c r="O1" s="2"/>
      <c r="P1" s="2"/>
      <c r="Q1" s="2"/>
      <c r="R1" s="2"/>
      <c r="S1" s="2"/>
      <c r="T1" s="2"/>
      <c r="U1" s="2"/>
      <c r="V1" s="2"/>
      <c r="W1" s="2"/>
      <c r="X1" s="2"/>
      <c r="Y1" s="2"/>
      <c r="Z1" s="2"/>
    </row>
    <row r="2" spans="1:26" x14ac:dyDescent="0.2">
      <c r="A2" s="2"/>
      <c r="B2" s="2"/>
      <c r="C2" s="2"/>
      <c r="D2" s="2"/>
      <c r="E2" s="2"/>
      <c r="F2" s="2"/>
      <c r="G2" s="2"/>
      <c r="H2" s="2"/>
      <c r="I2" s="2"/>
      <c r="J2" s="2"/>
      <c r="K2" s="2"/>
      <c r="L2" s="2"/>
      <c r="M2" s="2"/>
      <c r="N2" s="2"/>
      <c r="O2" s="2"/>
      <c r="P2" s="2"/>
      <c r="Q2" s="2"/>
      <c r="R2" s="2"/>
      <c r="S2" s="2"/>
      <c r="T2" s="2"/>
      <c r="U2" s="2"/>
      <c r="V2" s="2"/>
      <c r="W2" s="2"/>
      <c r="X2" s="2"/>
      <c r="Y2" s="2"/>
      <c r="Z2" s="2"/>
    </row>
    <row r="3" spans="1:26" x14ac:dyDescent="0.2">
      <c r="A3" s="2" t="s">
        <v>1</v>
      </c>
      <c r="B3" s="2"/>
      <c r="C3" s="2"/>
      <c r="D3" s="2"/>
      <c r="E3" s="2"/>
      <c r="F3" s="2"/>
      <c r="G3" s="2"/>
      <c r="H3" s="2"/>
      <c r="I3" s="2"/>
      <c r="J3" s="2"/>
      <c r="K3" s="2"/>
      <c r="L3" s="2"/>
      <c r="M3" s="2"/>
      <c r="N3" s="2"/>
      <c r="O3" s="2"/>
      <c r="P3" s="2"/>
      <c r="Q3" s="2"/>
      <c r="R3" s="2"/>
      <c r="S3" s="2"/>
      <c r="T3" s="2"/>
      <c r="U3" s="2"/>
      <c r="V3" s="2"/>
      <c r="W3" s="2"/>
      <c r="X3" s="2"/>
      <c r="Y3" s="2"/>
      <c r="Z3" s="2"/>
    </row>
    <row r="4" spans="1:26" x14ac:dyDescent="0.2">
      <c r="A4" s="2" t="s">
        <v>2</v>
      </c>
      <c r="B4" s="2"/>
      <c r="C4" s="2"/>
      <c r="D4" s="2"/>
      <c r="E4" s="2"/>
      <c r="F4" s="2"/>
      <c r="G4" s="2"/>
      <c r="H4" s="2"/>
      <c r="I4" s="2"/>
      <c r="J4" s="2"/>
      <c r="K4" s="2"/>
      <c r="L4" s="2"/>
      <c r="M4" s="2"/>
      <c r="N4" s="2"/>
      <c r="O4" s="2"/>
      <c r="P4" s="2"/>
      <c r="Q4" s="2"/>
      <c r="R4" s="2"/>
      <c r="S4" s="2"/>
      <c r="T4" s="2"/>
      <c r="U4" s="2"/>
      <c r="V4" s="2"/>
      <c r="W4" s="2"/>
      <c r="X4" s="2"/>
      <c r="Y4" s="2"/>
      <c r="Z4" s="2"/>
    </row>
    <row r="5" spans="1:26" x14ac:dyDescent="0.2">
      <c r="A5" s="2" t="s">
        <v>3</v>
      </c>
      <c r="B5" s="2"/>
      <c r="C5" s="2"/>
      <c r="D5" s="2"/>
      <c r="E5" s="2"/>
      <c r="F5" s="2"/>
      <c r="G5" s="2"/>
      <c r="H5" s="2"/>
      <c r="I5" s="2"/>
      <c r="J5" s="2"/>
      <c r="K5" s="2"/>
      <c r="L5" s="2"/>
      <c r="M5" s="2"/>
      <c r="N5" s="2"/>
      <c r="O5" s="2"/>
      <c r="P5" s="2"/>
      <c r="Q5" s="2"/>
      <c r="R5" s="2"/>
      <c r="S5" s="2"/>
      <c r="T5" s="2"/>
      <c r="U5" s="2"/>
      <c r="V5" s="2"/>
      <c r="W5" s="2"/>
      <c r="X5" s="2"/>
      <c r="Y5" s="2"/>
      <c r="Z5" s="2"/>
    </row>
    <row r="6" spans="1:26" x14ac:dyDescent="0.2">
      <c r="A6" s="2" t="s">
        <v>4</v>
      </c>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t="s">
        <v>5</v>
      </c>
      <c r="B8" s="2"/>
      <c r="C8" s="2"/>
      <c r="D8" s="2"/>
      <c r="E8" s="2"/>
      <c r="F8" s="2"/>
      <c r="G8" s="2"/>
      <c r="H8" s="2"/>
      <c r="I8" s="2"/>
      <c r="J8" s="2"/>
      <c r="K8" s="2"/>
      <c r="L8" s="2"/>
      <c r="M8" s="2"/>
      <c r="N8" s="2"/>
      <c r="O8" s="2"/>
      <c r="P8" s="2"/>
      <c r="Q8" s="2"/>
      <c r="R8" s="2"/>
      <c r="S8" s="2"/>
      <c r="T8" s="2"/>
      <c r="U8" s="2"/>
      <c r="V8" s="2"/>
      <c r="W8" s="2"/>
      <c r="X8" s="2"/>
      <c r="Y8" s="2"/>
      <c r="Z8" s="2"/>
    </row>
    <row r="9" spans="1:26" x14ac:dyDescent="0.2">
      <c r="A9" s="2" t="s">
        <v>6</v>
      </c>
      <c r="B9" s="2"/>
      <c r="C9" s="2"/>
      <c r="D9" s="2"/>
      <c r="E9" s="2"/>
      <c r="F9" s="2"/>
      <c r="G9" s="2"/>
      <c r="H9" s="2"/>
      <c r="I9" s="2"/>
      <c r="J9" s="2"/>
      <c r="K9" s="2"/>
      <c r="L9" s="2"/>
      <c r="M9" s="2"/>
      <c r="N9" s="2"/>
      <c r="O9" s="2"/>
      <c r="P9" s="2"/>
      <c r="Q9" s="2"/>
      <c r="R9" s="2"/>
      <c r="S9" s="2"/>
      <c r="T9" s="2"/>
      <c r="U9" s="2"/>
      <c r="V9" s="2"/>
      <c r="W9" s="2"/>
      <c r="X9" s="2"/>
      <c r="Y9" s="2"/>
      <c r="Z9" s="2"/>
    </row>
    <row r="10" spans="1:26" x14ac:dyDescent="0.2">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32" x14ac:dyDescent="0.2">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8" priority="1" stopIfTrue="1" operator="containsText" text="No duplicate ID numbers">
      <formula>NOT(ISERROR(SEARCH(("No duplicate ID numbers"),(B18))))</formula>
    </cfRule>
    <cfRule type="cellIs" dxfId="7" priority="2" operator="greaterThan">
      <formula>0</formula>
    </cfRule>
  </conditionalFormatting>
  <conditionalFormatting sqref="B19">
    <cfRule type="containsText" dxfId="6" priority="3" stopIfTrue="1" operator="containsText" text="No missing ID numbers">
      <formula>NOT(ISERROR(SEARCH(("No missing ID numbers"),(B19))))</formula>
    </cfRule>
    <cfRule type="cellIs" dxfId="5"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showZeros="0" topLeftCell="O37" workbookViewId="0">
      <selection activeCell="Q62" sqref="Q62"/>
    </sheetView>
  </sheetViews>
  <sheetFormatPr baseColWidth="10" defaultColWidth="12.6640625" defaultRowHeight="15" customHeight="1" x14ac:dyDescent="0.15"/>
  <cols>
    <col min="1" max="1" width="15.6640625" customWidth="1"/>
    <col min="2" max="3" width="24.6640625" customWidth="1"/>
    <col min="4" max="4" width="10.83203125" customWidth="1"/>
    <col min="5" max="5" width="16.5" customWidth="1"/>
    <col min="6" max="7" width="20.1640625" customWidth="1"/>
    <col min="8" max="8" width="16.83203125" customWidth="1"/>
    <col min="9" max="10" width="18.6640625" customWidth="1"/>
    <col min="11" max="11" width="14.6640625" customWidth="1"/>
    <col min="12" max="14" width="16.6640625" customWidth="1"/>
    <col min="15" max="15" width="24.6640625" customWidth="1"/>
    <col min="16" max="16" width="102.6640625" customWidth="1"/>
    <col min="17" max="17" width="45.6640625" customWidth="1"/>
    <col min="18" max="18" width="37.83203125" customWidth="1"/>
    <col min="19" max="19" width="57.83203125" customWidth="1"/>
    <col min="20" max="20" width="52.5" customWidth="1"/>
    <col min="21" max="26" width="8" customWidth="1"/>
  </cols>
  <sheetData>
    <row r="1" spans="1:26" x14ac:dyDescent="0.2">
      <c r="A1" s="243" t="s">
        <v>37</v>
      </c>
      <c r="B1" s="243" t="s">
        <v>38</v>
      </c>
      <c r="C1" s="244" t="s">
        <v>39</v>
      </c>
      <c r="D1" s="244" t="s">
        <v>40</v>
      </c>
      <c r="E1" s="244" t="s">
        <v>41</v>
      </c>
      <c r="F1" s="244" t="s">
        <v>42</v>
      </c>
      <c r="G1" s="244" t="s">
        <v>43</v>
      </c>
      <c r="H1" s="245" t="s">
        <v>44</v>
      </c>
      <c r="I1" s="244" t="s">
        <v>45</v>
      </c>
      <c r="J1" s="246" t="s">
        <v>46</v>
      </c>
      <c r="K1" s="243" t="s">
        <v>47</v>
      </c>
      <c r="L1" s="243" t="s">
        <v>48</v>
      </c>
      <c r="M1" s="243" t="s">
        <v>49</v>
      </c>
      <c r="N1" s="243" t="s">
        <v>50</v>
      </c>
      <c r="O1" s="243" t="s">
        <v>51</v>
      </c>
      <c r="P1" s="243" t="s">
        <v>52</v>
      </c>
      <c r="Q1" s="243" t="s">
        <v>53</v>
      </c>
      <c r="R1" s="247" t="s">
        <v>54</v>
      </c>
      <c r="S1" s="248" t="s">
        <v>55</v>
      </c>
      <c r="T1" s="248" t="s">
        <v>56</v>
      </c>
      <c r="U1" s="2"/>
      <c r="V1" s="2"/>
      <c r="W1" s="2"/>
      <c r="X1" s="2"/>
      <c r="Y1" s="2"/>
      <c r="Z1" s="2"/>
    </row>
    <row r="2" spans="1:26" ht="32.25" customHeight="1" x14ac:dyDescent="0.2">
      <c r="A2" s="118" t="str">
        <f>INDEX('Policy Characteristics'!B:B,MATCH(PolicyLevers!$C2,'Policy Characteristics'!$D:$D,0))</f>
        <v>Transportation</v>
      </c>
      <c r="B2" s="118" t="str">
        <f>INDEX('Policy Characteristics'!C:C,MATCH(PolicyLevers!$C2,'Policy Characteristics'!$D:$D,0))</f>
        <v>Conventional Pollutant Standards</v>
      </c>
      <c r="C2" s="118" t="s">
        <v>59</v>
      </c>
      <c r="D2" s="118" t="s">
        <v>60</v>
      </c>
      <c r="E2" s="118" t="s">
        <v>61</v>
      </c>
      <c r="F2" s="118" t="s">
        <v>60</v>
      </c>
      <c r="G2" s="118" t="s">
        <v>62</v>
      </c>
      <c r="H2" s="249">
        <v>300</v>
      </c>
      <c r="I2" s="250" t="s">
        <v>63</v>
      </c>
      <c r="J2" s="118" t="str">
        <f>INDEX('Policy Characteristics'!E:E,MATCH(PolicyLevers!$C2,'Policy Characteristics'!$D:$D,0))</f>
        <v>Conventional Pollutant Standard</v>
      </c>
      <c r="K2" s="118" t="str">
        <f>INDEX('Policy Characteristics'!F:F,MATCH(PolicyLevers!$C2,'Policy Characteristics'!$D:$D,0))</f>
        <v>trans reduce regulated pollutants</v>
      </c>
      <c r="L2" s="118">
        <f>INDEX('Policy Characteristics'!G:G,MATCH(PolicyLevers!$C2,'Policy Characteristics'!$D:$D,0))</f>
        <v>0</v>
      </c>
      <c r="M2" s="118">
        <f>INDEX('Policy Characteristics'!H:H,MATCH(PolicyLevers!$C2,'Policy Characteristics'!$D:$D,0))</f>
        <v>1</v>
      </c>
      <c r="N2" s="118">
        <f>INDEX('Policy Characteristics'!I:I,MATCH(PolicyLevers!$C2,'Policy Characteristics'!$D:$D,0))</f>
        <v>0.02</v>
      </c>
      <c r="O2" s="118" t="str">
        <f>INDEX('Policy Characteristics'!J:J,MATCH(PolicyLevers!$C2,'Policy Characteristics'!$D:$D,0))</f>
        <v>% reduction in emissions</v>
      </c>
      <c r="P2" s="118"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118" t="str">
        <f>IF(0,"",INDEX('Policy Characteristics'!L:L,MATCH(PolicyLevers!$C2,'Policy Characteristics'!$D:$D,0)))</f>
        <v>transportation-sector-main.html#conv-pol-stds</v>
      </c>
      <c r="R2" s="118" t="str">
        <f>INDEX('Policy Characteristics'!M:M,MATCH(PolicyLevers!$C2,'Policy Characteristics'!$D:$D,0))</f>
        <v>conventional-pollutant-standards.html</v>
      </c>
      <c r="S2" s="118" t="str">
        <f>INDEX('Policy Characteristics'!N:N,MATCH(PolicyLevers!$C2,'Policy Characteristics'!$D:$D,0))</f>
        <v>Energy Ministry. PROCONVE: PROCONVE: PROGRAMA DE CONTROLE DE POLUIÇÃO DO AR POR
VEÍCULOS AUTOMOTORES. https://www.mma.gov.br/images/arquivo/80060/Arquivos/PROCONVE_atualizado%20em%2021nov13.pdf</v>
      </c>
      <c r="T2" s="118">
        <f>INDEX('Policy Characteristics'!O:O,MATCH(PolicyLevers!$C2,'Policy Characteristics'!$D:$D,0))</f>
        <v>0</v>
      </c>
      <c r="U2" s="2"/>
      <c r="V2" s="2"/>
      <c r="W2" s="2"/>
      <c r="X2" s="2"/>
      <c r="Y2" s="2"/>
      <c r="Z2" s="2"/>
    </row>
    <row r="3" spans="1:26" ht="31.25" customHeight="1" x14ac:dyDescent="0.2">
      <c r="A3" s="118" t="str">
        <f>INDEX('Policy Characteristics'!B:B,MATCH(PolicyLevers!$C3,'Policy Characteristics'!$D:$D,0))</f>
        <v>Transportation</v>
      </c>
      <c r="B3" s="118" t="str">
        <f>INDEX('Policy Characteristics'!C:C,MATCH(PolicyLevers!$C3,'Policy Characteristics'!$D:$D,0))</f>
        <v>Conventional Pollutant Standards</v>
      </c>
      <c r="C3" s="118" t="str">
        <f t="shared" ref="C3:C7" si="0">C$2</f>
        <v>Percentage Reduction of Separately Regulated Pollutants</v>
      </c>
      <c r="D3" s="118" t="s">
        <v>60</v>
      </c>
      <c r="E3" s="118" t="s">
        <v>69</v>
      </c>
      <c r="F3" s="118" t="s">
        <v>60</v>
      </c>
      <c r="G3" s="118" t="s">
        <v>69</v>
      </c>
      <c r="H3" s="249">
        <v>301</v>
      </c>
      <c r="I3" s="250" t="s">
        <v>63</v>
      </c>
      <c r="J3" s="118" t="str">
        <f>INDEX('Policy Characteristics'!E:E,MATCH(PolicyLevers!$C3,'Policy Characteristics'!$D:$D,0))</f>
        <v>Conventional Pollutant Standard</v>
      </c>
      <c r="K3" s="118" t="str">
        <f>INDEX('Policy Characteristics'!F:F,MATCH(PolicyLevers!$C3,'Policy Characteristics'!$D:$D,0))</f>
        <v>trans reduce regulated pollutants</v>
      </c>
      <c r="L3" s="251">
        <f>INDEX('Policy Characteristics'!G:G,MATCH(PolicyLevers!$C3,'Policy Characteristics'!$D:$D,0))</f>
        <v>0</v>
      </c>
      <c r="M3" s="251">
        <f>INDEX('Policy Characteristics'!H:H,MATCH(PolicyLevers!$C3,'Policy Characteristics'!$D:$D,0))</f>
        <v>1</v>
      </c>
      <c r="N3" s="251">
        <f>INDEX('Policy Characteristics'!I:I,MATCH(PolicyLevers!$C3,'Policy Characteristics'!$D:$D,0))</f>
        <v>0.02</v>
      </c>
      <c r="O3" s="118" t="str">
        <f>INDEX('Policy Characteristics'!J:J,MATCH(PolicyLevers!$C3,'Policy Characteristics'!$D:$D,0))</f>
        <v>% reduction in emissions</v>
      </c>
      <c r="P3" s="252"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118" t="str">
        <f>IF(0,"",INDEX('Policy Characteristics'!L:L,MATCH(PolicyLevers!$C3,'Policy Characteristics'!$D:$D,0)))</f>
        <v>transportation-sector-main.html#conv-pol-stds</v>
      </c>
      <c r="R3" s="253" t="str">
        <f>INDEX('Policy Characteristics'!M:M,MATCH(PolicyLevers!$C3,'Policy Characteristics'!$D:$D,0))</f>
        <v>conventional-pollutant-standards.html</v>
      </c>
      <c r="S3" s="254" t="str">
        <f>INDEX('Policy Characteristics'!N:N,MATCH(PolicyLevers!$C3,'Policy Characteristics'!$D:$D,0))</f>
        <v>Energy Ministry. PROCONVE: PROCONVE: PROGRAMA DE CONTROLE DE POLUIÇÃO DO AR POR
VEÍCULOS AUTOMOTORES. https://www.mma.gov.br/images/arquivo/80060/Arquivos/PROCONVE_atualizado%20em%2021nov13.pdf</v>
      </c>
      <c r="T3" s="118">
        <f>INDEX('Policy Characteristics'!O:O,MATCH(PolicyLevers!$C3,'Policy Characteristics'!$D:$D,0))</f>
        <v>0</v>
      </c>
      <c r="U3" s="2"/>
      <c r="V3" s="2"/>
      <c r="W3" s="2"/>
      <c r="X3" s="2"/>
      <c r="Y3" s="2"/>
      <c r="Z3" s="2"/>
    </row>
    <row r="4" spans="1:26" ht="32.25" customHeight="1" x14ac:dyDescent="0.2">
      <c r="A4" s="118" t="str">
        <f>INDEX('Policy Characteristics'!B:B,MATCH(PolicyLevers!$C4,'Policy Characteristics'!$D:$D,0))</f>
        <v>Transportation</v>
      </c>
      <c r="B4" s="118" t="str">
        <f>INDEX('Policy Characteristics'!C:C,MATCH(PolicyLevers!$C4,'Policy Characteristics'!$D:$D,0))</f>
        <v>Conventional Pollutant Standards</v>
      </c>
      <c r="C4" s="118" t="str">
        <f t="shared" si="0"/>
        <v>Percentage Reduction of Separately Regulated Pollutants</v>
      </c>
      <c r="D4" s="118" t="s">
        <v>60</v>
      </c>
      <c r="E4" s="118" t="s">
        <v>70</v>
      </c>
      <c r="F4" s="118" t="s">
        <v>60</v>
      </c>
      <c r="G4" s="118" t="s">
        <v>70</v>
      </c>
      <c r="H4" s="249">
        <v>302</v>
      </c>
      <c r="I4" s="250" t="s">
        <v>63</v>
      </c>
      <c r="J4" s="118" t="str">
        <f>INDEX('Policy Characteristics'!E:E,MATCH(PolicyLevers!$C4,'Policy Characteristics'!$D:$D,0))</f>
        <v>Conventional Pollutant Standard</v>
      </c>
      <c r="K4" s="118" t="str">
        <f>INDEX('Policy Characteristics'!F:F,MATCH(PolicyLevers!$C4,'Policy Characteristics'!$D:$D,0))</f>
        <v>trans reduce regulated pollutants</v>
      </c>
      <c r="L4" s="251">
        <f>INDEX('Policy Characteristics'!G:G,MATCH(PolicyLevers!$C4,'Policy Characteristics'!$D:$D,0))</f>
        <v>0</v>
      </c>
      <c r="M4" s="251">
        <f>INDEX('Policy Characteristics'!H:H,MATCH(PolicyLevers!$C4,'Policy Characteristics'!$D:$D,0))</f>
        <v>1</v>
      </c>
      <c r="N4" s="251">
        <f>INDEX('Policy Characteristics'!I:I,MATCH(PolicyLevers!$C4,'Policy Characteristics'!$D:$D,0))</f>
        <v>0.02</v>
      </c>
      <c r="O4" s="118" t="str">
        <f>INDEX('Policy Characteristics'!J:J,MATCH(PolicyLevers!$C4,'Policy Characteristics'!$D:$D,0))</f>
        <v>% reduction in emissions</v>
      </c>
      <c r="P4" s="252"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118" t="str">
        <f>IF(0,"",INDEX('Policy Characteristics'!L:L,MATCH(PolicyLevers!$C4,'Policy Characteristics'!$D:$D,0)))</f>
        <v>transportation-sector-main.html#conv-pol-stds</v>
      </c>
      <c r="R4" s="253" t="str">
        <f>INDEX('Policy Characteristics'!M:M,MATCH(PolicyLevers!$C4,'Policy Characteristics'!$D:$D,0))</f>
        <v>conventional-pollutant-standards.html</v>
      </c>
      <c r="S4" s="254" t="str">
        <f>INDEX('Policy Characteristics'!N:N,MATCH(PolicyLevers!$C4,'Policy Characteristics'!$D:$D,0))</f>
        <v>Energy Ministry. PROCONVE: PROCONVE: PROGRAMA DE CONTROLE DE POLUIÇÃO DO AR POR
VEÍCULOS AUTOMOTORES. https://www.mma.gov.br/images/arquivo/80060/Arquivos/PROCONVE_atualizado%20em%2021nov13.pdf</v>
      </c>
      <c r="T4" s="118">
        <f>INDEX('Policy Characteristics'!O:O,MATCH(PolicyLevers!$C4,'Policy Characteristics'!$D:$D,0))</f>
        <v>0</v>
      </c>
      <c r="U4" s="2"/>
      <c r="V4" s="2"/>
      <c r="W4" s="2"/>
      <c r="X4" s="2"/>
      <c r="Y4" s="2"/>
      <c r="Z4" s="2"/>
    </row>
    <row r="5" spans="1:26" ht="26.25" customHeight="1" x14ac:dyDescent="0.2">
      <c r="A5" s="118" t="str">
        <f>INDEX('Policy Characteristics'!B:B,MATCH(PolicyLevers!$C5,'Policy Characteristics'!$D:$D,0))</f>
        <v>Transportation</v>
      </c>
      <c r="B5" s="118" t="str">
        <f>INDEX('Policy Characteristics'!C:C,MATCH(PolicyLevers!$C5,'Policy Characteristics'!$D:$D,0))</f>
        <v>Conventional Pollutant Standards</v>
      </c>
      <c r="C5" s="118" t="str">
        <f t="shared" si="0"/>
        <v>Percentage Reduction of Separately Regulated Pollutants</v>
      </c>
      <c r="D5" s="118" t="s">
        <v>60</v>
      </c>
      <c r="E5" s="118" t="s">
        <v>71</v>
      </c>
      <c r="F5" s="118" t="s">
        <v>60</v>
      </c>
      <c r="G5" s="118" t="s">
        <v>71</v>
      </c>
      <c r="H5" s="249">
        <v>303</v>
      </c>
      <c r="I5" s="250" t="s">
        <v>63</v>
      </c>
      <c r="J5" s="118" t="str">
        <f>INDEX('Policy Characteristics'!E:E,MATCH(PolicyLevers!$C5,'Policy Characteristics'!$D:$D,0))</f>
        <v>Conventional Pollutant Standard</v>
      </c>
      <c r="K5" s="118" t="str">
        <f>INDEX('Policy Characteristics'!F:F,MATCH(PolicyLevers!$C5,'Policy Characteristics'!$D:$D,0))</f>
        <v>trans reduce regulated pollutants</v>
      </c>
      <c r="L5" s="251">
        <f>INDEX('Policy Characteristics'!G:G,MATCH(PolicyLevers!$C5,'Policy Characteristics'!$D:$D,0))</f>
        <v>0</v>
      </c>
      <c r="M5" s="251">
        <f>INDEX('Policy Characteristics'!H:H,MATCH(PolicyLevers!$C5,'Policy Characteristics'!$D:$D,0))</f>
        <v>1</v>
      </c>
      <c r="N5" s="251">
        <f>INDEX('Policy Characteristics'!I:I,MATCH(PolicyLevers!$C5,'Policy Characteristics'!$D:$D,0))</f>
        <v>0.02</v>
      </c>
      <c r="O5" s="118" t="str">
        <f>INDEX('Policy Characteristics'!J:J,MATCH(PolicyLevers!$C5,'Policy Characteristics'!$D:$D,0))</f>
        <v>% reduction in emissions</v>
      </c>
      <c r="P5" s="252"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118" t="str">
        <f>IF(0,"",INDEX('Policy Characteristics'!L:L,MATCH(PolicyLevers!$C5,'Policy Characteristics'!$D:$D,0)))</f>
        <v>transportation-sector-main.html#conv-pol-stds</v>
      </c>
      <c r="R5" s="253" t="str">
        <f>INDEX('Policy Characteristics'!M:M,MATCH(PolicyLevers!$C5,'Policy Characteristics'!$D:$D,0))</f>
        <v>conventional-pollutant-standards.html</v>
      </c>
      <c r="S5" s="118" t="str">
        <f>INDEX('Policy Characteristics'!N:N,MATCH(PolicyLevers!$C5,'Policy Characteristics'!$D:$D,0))</f>
        <v>Energy Ministry. PROCONVE: PROCONVE: PROGRAMA DE CONTROLE DE POLUIÇÃO DO AR POR
VEÍCULOS AUTOMOTORES. https://www.mma.gov.br/images/arquivo/80060/Arquivos/PROCONVE_atualizado%20em%2021nov13.pdf</v>
      </c>
      <c r="T5" s="118">
        <f>INDEX('Policy Characteristics'!O:O,MATCH(PolicyLevers!$C5,'Policy Characteristics'!$D:$D,0))</f>
        <v>0</v>
      </c>
      <c r="U5" s="2"/>
      <c r="V5" s="2"/>
      <c r="W5" s="2"/>
      <c r="X5" s="2"/>
      <c r="Y5" s="2"/>
      <c r="Z5" s="2"/>
    </row>
    <row r="6" spans="1:26" ht="29.25" customHeight="1" x14ac:dyDescent="0.2">
      <c r="A6" s="118" t="str">
        <f>INDEX('Policy Characteristics'!B:B,MATCH(PolicyLevers!$C6,'Policy Characteristics'!$D:$D,0))</f>
        <v>Transportation</v>
      </c>
      <c r="B6" s="118" t="str">
        <f>INDEX('Policy Characteristics'!C:C,MATCH(PolicyLevers!$C6,'Policy Characteristics'!$D:$D,0))</f>
        <v>Conventional Pollutant Standards</v>
      </c>
      <c r="C6" s="118" t="str">
        <f t="shared" si="0"/>
        <v>Percentage Reduction of Separately Regulated Pollutants</v>
      </c>
      <c r="D6" s="118" t="s">
        <v>60</v>
      </c>
      <c r="E6" s="118" t="s">
        <v>72</v>
      </c>
      <c r="F6" s="118" t="s">
        <v>60</v>
      </c>
      <c r="G6" s="118" t="s">
        <v>73</v>
      </c>
      <c r="H6" s="249">
        <v>304</v>
      </c>
      <c r="I6" s="250" t="s">
        <v>63</v>
      </c>
      <c r="J6" s="118" t="str">
        <f>INDEX('Policy Characteristics'!E:E,MATCH(PolicyLevers!$C6,'Policy Characteristics'!$D:$D,0))</f>
        <v>Conventional Pollutant Standard</v>
      </c>
      <c r="K6" s="118" t="str">
        <f>INDEX('Policy Characteristics'!F:F,MATCH(PolicyLevers!$C6,'Policy Characteristics'!$D:$D,0))</f>
        <v>trans reduce regulated pollutants</v>
      </c>
      <c r="L6" s="251">
        <f>INDEX('Policy Characteristics'!G:G,MATCH(PolicyLevers!$C6,'Policy Characteristics'!$D:$D,0))</f>
        <v>0</v>
      </c>
      <c r="M6" s="251">
        <f>INDEX('Policy Characteristics'!H:H,MATCH(PolicyLevers!$C6,'Policy Characteristics'!$D:$D,0))</f>
        <v>1</v>
      </c>
      <c r="N6" s="251">
        <f>INDEX('Policy Characteristics'!I:I,MATCH(PolicyLevers!$C6,'Policy Characteristics'!$D:$D,0))</f>
        <v>0.02</v>
      </c>
      <c r="O6" s="118" t="str">
        <f>INDEX('Policy Characteristics'!J:J,MATCH(PolicyLevers!$C6,'Policy Characteristics'!$D:$D,0))</f>
        <v>% reduction in emissions</v>
      </c>
      <c r="P6" s="252"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118" t="str">
        <f>IF(0,"",INDEX('Policy Characteristics'!L:L,MATCH(PolicyLevers!$C6,'Policy Characteristics'!$D:$D,0)))</f>
        <v>transportation-sector-main.html#conv-pol-stds</v>
      </c>
      <c r="R6" s="253" t="str">
        <f>INDEX('Policy Characteristics'!M:M,MATCH(PolicyLevers!$C6,'Policy Characteristics'!$D:$D,0))</f>
        <v>conventional-pollutant-standards.html</v>
      </c>
      <c r="S6" s="118" t="str">
        <f>INDEX('Policy Characteristics'!N:N,MATCH(PolicyLevers!$C6,'Policy Characteristics'!$D:$D,0))</f>
        <v>Energy Ministry. PROCONVE: PROCONVE: PROGRAMA DE CONTROLE DE POLUIÇÃO DO AR POR
VEÍCULOS AUTOMOTORES. https://www.mma.gov.br/images/arquivo/80060/Arquivos/PROCONVE_atualizado%20em%2021nov13.pdf</v>
      </c>
      <c r="T6" s="118">
        <f>INDEX('Policy Characteristics'!O:O,MATCH(PolicyLevers!$C6,'Policy Characteristics'!$D:$D,0))</f>
        <v>0</v>
      </c>
      <c r="U6" s="2"/>
      <c r="V6" s="2"/>
      <c r="W6" s="2"/>
      <c r="X6" s="2"/>
      <c r="Y6" s="2"/>
      <c r="Z6" s="2"/>
    </row>
    <row r="7" spans="1:26" ht="25.25" customHeight="1" x14ac:dyDescent="0.2">
      <c r="A7" s="118" t="str">
        <f>INDEX('Policy Characteristics'!B:B,MATCH(PolicyLevers!$C7,'Policy Characteristics'!$D:$D,0))</f>
        <v>Transportation</v>
      </c>
      <c r="B7" s="118" t="str">
        <f>INDEX('Policy Characteristics'!C:C,MATCH(PolicyLevers!$C7,'Policy Characteristics'!$D:$D,0))</f>
        <v>Conventional Pollutant Standards</v>
      </c>
      <c r="C7" s="118" t="str">
        <f t="shared" si="0"/>
        <v>Percentage Reduction of Separately Regulated Pollutants</v>
      </c>
      <c r="D7" s="118" t="s">
        <v>60</v>
      </c>
      <c r="E7" s="118" t="s">
        <v>74</v>
      </c>
      <c r="F7" s="118" t="s">
        <v>60</v>
      </c>
      <c r="G7" s="118" t="s">
        <v>74</v>
      </c>
      <c r="H7" s="249">
        <v>305</v>
      </c>
      <c r="I7" s="250" t="s">
        <v>63</v>
      </c>
      <c r="J7" s="118" t="str">
        <f>INDEX('Policy Characteristics'!E:E,MATCH(PolicyLevers!$C7,'Policy Characteristics'!$D:$D,0))</f>
        <v>Conventional Pollutant Standard</v>
      </c>
      <c r="K7" s="118" t="str">
        <f>INDEX('Policy Characteristics'!F:F,MATCH(PolicyLevers!$C7,'Policy Characteristics'!$D:$D,0))</f>
        <v>trans reduce regulated pollutants</v>
      </c>
      <c r="L7" s="251">
        <f>INDEX('Policy Characteristics'!G:G,MATCH(PolicyLevers!$C7,'Policy Characteristics'!$D:$D,0))</f>
        <v>0</v>
      </c>
      <c r="M7" s="251">
        <f>INDEX('Policy Characteristics'!H:H,MATCH(PolicyLevers!$C7,'Policy Characteristics'!$D:$D,0))</f>
        <v>1</v>
      </c>
      <c r="N7" s="251">
        <f>INDEX('Policy Characteristics'!I:I,MATCH(PolicyLevers!$C7,'Policy Characteristics'!$D:$D,0))</f>
        <v>0.02</v>
      </c>
      <c r="O7" s="118" t="str">
        <f>INDEX('Policy Characteristics'!J:J,MATCH(PolicyLevers!$C7,'Policy Characteristics'!$D:$D,0))</f>
        <v>% reduction in emissions</v>
      </c>
      <c r="P7" s="252"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118" t="str">
        <f>IF(0,"",INDEX('Policy Characteristics'!L:L,MATCH(PolicyLevers!$C7,'Policy Characteristics'!$D:$D,0)))</f>
        <v>transportation-sector-main.html#conv-pol-stds</v>
      </c>
      <c r="R7" s="253" t="str">
        <f>INDEX('Policy Characteristics'!M:M,MATCH(PolicyLevers!$C7,'Policy Characteristics'!$D:$D,0))</f>
        <v>conventional-pollutant-standards.html</v>
      </c>
      <c r="S7" s="118" t="str">
        <f>INDEX('Policy Characteristics'!N:N,MATCH(PolicyLevers!$C7,'Policy Characteristics'!$D:$D,0))</f>
        <v>Energy Ministry. PROCONVE: PROCONVE: PROGRAMA DE CONTROLE DE POLUIÇÃO DO AR POR
VEÍCULOS AUTOMOTORES. https://www.mma.gov.br/images/arquivo/80060/Arquivos/PROCONVE_atualizado%20em%2021nov13.pdf</v>
      </c>
      <c r="T7" s="118">
        <f>INDEX('Policy Characteristics'!O:O,MATCH(PolicyLevers!$C7,'Policy Characteristics'!$D:$D,0))</f>
        <v>0</v>
      </c>
      <c r="U7" s="2"/>
      <c r="V7" s="2"/>
      <c r="W7" s="2"/>
      <c r="X7" s="2"/>
      <c r="Y7" s="2"/>
      <c r="Z7" s="2"/>
    </row>
    <row r="8" spans="1:26" ht="27" customHeight="1" x14ac:dyDescent="0.2">
      <c r="A8" s="118" t="str">
        <f>INDEX('Policy Characteristics'!B:B,MATCH(PolicyLevers!$C8,'Policy Characteristics'!$D:$D,0))</f>
        <v>Transportation</v>
      </c>
      <c r="B8" s="118" t="str">
        <f>INDEX('Policy Characteristics'!C:C,MATCH(PolicyLevers!$C8,'Policy Characteristics'!$D:$D,0))</f>
        <v>Conventional Pollutant Standards</v>
      </c>
      <c r="C8" s="118" t="str">
        <f t="shared" ref="C8" si="1">C$2</f>
        <v>Percentage Reduction of Separately Regulated Pollutants</v>
      </c>
      <c r="D8" s="118" t="s">
        <v>60</v>
      </c>
      <c r="E8" s="118" t="s">
        <v>75</v>
      </c>
      <c r="F8" s="118" t="s">
        <v>60</v>
      </c>
      <c r="G8" s="118" t="s">
        <v>75</v>
      </c>
      <c r="H8" s="249">
        <v>306</v>
      </c>
      <c r="I8" s="250" t="s">
        <v>76</v>
      </c>
      <c r="J8" s="118" t="str">
        <f>INDEX('Policy Characteristics'!E:E,MATCH(PolicyLevers!$C8,'Policy Characteristics'!$D:$D,0))</f>
        <v>Conventional Pollutant Standard</v>
      </c>
      <c r="K8" s="118" t="str">
        <f>INDEX('Policy Characteristics'!F:F,MATCH(PolicyLevers!$C8,'Policy Characteristics'!$D:$D,0))</f>
        <v>trans reduce regulated pollutants</v>
      </c>
      <c r="L8" s="251">
        <f>INDEX('Policy Characteristics'!G:G,MATCH(PolicyLevers!$C8,'Policy Characteristics'!$D:$D,0))</f>
        <v>0</v>
      </c>
      <c r="M8" s="251">
        <f>INDEX('Policy Characteristics'!H:H,MATCH(PolicyLevers!$C8,'Policy Characteristics'!$D:$D,0))</f>
        <v>1</v>
      </c>
      <c r="N8" s="251">
        <f>INDEX('Policy Characteristics'!I:I,MATCH(PolicyLevers!$C8,'Policy Characteristics'!$D:$D,0))</f>
        <v>0.02</v>
      </c>
      <c r="O8" s="118" t="str">
        <f>INDEX('Policy Characteristics'!J:J,MATCH(PolicyLevers!$C8,'Policy Characteristics'!$D:$D,0))</f>
        <v>% reduction in emissions</v>
      </c>
      <c r="P8" s="252"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118" t="str">
        <f>IF(0,"",INDEX('Policy Characteristics'!L:L,MATCH(PolicyLevers!$C8,'Policy Characteristics'!$D:$D,0)))</f>
        <v>transportation-sector-main.html#conv-pol-stds</v>
      </c>
      <c r="R8" s="253" t="str">
        <f>INDEX('Policy Characteristics'!M:M,MATCH(PolicyLevers!$C8,'Policy Characteristics'!$D:$D,0))</f>
        <v>conventional-pollutant-standards.html</v>
      </c>
      <c r="S8" s="118" t="str">
        <f>INDEX('Policy Characteristics'!N:N,MATCH(PolicyLevers!$C8,'Policy Characteristics'!$D:$D,0))</f>
        <v>Energy Ministry. PROCONVE: PROCONVE: PROGRAMA DE CONTROLE DE POLUIÇÃO DO AR POR
VEÍCULOS AUTOMOTORES. https://www.mma.gov.br/images/arquivo/80060/Arquivos/PROCONVE_atualizado%20em%2021nov13.pdf</v>
      </c>
      <c r="T8" s="118">
        <f>INDEX('Policy Characteristics'!O:O,MATCH(PolicyLevers!$C8,'Policy Characteristics'!$D:$D,0))</f>
        <v>0</v>
      </c>
      <c r="U8" s="2"/>
      <c r="V8" s="2"/>
      <c r="W8" s="2"/>
      <c r="X8" s="2"/>
      <c r="Y8" s="2"/>
      <c r="Z8" s="2"/>
    </row>
    <row r="9" spans="1:26" ht="26.25" customHeight="1" x14ac:dyDescent="0.2">
      <c r="A9" s="118" t="str">
        <f>INDEX('Policy Characteristics'!B:B,MATCH(PolicyLevers!$C9,'Policy Characteristics'!$D:$D,0))</f>
        <v>Transportation</v>
      </c>
      <c r="B9" s="118" t="str">
        <f>INDEX('Policy Characteristics'!C:C,MATCH(PolicyLevers!$C9,'Policy Characteristics'!$D:$D,0))</f>
        <v>Conventional Pollutant Standards</v>
      </c>
      <c r="C9" s="118" t="str">
        <f t="shared" ref="C9" si="2">C$2</f>
        <v>Percentage Reduction of Separately Regulated Pollutants</v>
      </c>
      <c r="D9" s="118" t="s">
        <v>60</v>
      </c>
      <c r="E9" s="118" t="s">
        <v>77</v>
      </c>
      <c r="F9" s="118" t="s">
        <v>60</v>
      </c>
      <c r="G9" s="118" t="s">
        <v>77</v>
      </c>
      <c r="H9" s="249">
        <v>307</v>
      </c>
      <c r="I9" s="250" t="s">
        <v>76</v>
      </c>
      <c r="J9" s="118" t="str">
        <f>INDEX('Policy Characteristics'!E:E,MATCH(PolicyLevers!$C9,'Policy Characteristics'!$D:$D,0))</f>
        <v>Conventional Pollutant Standard</v>
      </c>
      <c r="K9" s="118" t="str">
        <f>INDEX('Policy Characteristics'!F:F,MATCH(PolicyLevers!$C9,'Policy Characteristics'!$D:$D,0))</f>
        <v>trans reduce regulated pollutants</v>
      </c>
      <c r="L9" s="251">
        <f>INDEX('Policy Characteristics'!G:G,MATCH(PolicyLevers!$C9,'Policy Characteristics'!$D:$D,0))</f>
        <v>0</v>
      </c>
      <c r="M9" s="251">
        <f>INDEX('Policy Characteristics'!H:H,MATCH(PolicyLevers!$C9,'Policy Characteristics'!$D:$D,0))</f>
        <v>1</v>
      </c>
      <c r="N9" s="251">
        <f>INDEX('Policy Characteristics'!I:I,MATCH(PolicyLevers!$C9,'Policy Characteristics'!$D:$D,0))</f>
        <v>0.02</v>
      </c>
      <c r="O9" s="118" t="str">
        <f>INDEX('Policy Characteristics'!J:J,MATCH(PolicyLevers!$C9,'Policy Characteristics'!$D:$D,0))</f>
        <v>% reduction in emissions</v>
      </c>
      <c r="P9" s="252"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118" t="str">
        <f>IF(0,"",INDEX('Policy Characteristics'!L:L,MATCH(PolicyLevers!$C9,'Policy Characteristics'!$D:$D,0)))</f>
        <v>transportation-sector-main.html#conv-pol-stds</v>
      </c>
      <c r="R9" s="253" t="str">
        <f>INDEX('Policy Characteristics'!M:M,MATCH(PolicyLevers!$C9,'Policy Characteristics'!$D:$D,0))</f>
        <v>conventional-pollutant-standards.html</v>
      </c>
      <c r="S9" s="118" t="str">
        <f>INDEX('Policy Characteristics'!N:N,MATCH(PolicyLevers!$C9,'Policy Characteristics'!$D:$D,0))</f>
        <v>Energy Ministry. PROCONVE: PROCONVE: PROGRAMA DE CONTROLE DE POLUIÇÃO DO AR POR
VEÍCULOS AUTOMOTORES. https://www.mma.gov.br/images/arquivo/80060/Arquivos/PROCONVE_atualizado%20em%2021nov13.pdf</v>
      </c>
      <c r="T9" s="118">
        <f>INDEX('Policy Characteristics'!O:O,MATCH(PolicyLevers!$C9,'Policy Characteristics'!$D:$D,0))</f>
        <v>0</v>
      </c>
      <c r="U9" s="2"/>
      <c r="V9" s="2"/>
      <c r="W9" s="2"/>
      <c r="X9" s="2"/>
      <c r="Y9" s="2"/>
      <c r="Z9" s="2"/>
    </row>
    <row r="10" spans="1:26" ht="28.25" customHeight="1" x14ac:dyDescent="0.2">
      <c r="A10" s="118" t="str">
        <f>INDEX('Policy Characteristics'!B:B,MATCH(PolicyLevers!$C10,'Policy Characteristics'!$D:$D,0))</f>
        <v>Transportation</v>
      </c>
      <c r="B10" s="118" t="str">
        <f>INDEX('Policy Characteristics'!C:C,MATCH(PolicyLevers!$C10,'Policy Characteristics'!$D:$D,0))</f>
        <v>Conventional Pollutant Standards</v>
      </c>
      <c r="C10" s="12" t="str">
        <f t="shared" ref="C10" si="3">C$2</f>
        <v>Percentage Reduction of Separately Regulated Pollutants</v>
      </c>
      <c r="D10" s="2" t="s">
        <v>60</v>
      </c>
      <c r="E10" s="2" t="s">
        <v>78</v>
      </c>
      <c r="F10" s="2" t="s">
        <v>60</v>
      </c>
      <c r="G10" s="2" t="s">
        <v>78</v>
      </c>
      <c r="H10" s="7">
        <v>308</v>
      </c>
      <c r="I10" s="255" t="s">
        <v>76</v>
      </c>
      <c r="J10" s="118" t="str">
        <f>INDEX('Policy Characteristics'!E:E,MATCH(PolicyLevers!$C10,'Policy Characteristics'!$D:$D,0))</f>
        <v>Conventional Pollutant Standard</v>
      </c>
      <c r="K10" s="118" t="str">
        <f>INDEX('Policy Characteristics'!F:F,MATCH(PolicyLevers!$C10,'Policy Characteristics'!$D:$D,0))</f>
        <v>trans reduce regulated pollutants</v>
      </c>
      <c r="L10" s="256">
        <f>INDEX('Policy Characteristics'!G:G,MATCH(PolicyLevers!$C10,'Policy Characteristics'!$D:$D,0))</f>
        <v>0</v>
      </c>
      <c r="M10" s="256">
        <f>INDEX('Policy Characteristics'!H:H,MATCH(PolicyLevers!$C10,'Policy Characteristics'!$D:$D,0))</f>
        <v>1</v>
      </c>
      <c r="N10" s="256">
        <f>INDEX('Policy Characteristics'!I:I,MATCH(PolicyLevers!$C10,'Policy Characteristics'!$D:$D,0))</f>
        <v>0.02</v>
      </c>
      <c r="O10" s="12" t="str">
        <f>INDEX('Policy Characteristics'!J:J,MATCH(PolicyLevers!$C10,'Policy Characteristics'!$D:$D,0))</f>
        <v>% reduction in emissions</v>
      </c>
      <c r="P10" s="257"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18" t="str">
        <f>IF(0,"",INDEX('Policy Characteristics'!L:L,MATCH(PolicyLevers!$C10,'Policy Characteristics'!$D:$D,0)))</f>
        <v>transportation-sector-main.html#conv-pol-stds</v>
      </c>
      <c r="R10" s="258" t="str">
        <f>INDEX('Policy Characteristics'!M:M,MATCH(PolicyLevers!$C10,'Policy Characteristics'!$D:$D,0))</f>
        <v>conventional-pollutant-standards.html</v>
      </c>
      <c r="S10" s="2" t="str">
        <f>INDEX('Policy Characteristics'!N:N,MATCH(PolicyLevers!$C10,'Policy Characteristics'!$D:$D,0))</f>
        <v>Energy Ministry. PROCONVE: PROCONVE: PROGRAMA DE CONTROLE DE POLUIÇÃO DO AR POR
VEÍCULOS AUTOMOTORES. https://www.mma.gov.br/images/arquivo/80060/Arquivos/PROCONVE_atualizado%20em%2021nov13.pdf</v>
      </c>
      <c r="T10" s="2">
        <f>INDEX('Policy Characteristics'!O:O,MATCH(PolicyLevers!$C10,'Policy Characteristics'!$D:$D,0))</f>
        <v>0</v>
      </c>
      <c r="U10" s="2"/>
      <c r="V10" s="2"/>
      <c r="W10" s="2"/>
      <c r="X10" s="2"/>
      <c r="Y10" s="2"/>
      <c r="Z10" s="2"/>
    </row>
    <row r="11" spans="1:26" ht="28.25" customHeight="1" x14ac:dyDescent="0.2">
      <c r="A11" s="118" t="str">
        <f>INDEX('Policy Characteristics'!B:B,MATCH(PolicyLevers!$C11,'Policy Characteristics'!$D:$D,0))</f>
        <v>Transportation</v>
      </c>
      <c r="B11" s="118" t="str">
        <f>INDEX('Policy Characteristics'!C:C,MATCH(PolicyLevers!$C11,'Policy Characteristics'!$D:$D,0))</f>
        <v>Conventional Pollutant Standards</v>
      </c>
      <c r="C11" s="12" t="str">
        <f t="shared" ref="C11:C17" si="4">C$2</f>
        <v>Percentage Reduction of Separately Regulated Pollutants</v>
      </c>
      <c r="D11" s="2" t="s">
        <v>60</v>
      </c>
      <c r="E11" s="2" t="s">
        <v>79</v>
      </c>
      <c r="F11" s="2" t="s">
        <v>60</v>
      </c>
      <c r="G11" s="2" t="s">
        <v>79</v>
      </c>
      <c r="H11" s="7">
        <v>309</v>
      </c>
      <c r="I11" s="257" t="s">
        <v>76</v>
      </c>
      <c r="J11" s="118" t="str">
        <f>INDEX('Policy Characteristics'!E:E,MATCH(PolicyLevers!$C11,'Policy Characteristics'!$D:$D,0))</f>
        <v>Conventional Pollutant Standard</v>
      </c>
      <c r="K11" s="118" t="str">
        <f>INDEX('Policy Characteristics'!F:F,MATCH(PolicyLevers!$C11,'Policy Characteristics'!$D:$D,0))</f>
        <v>trans reduce regulated pollutants</v>
      </c>
      <c r="L11" s="256">
        <f>INDEX('Policy Characteristics'!G:G,MATCH(PolicyLevers!$C11,'Policy Characteristics'!$D:$D,0))</f>
        <v>0</v>
      </c>
      <c r="M11" s="256">
        <f>INDEX('Policy Characteristics'!H:H,MATCH(PolicyLevers!$C11,'Policy Characteristics'!$D:$D,0))</f>
        <v>1</v>
      </c>
      <c r="N11" s="256">
        <f>INDEX('Policy Characteristics'!I:I,MATCH(PolicyLevers!$C11,'Policy Characteristics'!$D:$D,0))</f>
        <v>0.02</v>
      </c>
      <c r="O11" s="12" t="str">
        <f>INDEX('Policy Characteristics'!J:J,MATCH(PolicyLevers!$C11,'Policy Characteristics'!$D:$D,0))</f>
        <v>% reduction in emissions</v>
      </c>
      <c r="P11" s="257"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18" t="str">
        <f>IF(0,"",INDEX('Policy Characteristics'!L:L,MATCH(PolicyLevers!$C11,'Policy Characteristics'!$D:$D,0)))</f>
        <v>transportation-sector-main.html#conv-pol-stds</v>
      </c>
      <c r="R11" s="258" t="str">
        <f>INDEX('Policy Characteristics'!M:M,MATCH(PolicyLevers!$C11,'Policy Characteristics'!$D:$D,0))</f>
        <v>conventional-pollutant-standards.html</v>
      </c>
      <c r="S11" s="2" t="str">
        <f>INDEX('Policy Characteristics'!N:N,MATCH(PolicyLevers!$C11,'Policy Characteristics'!$D:$D,0))</f>
        <v>Energy Ministry. PROCONVE: PROCONVE: PROGRAMA DE CONTROLE DE POLUIÇÃO DO AR POR
VEÍCULOS AUTOMOTORES. https://www.mma.gov.br/images/arquivo/80060/Arquivos/PROCONVE_atualizado%20em%2021nov13.pdf</v>
      </c>
      <c r="T11" s="2">
        <f>INDEX('Policy Characteristics'!O:O,MATCH(PolicyLevers!$C11,'Policy Characteristics'!$D:$D,0))</f>
        <v>0</v>
      </c>
      <c r="U11" s="2"/>
      <c r="V11" s="2"/>
      <c r="W11" s="2"/>
      <c r="X11" s="2"/>
      <c r="Y11" s="2"/>
      <c r="Z11" s="2"/>
    </row>
    <row r="12" spans="1:26" ht="33" customHeight="1" x14ac:dyDescent="0.2">
      <c r="A12" s="118" t="str">
        <f>INDEX('Policy Characteristics'!B:B,MATCH(PolicyLevers!$C12,'Policy Characteristics'!$D:$D,0))</f>
        <v>Transportation</v>
      </c>
      <c r="B12" s="118" t="str">
        <f>INDEX('Policy Characteristics'!C:C,MATCH(PolicyLevers!$C12,'Policy Characteristics'!$D:$D,0))</f>
        <v>Conventional Pollutant Standards</v>
      </c>
      <c r="C12" s="118" t="str">
        <f t="shared" si="4"/>
        <v>Percentage Reduction of Separately Regulated Pollutants</v>
      </c>
      <c r="D12" s="118" t="s">
        <v>80</v>
      </c>
      <c r="E12" s="118" t="s">
        <v>61</v>
      </c>
      <c r="F12" s="118" t="s">
        <v>80</v>
      </c>
      <c r="G12" s="118" t="s">
        <v>62</v>
      </c>
      <c r="H12" s="249">
        <v>310</v>
      </c>
      <c r="I12" s="250" t="s">
        <v>63</v>
      </c>
      <c r="J12" s="118" t="str">
        <f>INDEX('Policy Characteristics'!E:E,MATCH(PolicyLevers!$C12,'Policy Characteristics'!$D:$D,0))</f>
        <v>Conventional Pollutant Standard</v>
      </c>
      <c r="K12" s="118" t="str">
        <f>INDEX('Policy Characteristics'!F:F,MATCH(PolicyLevers!$C12,'Policy Characteristics'!$D:$D,0))</f>
        <v>trans reduce regulated pollutants</v>
      </c>
      <c r="L12" s="251">
        <f>INDEX('Policy Characteristics'!G:G,MATCH(PolicyLevers!$C12,'Policy Characteristics'!$D:$D,0))</f>
        <v>0</v>
      </c>
      <c r="M12" s="251">
        <f>INDEX('Policy Characteristics'!H:H,MATCH(PolicyLevers!$C12,'Policy Characteristics'!$D:$D,0))</f>
        <v>1</v>
      </c>
      <c r="N12" s="251">
        <f>INDEX('Policy Characteristics'!I:I,MATCH(PolicyLevers!$C12,'Policy Characteristics'!$D:$D,0))</f>
        <v>0.02</v>
      </c>
      <c r="O12" s="118" t="str">
        <f>INDEX('Policy Characteristics'!J:J,MATCH(PolicyLevers!$C12,'Policy Characteristics'!$D:$D,0))</f>
        <v>% reduction in emissions</v>
      </c>
      <c r="P12" s="252"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118" t="str">
        <f>IF(0,"",INDEX('Policy Characteristics'!L:L,MATCH(PolicyLevers!$C12,'Policy Characteristics'!$D:$D,0)))</f>
        <v>transportation-sector-main.html#conv-pol-stds</v>
      </c>
      <c r="R12" s="253" t="str">
        <f>INDEX('Policy Characteristics'!M:M,MATCH(PolicyLevers!$C12,'Policy Characteristics'!$D:$D,0))</f>
        <v>conventional-pollutant-standards.html</v>
      </c>
      <c r="S12" s="118" t="str">
        <f>INDEX('Policy Characteristics'!N:N,MATCH(PolicyLevers!$C12,'Policy Characteristics'!$D:$D,0))</f>
        <v>Energy Ministry. PROCONVE: PROCONVE: PROGRAMA DE CONTROLE DE POLUIÇÃO DO AR POR
VEÍCULOS AUTOMOTORES. https://www.mma.gov.br/images/arquivo/80060/Arquivos/PROCONVE_atualizado%20em%2021nov13.pdf</v>
      </c>
      <c r="T12" s="118">
        <f>INDEX('Policy Characteristics'!O:O,MATCH(PolicyLevers!$C12,'Policy Characteristics'!$D:$D,0))</f>
        <v>0</v>
      </c>
      <c r="U12" s="2"/>
      <c r="V12" s="2"/>
      <c r="W12" s="2"/>
      <c r="X12" s="2"/>
      <c r="Y12" s="2"/>
      <c r="Z12" s="2"/>
    </row>
    <row r="13" spans="1:26" ht="29.25" customHeight="1" x14ac:dyDescent="0.2">
      <c r="A13" s="118" t="str">
        <f>INDEX('Policy Characteristics'!B:B,MATCH(PolicyLevers!$C13,'Policy Characteristics'!$D:$D,0))</f>
        <v>Transportation</v>
      </c>
      <c r="B13" s="118" t="str">
        <f>INDEX('Policy Characteristics'!C:C,MATCH(PolicyLevers!$C13,'Policy Characteristics'!$D:$D,0))</f>
        <v>Conventional Pollutant Standards</v>
      </c>
      <c r="C13" s="118" t="str">
        <f t="shared" si="4"/>
        <v>Percentage Reduction of Separately Regulated Pollutants</v>
      </c>
      <c r="D13" s="118" t="s">
        <v>80</v>
      </c>
      <c r="E13" s="118" t="s">
        <v>69</v>
      </c>
      <c r="F13" s="118" t="s">
        <v>80</v>
      </c>
      <c r="G13" s="118" t="s">
        <v>69</v>
      </c>
      <c r="H13" s="249">
        <v>311</v>
      </c>
      <c r="I13" s="250" t="s">
        <v>63</v>
      </c>
      <c r="J13" s="118" t="str">
        <f>INDEX('Policy Characteristics'!E:E,MATCH(PolicyLevers!$C13,'Policy Characteristics'!$D:$D,0))</f>
        <v>Conventional Pollutant Standard</v>
      </c>
      <c r="K13" s="118" t="str">
        <f>INDEX('Policy Characteristics'!F:F,MATCH(PolicyLevers!$C13,'Policy Characteristics'!$D:$D,0))</f>
        <v>trans reduce regulated pollutants</v>
      </c>
      <c r="L13" s="251">
        <f>INDEX('Policy Characteristics'!G:G,MATCH(PolicyLevers!$C13,'Policy Characteristics'!$D:$D,0))</f>
        <v>0</v>
      </c>
      <c r="M13" s="251">
        <f>INDEX('Policy Characteristics'!H:H,MATCH(PolicyLevers!$C13,'Policy Characteristics'!$D:$D,0))</f>
        <v>1</v>
      </c>
      <c r="N13" s="251">
        <f>INDEX('Policy Characteristics'!I:I,MATCH(PolicyLevers!$C13,'Policy Characteristics'!$D:$D,0))</f>
        <v>0.02</v>
      </c>
      <c r="O13" s="118" t="str">
        <f>INDEX('Policy Characteristics'!J:J,MATCH(PolicyLevers!$C13,'Policy Characteristics'!$D:$D,0))</f>
        <v>% reduction in emissions</v>
      </c>
      <c r="P13" s="252"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118" t="str">
        <f>IF(0,"",INDEX('Policy Characteristics'!L:L,MATCH(PolicyLevers!$C13,'Policy Characteristics'!$D:$D,0)))</f>
        <v>transportation-sector-main.html#conv-pol-stds</v>
      </c>
      <c r="R13" s="253" t="str">
        <f>INDEX('Policy Characteristics'!M:M,MATCH(PolicyLevers!$C13,'Policy Characteristics'!$D:$D,0))</f>
        <v>conventional-pollutant-standards.html</v>
      </c>
      <c r="S13" s="118" t="str">
        <f>INDEX('Policy Characteristics'!N:N,MATCH(PolicyLevers!$C13,'Policy Characteristics'!$D:$D,0))</f>
        <v>Energy Ministry. PROCONVE: PROCONVE: PROGRAMA DE CONTROLE DE POLUIÇÃO DO AR POR
VEÍCULOS AUTOMOTORES. https://www.mma.gov.br/images/arquivo/80060/Arquivos/PROCONVE_atualizado%20em%2021nov13.pdf</v>
      </c>
      <c r="T13" s="118">
        <f>INDEX('Policy Characteristics'!O:O,MATCH(PolicyLevers!$C13,'Policy Characteristics'!$D:$D,0))</f>
        <v>0</v>
      </c>
      <c r="U13" s="2"/>
      <c r="V13" s="2"/>
      <c r="W13" s="2"/>
      <c r="X13" s="2"/>
      <c r="Y13" s="2"/>
      <c r="Z13" s="2"/>
    </row>
    <row r="14" spans="1:26" ht="28.25" customHeight="1" x14ac:dyDescent="0.2">
      <c r="A14" s="118" t="str">
        <f>INDEX('Policy Characteristics'!B:B,MATCH(PolicyLevers!$C14,'Policy Characteristics'!$D:$D,0))</f>
        <v>Transportation</v>
      </c>
      <c r="B14" s="118" t="str">
        <f>INDEX('Policy Characteristics'!C:C,MATCH(PolicyLevers!$C14,'Policy Characteristics'!$D:$D,0))</f>
        <v>Conventional Pollutant Standards</v>
      </c>
      <c r="C14" s="118" t="str">
        <f t="shared" si="4"/>
        <v>Percentage Reduction of Separately Regulated Pollutants</v>
      </c>
      <c r="D14" s="118" t="s">
        <v>80</v>
      </c>
      <c r="E14" s="118" t="s">
        <v>70</v>
      </c>
      <c r="F14" s="118" t="s">
        <v>80</v>
      </c>
      <c r="G14" s="118" t="s">
        <v>70</v>
      </c>
      <c r="H14" s="249">
        <v>312</v>
      </c>
      <c r="I14" s="250" t="s">
        <v>63</v>
      </c>
      <c r="J14" s="118" t="str">
        <f>INDEX('Policy Characteristics'!E:E,MATCH(PolicyLevers!$C14,'Policy Characteristics'!$D:$D,0))</f>
        <v>Conventional Pollutant Standard</v>
      </c>
      <c r="K14" s="118" t="str">
        <f>INDEX('Policy Characteristics'!F:F,MATCH(PolicyLevers!$C14,'Policy Characteristics'!$D:$D,0))</f>
        <v>trans reduce regulated pollutants</v>
      </c>
      <c r="L14" s="251">
        <f>INDEX('Policy Characteristics'!G:G,MATCH(PolicyLevers!$C14,'Policy Characteristics'!$D:$D,0))</f>
        <v>0</v>
      </c>
      <c r="M14" s="251">
        <f>INDEX('Policy Characteristics'!H:H,MATCH(PolicyLevers!$C14,'Policy Characteristics'!$D:$D,0))</f>
        <v>1</v>
      </c>
      <c r="N14" s="251">
        <f>INDEX('Policy Characteristics'!I:I,MATCH(PolicyLevers!$C14,'Policy Characteristics'!$D:$D,0))</f>
        <v>0.02</v>
      </c>
      <c r="O14" s="118" t="str">
        <f>INDEX('Policy Characteristics'!J:J,MATCH(PolicyLevers!$C14,'Policy Characteristics'!$D:$D,0))</f>
        <v>% reduction in emissions</v>
      </c>
      <c r="P14" s="252"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118" t="str">
        <f>IF(0,"",INDEX('Policy Characteristics'!L:L,MATCH(PolicyLevers!$C14,'Policy Characteristics'!$D:$D,0)))</f>
        <v>transportation-sector-main.html#conv-pol-stds</v>
      </c>
      <c r="R14" s="253" t="str">
        <f>INDEX('Policy Characteristics'!M:M,MATCH(PolicyLevers!$C14,'Policy Characteristics'!$D:$D,0))</f>
        <v>conventional-pollutant-standards.html</v>
      </c>
      <c r="S14" s="118" t="str">
        <f>INDEX('Policy Characteristics'!N:N,MATCH(PolicyLevers!$C14,'Policy Characteristics'!$D:$D,0))</f>
        <v>Energy Ministry. PROCONVE: PROCONVE: PROGRAMA DE CONTROLE DE POLUIÇÃO DO AR POR
VEÍCULOS AUTOMOTORES. https://www.mma.gov.br/images/arquivo/80060/Arquivos/PROCONVE_atualizado%20em%2021nov13.pdf</v>
      </c>
      <c r="T14" s="118">
        <f>INDEX('Policy Characteristics'!O:O,MATCH(PolicyLevers!$C14,'Policy Characteristics'!$D:$D,0))</f>
        <v>0</v>
      </c>
      <c r="U14" s="2"/>
      <c r="V14" s="2"/>
      <c r="W14" s="2"/>
      <c r="X14" s="2"/>
      <c r="Y14" s="2"/>
      <c r="Z14" s="2"/>
    </row>
    <row r="15" spans="1:26" ht="27" customHeight="1" x14ac:dyDescent="0.2">
      <c r="A15" s="118" t="str">
        <f>INDEX('Policy Characteristics'!B:B,MATCH(PolicyLevers!$C15,'Policy Characteristics'!$D:$D,0))</f>
        <v>Transportation</v>
      </c>
      <c r="B15" s="118" t="str">
        <f>INDEX('Policy Characteristics'!C:C,MATCH(PolicyLevers!$C15,'Policy Characteristics'!$D:$D,0))</f>
        <v>Conventional Pollutant Standards</v>
      </c>
      <c r="C15" s="118" t="str">
        <f t="shared" si="4"/>
        <v>Percentage Reduction of Separately Regulated Pollutants</v>
      </c>
      <c r="D15" s="118" t="s">
        <v>80</v>
      </c>
      <c r="E15" s="118" t="s">
        <v>71</v>
      </c>
      <c r="F15" s="118" t="s">
        <v>80</v>
      </c>
      <c r="G15" s="118" t="s">
        <v>71</v>
      </c>
      <c r="H15" s="249">
        <v>313</v>
      </c>
      <c r="I15" s="250" t="s">
        <v>63</v>
      </c>
      <c r="J15" s="118" t="str">
        <f>INDEX('Policy Characteristics'!E:E,MATCH(PolicyLevers!$C15,'Policy Characteristics'!$D:$D,0))</f>
        <v>Conventional Pollutant Standard</v>
      </c>
      <c r="K15" s="118" t="str">
        <f>INDEX('Policy Characteristics'!F:F,MATCH(PolicyLevers!$C15,'Policy Characteristics'!$D:$D,0))</f>
        <v>trans reduce regulated pollutants</v>
      </c>
      <c r="L15" s="251">
        <f>INDEX('Policy Characteristics'!G:G,MATCH(PolicyLevers!$C15,'Policy Characteristics'!$D:$D,0))</f>
        <v>0</v>
      </c>
      <c r="M15" s="251">
        <f>INDEX('Policy Characteristics'!H:H,MATCH(PolicyLevers!$C15,'Policy Characteristics'!$D:$D,0))</f>
        <v>1</v>
      </c>
      <c r="N15" s="251">
        <f>INDEX('Policy Characteristics'!I:I,MATCH(PolicyLevers!$C15,'Policy Characteristics'!$D:$D,0))</f>
        <v>0.02</v>
      </c>
      <c r="O15" s="118" t="str">
        <f>INDEX('Policy Characteristics'!J:J,MATCH(PolicyLevers!$C15,'Policy Characteristics'!$D:$D,0))</f>
        <v>% reduction in emissions</v>
      </c>
      <c r="P15" s="252"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118" t="str">
        <f>IF(0,"",INDEX('Policy Characteristics'!L:L,MATCH(PolicyLevers!$C15,'Policy Characteristics'!$D:$D,0)))</f>
        <v>transportation-sector-main.html#conv-pol-stds</v>
      </c>
      <c r="R15" s="253" t="str">
        <f>INDEX('Policy Characteristics'!M:M,MATCH(PolicyLevers!$C15,'Policy Characteristics'!$D:$D,0))</f>
        <v>conventional-pollutant-standards.html</v>
      </c>
      <c r="S15" s="118" t="str">
        <f>INDEX('Policy Characteristics'!N:N,MATCH(PolicyLevers!$C15,'Policy Characteristics'!$D:$D,0))</f>
        <v>Energy Ministry. PROCONVE: PROCONVE: PROGRAMA DE CONTROLE DE POLUIÇÃO DO AR POR
VEÍCULOS AUTOMOTORES. https://www.mma.gov.br/images/arquivo/80060/Arquivos/PROCONVE_atualizado%20em%2021nov13.pdf</v>
      </c>
      <c r="T15" s="118">
        <f>INDEX('Policy Characteristics'!O:O,MATCH(PolicyLevers!$C15,'Policy Characteristics'!$D:$D,0))</f>
        <v>0</v>
      </c>
      <c r="U15" s="2"/>
      <c r="V15" s="2"/>
      <c r="W15" s="2"/>
      <c r="X15" s="2"/>
      <c r="Y15" s="2"/>
      <c r="Z15" s="2"/>
    </row>
    <row r="16" spans="1:26" ht="32.25" customHeight="1" x14ac:dyDescent="0.2">
      <c r="A16" s="118" t="str">
        <f>INDEX('Policy Characteristics'!B:B,MATCH(PolicyLevers!$C16,'Policy Characteristics'!$D:$D,0))</f>
        <v>Transportation</v>
      </c>
      <c r="B16" s="118" t="str">
        <f>INDEX('Policy Characteristics'!C:C,MATCH(PolicyLevers!$C16,'Policy Characteristics'!$D:$D,0))</f>
        <v>Conventional Pollutant Standards</v>
      </c>
      <c r="C16" s="118" t="str">
        <f t="shared" si="4"/>
        <v>Percentage Reduction of Separately Regulated Pollutants</v>
      </c>
      <c r="D16" s="118" t="s">
        <v>80</v>
      </c>
      <c r="E16" s="118" t="s">
        <v>72</v>
      </c>
      <c r="F16" s="118" t="s">
        <v>80</v>
      </c>
      <c r="G16" s="118" t="s">
        <v>73</v>
      </c>
      <c r="H16" s="249">
        <v>314</v>
      </c>
      <c r="I16" s="250" t="s">
        <v>63</v>
      </c>
      <c r="J16" s="118" t="str">
        <f>INDEX('Policy Characteristics'!E:E,MATCH(PolicyLevers!$C16,'Policy Characteristics'!$D:$D,0))</f>
        <v>Conventional Pollutant Standard</v>
      </c>
      <c r="K16" s="118" t="str">
        <f>INDEX('Policy Characteristics'!F:F,MATCH(PolicyLevers!$C16,'Policy Characteristics'!$D:$D,0))</f>
        <v>trans reduce regulated pollutants</v>
      </c>
      <c r="L16" s="251">
        <f>INDEX('Policy Characteristics'!G:G,MATCH(PolicyLevers!$C16,'Policy Characteristics'!$D:$D,0))</f>
        <v>0</v>
      </c>
      <c r="M16" s="251">
        <f>INDEX('Policy Characteristics'!H:H,MATCH(PolicyLevers!$C16,'Policy Characteristics'!$D:$D,0))</f>
        <v>1</v>
      </c>
      <c r="N16" s="251">
        <f>INDEX('Policy Characteristics'!I:I,MATCH(PolicyLevers!$C16,'Policy Characteristics'!$D:$D,0))</f>
        <v>0.02</v>
      </c>
      <c r="O16" s="118" t="str">
        <f>INDEX('Policy Characteristics'!J:J,MATCH(PolicyLevers!$C16,'Policy Characteristics'!$D:$D,0))</f>
        <v>% reduction in emissions</v>
      </c>
      <c r="P16" s="252"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118" t="str">
        <f>IF(0,"",INDEX('Policy Characteristics'!L:L,MATCH(PolicyLevers!$C16,'Policy Characteristics'!$D:$D,0)))</f>
        <v>transportation-sector-main.html#conv-pol-stds</v>
      </c>
      <c r="R16" s="253" t="str">
        <f>INDEX('Policy Characteristics'!M:M,MATCH(PolicyLevers!$C16,'Policy Characteristics'!$D:$D,0))</f>
        <v>conventional-pollutant-standards.html</v>
      </c>
      <c r="S16" s="118" t="str">
        <f>INDEX('Policy Characteristics'!N:N,MATCH(PolicyLevers!$C16,'Policy Characteristics'!$D:$D,0))</f>
        <v>Energy Ministry. PROCONVE: PROCONVE: PROGRAMA DE CONTROLE DE POLUIÇÃO DO AR POR
VEÍCULOS AUTOMOTORES. https://www.mma.gov.br/images/arquivo/80060/Arquivos/PROCONVE_atualizado%20em%2021nov13.pdf</v>
      </c>
      <c r="T16" s="118">
        <f>INDEX('Policy Characteristics'!O:O,MATCH(PolicyLevers!$C16,'Policy Characteristics'!$D:$D,0))</f>
        <v>0</v>
      </c>
      <c r="U16" s="2"/>
      <c r="V16" s="2"/>
      <c r="W16" s="2"/>
      <c r="X16" s="2"/>
      <c r="Y16" s="2"/>
      <c r="Z16" s="2"/>
    </row>
    <row r="17" spans="1:26" ht="34.25" customHeight="1" x14ac:dyDescent="0.2">
      <c r="A17" s="118" t="str">
        <f>INDEX('Policy Characteristics'!B:B,MATCH(PolicyLevers!$C17,'Policy Characteristics'!$D:$D,0))</f>
        <v>Transportation</v>
      </c>
      <c r="B17" s="118" t="str">
        <f>INDEX('Policy Characteristics'!C:C,MATCH(PolicyLevers!$C17,'Policy Characteristics'!$D:$D,0))</f>
        <v>Conventional Pollutant Standards</v>
      </c>
      <c r="C17" s="118" t="str">
        <f t="shared" si="4"/>
        <v>Percentage Reduction of Separately Regulated Pollutants</v>
      </c>
      <c r="D17" s="118" t="s">
        <v>80</v>
      </c>
      <c r="E17" s="118" t="s">
        <v>74</v>
      </c>
      <c r="F17" s="118" t="s">
        <v>80</v>
      </c>
      <c r="G17" s="118" t="s">
        <v>74</v>
      </c>
      <c r="H17" s="249">
        <v>315</v>
      </c>
      <c r="I17" s="250" t="s">
        <v>63</v>
      </c>
      <c r="J17" s="118" t="str">
        <f>INDEX('Policy Characteristics'!E:E,MATCH(PolicyLevers!$C17,'Policy Characteristics'!$D:$D,0))</f>
        <v>Conventional Pollutant Standard</v>
      </c>
      <c r="K17" s="118" t="str">
        <f>INDEX('Policy Characteristics'!F:F,MATCH(PolicyLevers!$C17,'Policy Characteristics'!$D:$D,0))</f>
        <v>trans reduce regulated pollutants</v>
      </c>
      <c r="L17" s="251">
        <f>INDEX('Policy Characteristics'!G:G,MATCH(PolicyLevers!$C17,'Policy Characteristics'!$D:$D,0))</f>
        <v>0</v>
      </c>
      <c r="M17" s="251">
        <f>INDEX('Policy Characteristics'!H:H,MATCH(PolicyLevers!$C17,'Policy Characteristics'!$D:$D,0))</f>
        <v>1</v>
      </c>
      <c r="N17" s="251">
        <f>INDEX('Policy Characteristics'!I:I,MATCH(PolicyLevers!$C17,'Policy Characteristics'!$D:$D,0))</f>
        <v>0.02</v>
      </c>
      <c r="O17" s="118" t="str">
        <f>INDEX('Policy Characteristics'!J:J,MATCH(PolicyLevers!$C17,'Policy Characteristics'!$D:$D,0))</f>
        <v>% reduction in emissions</v>
      </c>
      <c r="P17" s="252"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118" t="str">
        <f>IF(0,"",INDEX('Policy Characteristics'!L:L,MATCH(PolicyLevers!$C17,'Policy Characteristics'!$D:$D,0)))</f>
        <v>transportation-sector-main.html#conv-pol-stds</v>
      </c>
      <c r="R17" s="253" t="str">
        <f>INDEX('Policy Characteristics'!M:M,MATCH(PolicyLevers!$C17,'Policy Characteristics'!$D:$D,0))</f>
        <v>conventional-pollutant-standards.html</v>
      </c>
      <c r="S17" s="259" t="str">
        <f>INDEX('Policy Characteristics'!N:N,MATCH(PolicyLevers!$C17,'Policy Characteristics'!$D:$D,0))</f>
        <v>Energy Ministry. PROCONVE: PROCONVE: PROGRAMA DE CONTROLE DE POLUIÇÃO DO AR POR
VEÍCULOS AUTOMOTORES. https://www.mma.gov.br/images/arquivo/80060/Arquivos/PROCONVE_atualizado%20em%2021nov13.pdf</v>
      </c>
      <c r="T17" s="118">
        <f>INDEX('Policy Characteristics'!O:O,MATCH(PolicyLevers!$C17,'Policy Characteristics'!$D:$D,0))</f>
        <v>0</v>
      </c>
      <c r="U17" s="2"/>
      <c r="V17" s="2"/>
      <c r="W17" s="2"/>
      <c r="X17" s="2"/>
      <c r="Y17" s="2"/>
      <c r="Z17" s="2"/>
    </row>
    <row r="18" spans="1:26" ht="31.25" customHeight="1" x14ac:dyDescent="0.2">
      <c r="A18" s="118" t="str">
        <f>INDEX('Policy Characteristics'!B:B,MATCH(PolicyLevers!$C18,'Policy Characteristics'!$D:$D,0))</f>
        <v>Transportation</v>
      </c>
      <c r="B18" s="118" t="str">
        <f>INDEX('Policy Characteristics'!C:C,MATCH(PolicyLevers!$C18,'Policy Characteristics'!$D:$D,0))</f>
        <v>Conventional Pollutant Standards</v>
      </c>
      <c r="C18" s="118" t="str">
        <f t="shared" ref="C18" si="5">C$2</f>
        <v>Percentage Reduction of Separately Regulated Pollutants</v>
      </c>
      <c r="D18" s="118" t="s">
        <v>80</v>
      </c>
      <c r="E18" s="118" t="s">
        <v>75</v>
      </c>
      <c r="F18" s="118" t="s">
        <v>80</v>
      </c>
      <c r="G18" s="118" t="s">
        <v>75</v>
      </c>
      <c r="H18" s="249">
        <v>316</v>
      </c>
      <c r="I18" s="250" t="s">
        <v>76</v>
      </c>
      <c r="J18" s="118" t="str">
        <f>INDEX('Policy Characteristics'!E:E,MATCH(PolicyLevers!$C18,'Policy Characteristics'!$D:$D,0))</f>
        <v>Conventional Pollutant Standard</v>
      </c>
      <c r="K18" s="118" t="str">
        <f>INDEX('Policy Characteristics'!F:F,MATCH(PolicyLevers!$C18,'Policy Characteristics'!$D:$D,0))</f>
        <v>trans reduce regulated pollutants</v>
      </c>
      <c r="L18" s="251">
        <f>INDEX('Policy Characteristics'!G:G,MATCH(PolicyLevers!$C18,'Policy Characteristics'!$D:$D,0))</f>
        <v>0</v>
      </c>
      <c r="M18" s="251">
        <f>INDEX('Policy Characteristics'!H:H,MATCH(PolicyLevers!$C18,'Policy Characteristics'!$D:$D,0))</f>
        <v>1</v>
      </c>
      <c r="N18" s="251">
        <f>INDEX('Policy Characteristics'!I:I,MATCH(PolicyLevers!$C18,'Policy Characteristics'!$D:$D,0))</f>
        <v>0.02</v>
      </c>
      <c r="O18" s="118" t="str">
        <f>INDEX('Policy Characteristics'!J:J,MATCH(PolicyLevers!$C18,'Policy Characteristics'!$D:$D,0))</f>
        <v>% reduction in emissions</v>
      </c>
      <c r="P18" s="252"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118" t="str">
        <f>IF(0,"",INDEX('Policy Characteristics'!L:L,MATCH(PolicyLevers!$C18,'Policy Characteristics'!$D:$D,0)))</f>
        <v>transportation-sector-main.html#conv-pol-stds</v>
      </c>
      <c r="R18" s="253" t="str">
        <f>INDEX('Policy Characteristics'!M:M,MATCH(PolicyLevers!$C18,'Policy Characteristics'!$D:$D,0))</f>
        <v>conventional-pollutant-standards.html</v>
      </c>
      <c r="S18" s="118" t="str">
        <f>INDEX('Policy Characteristics'!N:N,MATCH(PolicyLevers!$C18,'Policy Characteristics'!$D:$D,0))</f>
        <v>Energy Ministry. PROCONVE: PROCONVE: PROGRAMA DE CONTROLE DE POLUIÇÃO DO AR POR
VEÍCULOS AUTOMOTORES. https://www.mma.gov.br/images/arquivo/80060/Arquivos/PROCONVE_atualizado%20em%2021nov13.pdf</v>
      </c>
      <c r="T18" s="118">
        <f>INDEX('Policy Characteristics'!O:O,MATCH(PolicyLevers!$C18,'Policy Characteristics'!$D:$D,0))</f>
        <v>0</v>
      </c>
      <c r="U18" s="2"/>
      <c r="V18" s="2"/>
      <c r="W18" s="2"/>
      <c r="X18" s="2"/>
      <c r="Y18" s="2"/>
      <c r="Z18" s="2"/>
    </row>
    <row r="19" spans="1:26" ht="26.25" customHeight="1" x14ac:dyDescent="0.2">
      <c r="A19" s="118" t="str">
        <f>INDEX('Policy Characteristics'!B:B,MATCH(PolicyLevers!$C19,'Policy Characteristics'!$D:$D,0))</f>
        <v>Transportation</v>
      </c>
      <c r="B19" s="118" t="str">
        <f>INDEX('Policy Characteristics'!C:C,MATCH(PolicyLevers!$C19,'Policy Characteristics'!$D:$D,0))</f>
        <v>Conventional Pollutant Standards</v>
      </c>
      <c r="C19" s="118" t="str">
        <f t="shared" ref="C19" si="6">C$2</f>
        <v>Percentage Reduction of Separately Regulated Pollutants</v>
      </c>
      <c r="D19" s="118" t="s">
        <v>80</v>
      </c>
      <c r="E19" s="118" t="s">
        <v>77</v>
      </c>
      <c r="F19" s="118" t="s">
        <v>80</v>
      </c>
      <c r="G19" s="118" t="s">
        <v>77</v>
      </c>
      <c r="H19" s="249">
        <v>317</v>
      </c>
      <c r="I19" s="252" t="s">
        <v>76</v>
      </c>
      <c r="J19" s="118" t="str">
        <f>INDEX('Policy Characteristics'!E:E,MATCH(PolicyLevers!$C19,'Policy Characteristics'!$D:$D,0))</f>
        <v>Conventional Pollutant Standard</v>
      </c>
      <c r="K19" s="118" t="str">
        <f>INDEX('Policy Characteristics'!F:F,MATCH(PolicyLevers!$C19,'Policy Characteristics'!$D:$D,0))</f>
        <v>trans reduce regulated pollutants</v>
      </c>
      <c r="L19" s="251">
        <f>INDEX('Policy Characteristics'!G:G,MATCH(PolicyLevers!$C19,'Policy Characteristics'!$D:$D,0))</f>
        <v>0</v>
      </c>
      <c r="M19" s="251">
        <f>INDEX('Policy Characteristics'!H:H,MATCH(PolicyLevers!$C19,'Policy Characteristics'!$D:$D,0))</f>
        <v>1</v>
      </c>
      <c r="N19" s="251">
        <f>INDEX('Policy Characteristics'!I:I,MATCH(PolicyLevers!$C19,'Policy Characteristics'!$D:$D,0))</f>
        <v>0.02</v>
      </c>
      <c r="O19" s="118" t="str">
        <f>INDEX('Policy Characteristics'!J:J,MATCH(PolicyLevers!$C19,'Policy Characteristics'!$D:$D,0))</f>
        <v>% reduction in emissions</v>
      </c>
      <c r="P19" s="252"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118" t="str">
        <f>IF(0,"",INDEX('Policy Characteristics'!L:L,MATCH(PolicyLevers!$C19,'Policy Characteristics'!$D:$D,0)))</f>
        <v>transportation-sector-main.html#conv-pol-stds</v>
      </c>
      <c r="R19" s="253" t="str">
        <f>INDEX('Policy Characteristics'!M:M,MATCH(PolicyLevers!$C19,'Policy Characteristics'!$D:$D,0))</f>
        <v>conventional-pollutant-standards.html</v>
      </c>
      <c r="S19" s="118" t="str">
        <f>INDEX('Policy Characteristics'!N:N,MATCH(PolicyLevers!$C19,'Policy Characteristics'!$D:$D,0))</f>
        <v>Energy Ministry. PROCONVE: PROCONVE: PROGRAMA DE CONTROLE DE POLUIÇÃO DO AR POR
VEÍCULOS AUTOMOTORES. https://www.mma.gov.br/images/arquivo/80060/Arquivos/PROCONVE_atualizado%20em%2021nov13.pdf</v>
      </c>
      <c r="T19" s="118">
        <f>INDEX('Policy Characteristics'!O:O,MATCH(PolicyLevers!$C19,'Policy Characteristics'!$D:$D,0))</f>
        <v>0</v>
      </c>
      <c r="U19" s="2"/>
      <c r="V19" s="2"/>
      <c r="W19" s="2"/>
      <c r="X19" s="2"/>
      <c r="Y19" s="2"/>
      <c r="Z19" s="2"/>
    </row>
    <row r="20" spans="1:26" ht="27" customHeight="1" x14ac:dyDescent="0.2">
      <c r="A20" s="118" t="str">
        <f>INDEX('Policy Characteristics'!B:B,MATCH(PolicyLevers!$C20,'Policy Characteristics'!$D:$D,0))</f>
        <v>Transportation</v>
      </c>
      <c r="B20" s="118" t="str">
        <f>INDEX('Policy Characteristics'!C:C,MATCH(PolicyLevers!$C20,'Policy Characteristics'!$D:$D,0))</f>
        <v>Conventional Pollutant Standards</v>
      </c>
      <c r="C20" s="12" t="str">
        <f t="shared" ref="C20" si="7">C$2</f>
        <v>Percentage Reduction of Separately Regulated Pollutants</v>
      </c>
      <c r="D20" s="2" t="s">
        <v>80</v>
      </c>
      <c r="E20" s="2" t="s">
        <v>78</v>
      </c>
      <c r="F20" s="2" t="s">
        <v>80</v>
      </c>
      <c r="G20" s="2" t="s">
        <v>78</v>
      </c>
      <c r="H20" s="7">
        <v>318</v>
      </c>
      <c r="I20" s="257" t="s">
        <v>76</v>
      </c>
      <c r="J20" s="118" t="str">
        <f>INDEX('Policy Characteristics'!E:E,MATCH(PolicyLevers!$C20,'Policy Characteristics'!$D:$D,0))</f>
        <v>Conventional Pollutant Standard</v>
      </c>
      <c r="K20" s="118" t="str">
        <f>INDEX('Policy Characteristics'!F:F,MATCH(PolicyLevers!$C20,'Policy Characteristics'!$D:$D,0))</f>
        <v>trans reduce regulated pollutants</v>
      </c>
      <c r="L20" s="256">
        <f>INDEX('Policy Characteristics'!G:G,MATCH(PolicyLevers!$C20,'Policy Characteristics'!$D:$D,0))</f>
        <v>0</v>
      </c>
      <c r="M20" s="256">
        <f>INDEX('Policy Characteristics'!H:H,MATCH(PolicyLevers!$C20,'Policy Characteristics'!$D:$D,0))</f>
        <v>1</v>
      </c>
      <c r="N20" s="256">
        <f>INDEX('Policy Characteristics'!I:I,MATCH(PolicyLevers!$C20,'Policy Characteristics'!$D:$D,0))</f>
        <v>0.02</v>
      </c>
      <c r="O20" s="12" t="str">
        <f>INDEX('Policy Characteristics'!J:J,MATCH(PolicyLevers!$C20,'Policy Characteristics'!$D:$D,0))</f>
        <v>% reduction in emissions</v>
      </c>
      <c r="P20" s="257"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18" t="str">
        <f>IF(0,"",INDEX('Policy Characteristics'!L:L,MATCH(PolicyLevers!$C20,'Policy Characteristics'!$D:$D,0)))</f>
        <v>transportation-sector-main.html#conv-pol-stds</v>
      </c>
      <c r="R20" s="258" t="str">
        <f>INDEX('Policy Characteristics'!M:M,MATCH(PolicyLevers!$C20,'Policy Characteristics'!$D:$D,0))</f>
        <v>conventional-pollutant-standards.html</v>
      </c>
      <c r="S20" s="2" t="str">
        <f>INDEX('Policy Characteristics'!N:N,MATCH(PolicyLevers!$C20,'Policy Characteristics'!$D:$D,0))</f>
        <v>Energy Ministry. PROCONVE: PROCONVE: PROGRAMA DE CONTROLE DE POLUIÇÃO DO AR POR
VEÍCULOS AUTOMOTORES. https://www.mma.gov.br/images/arquivo/80060/Arquivos/PROCONVE_atualizado%20em%2021nov13.pdf</v>
      </c>
      <c r="T20" s="2">
        <f>INDEX('Policy Characteristics'!O:O,MATCH(PolicyLevers!$C20,'Policy Characteristics'!$D:$D,0))</f>
        <v>0</v>
      </c>
      <c r="U20" s="2"/>
      <c r="V20" s="2"/>
      <c r="W20" s="2"/>
      <c r="X20" s="2"/>
      <c r="Y20" s="2"/>
      <c r="Z20" s="2"/>
    </row>
    <row r="21" spans="1:26" ht="15.75" customHeight="1" x14ac:dyDescent="0.2">
      <c r="A21" s="118" t="str">
        <f>INDEX('Policy Characteristics'!B:B,MATCH(PolicyLevers!$C21,'Policy Characteristics'!$D:$D,0))</f>
        <v>Transportation</v>
      </c>
      <c r="B21" s="118" t="str">
        <f>INDEX('Policy Characteristics'!C:C,MATCH(PolicyLevers!$C21,'Policy Characteristics'!$D:$D,0))</f>
        <v>Conventional Pollutant Standards</v>
      </c>
      <c r="C21" s="12" t="str">
        <f t="shared" ref="C21" si="8">C$2</f>
        <v>Percentage Reduction of Separately Regulated Pollutants</v>
      </c>
      <c r="D21" s="2" t="s">
        <v>80</v>
      </c>
      <c r="E21" s="2" t="s">
        <v>79</v>
      </c>
      <c r="F21" s="2" t="s">
        <v>80</v>
      </c>
      <c r="G21" s="2" t="s">
        <v>79</v>
      </c>
      <c r="H21" s="7">
        <v>319</v>
      </c>
      <c r="I21" s="257" t="s">
        <v>76</v>
      </c>
      <c r="J21" s="118" t="str">
        <f>INDEX('Policy Characteristics'!E:E,MATCH(PolicyLevers!$C21,'Policy Characteristics'!$D:$D,0))</f>
        <v>Conventional Pollutant Standard</v>
      </c>
      <c r="K21" s="118" t="str">
        <f>INDEX('Policy Characteristics'!F:F,MATCH(PolicyLevers!$C21,'Policy Characteristics'!$D:$D,0))</f>
        <v>trans reduce regulated pollutants</v>
      </c>
      <c r="L21" s="256">
        <f>INDEX('Policy Characteristics'!G:G,MATCH(PolicyLevers!$C21,'Policy Characteristics'!$D:$D,0))</f>
        <v>0</v>
      </c>
      <c r="M21" s="256">
        <f>INDEX('Policy Characteristics'!H:H,MATCH(PolicyLevers!$C21,'Policy Characteristics'!$D:$D,0))</f>
        <v>1</v>
      </c>
      <c r="N21" s="256">
        <f>INDEX('Policy Characteristics'!I:I,MATCH(PolicyLevers!$C21,'Policy Characteristics'!$D:$D,0))</f>
        <v>0.02</v>
      </c>
      <c r="O21" s="12" t="str">
        <f>INDEX('Policy Characteristics'!J:J,MATCH(PolicyLevers!$C21,'Policy Characteristics'!$D:$D,0))</f>
        <v>% reduction in emissions</v>
      </c>
      <c r="P21" s="257"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18" t="str">
        <f>IF(0,"",INDEX('Policy Characteristics'!L:L,MATCH(PolicyLevers!$C21,'Policy Characteristics'!$D:$D,0)))</f>
        <v>transportation-sector-main.html#conv-pol-stds</v>
      </c>
      <c r="R21" s="258" t="str">
        <f>INDEX('Policy Characteristics'!M:M,MATCH(PolicyLevers!$C21,'Policy Characteristics'!$D:$D,0))</f>
        <v>conventional-pollutant-standards.html</v>
      </c>
      <c r="S21" s="2" t="str">
        <f>INDEX('Policy Characteristics'!N:N,MATCH(PolicyLevers!$C21,'Policy Characteristics'!$D:$D,0))</f>
        <v>Energy Ministry. PROCONVE: PROCONVE: PROGRAMA DE CONTROLE DE POLUIÇÃO DO AR POR
VEÍCULOS AUTOMOTORES. https://www.mma.gov.br/images/arquivo/80060/Arquivos/PROCONVE_atualizado%20em%2021nov13.pdf</v>
      </c>
      <c r="T21" s="2">
        <f>INDEX('Policy Characteristics'!O:O,MATCH(PolicyLevers!$C21,'Policy Characteristics'!$D:$D,0))</f>
        <v>0</v>
      </c>
      <c r="U21" s="2"/>
      <c r="V21" s="2"/>
      <c r="W21" s="2"/>
      <c r="X21" s="2"/>
      <c r="Y21" s="2"/>
      <c r="Z21" s="2"/>
    </row>
    <row r="22" spans="1:26" ht="15.75" customHeight="1" x14ac:dyDescent="0.2">
      <c r="A22" s="118" t="str">
        <f>INDEX('Policy Characteristics'!B:B,MATCH(PolicyLevers!$C22,'Policy Characteristics'!$D:$D,0))</f>
        <v>Transportation</v>
      </c>
      <c r="B22" s="118" t="str">
        <f>INDEX('Policy Characteristics'!C:C,MATCH(PolicyLevers!$C22,'Policy Characteristics'!$D:$D,0))</f>
        <v>Conventional Pollutant Standards</v>
      </c>
      <c r="C22" s="118" t="str">
        <f t="shared" ref="C22" si="9">C$2</f>
        <v>Percentage Reduction of Separately Regulated Pollutants</v>
      </c>
      <c r="D22" s="118" t="s">
        <v>81</v>
      </c>
      <c r="E22" s="118" t="s">
        <v>61</v>
      </c>
      <c r="F22" s="118" t="s">
        <v>81</v>
      </c>
      <c r="G22" s="118" t="s">
        <v>62</v>
      </c>
      <c r="H22" s="249">
        <v>320</v>
      </c>
      <c r="I22" s="252" t="s">
        <v>76</v>
      </c>
      <c r="J22" s="118" t="str">
        <f>INDEX('Policy Characteristics'!E:E,MATCH(PolicyLevers!$C22,'Policy Characteristics'!$D:$D,0))</f>
        <v>Conventional Pollutant Standard</v>
      </c>
      <c r="K22" s="118" t="str">
        <f>INDEX('Policy Characteristics'!F:F,MATCH(PolicyLevers!$C22,'Policy Characteristics'!$D:$D,0))</f>
        <v>trans reduce regulated pollutants</v>
      </c>
      <c r="L22" s="251">
        <f>INDEX('Policy Characteristics'!G:G,MATCH(PolicyLevers!$C22,'Policy Characteristics'!$D:$D,0))</f>
        <v>0</v>
      </c>
      <c r="M22" s="251">
        <f>INDEX('Policy Characteristics'!H:H,MATCH(PolicyLevers!$C22,'Policy Characteristics'!$D:$D,0))</f>
        <v>1</v>
      </c>
      <c r="N22" s="251">
        <f>INDEX('Policy Characteristics'!I:I,MATCH(PolicyLevers!$C22,'Policy Characteristics'!$D:$D,0))</f>
        <v>0.02</v>
      </c>
      <c r="O22" s="118" t="str">
        <f>INDEX('Policy Characteristics'!J:J,MATCH(PolicyLevers!$C22,'Policy Characteristics'!$D:$D,0))</f>
        <v>% reduction in emissions</v>
      </c>
      <c r="P22" s="252"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118" t="str">
        <f>IF(0,"",INDEX('Policy Characteristics'!L:L,MATCH(PolicyLevers!$C22,'Policy Characteristics'!$D:$D,0)))</f>
        <v>transportation-sector-main.html#conv-pol-stds</v>
      </c>
      <c r="R22" s="253" t="str">
        <f>INDEX('Policy Characteristics'!M:M,MATCH(PolicyLevers!$C22,'Policy Characteristics'!$D:$D,0))</f>
        <v>conventional-pollutant-standards.html</v>
      </c>
      <c r="S22" s="118" t="str">
        <f>INDEX('Policy Characteristics'!N:N,MATCH(PolicyLevers!$C22,'Policy Characteristics'!$D:$D,0))</f>
        <v>Energy Ministry. PROCONVE: PROCONVE: PROGRAMA DE CONTROLE DE POLUIÇÃO DO AR POR
VEÍCULOS AUTOMOTORES. https://www.mma.gov.br/images/arquivo/80060/Arquivos/PROCONVE_atualizado%20em%2021nov13.pdf</v>
      </c>
      <c r="T22" s="118">
        <f>INDEX('Policy Characteristics'!O:O,MATCH(PolicyLevers!$C22,'Policy Characteristics'!$D:$D,0))</f>
        <v>0</v>
      </c>
      <c r="U22" s="2"/>
      <c r="V22" s="2"/>
      <c r="W22" s="2"/>
      <c r="X22" s="2"/>
      <c r="Y22" s="2"/>
      <c r="Z22" s="2"/>
    </row>
    <row r="23" spans="1:26" ht="15.75" customHeight="1" x14ac:dyDescent="0.2">
      <c r="A23" s="118" t="str">
        <f>INDEX('Policy Characteristics'!B:B,MATCH(PolicyLevers!$C23,'Policy Characteristics'!$D:$D,0))</f>
        <v>Transportation</v>
      </c>
      <c r="B23" s="118" t="str">
        <f>INDEX('Policy Characteristics'!C:C,MATCH(PolicyLevers!$C23,'Policy Characteristics'!$D:$D,0))</f>
        <v>Conventional Pollutant Standards</v>
      </c>
      <c r="C23" s="12" t="str">
        <f t="shared" ref="C23" si="10">C$2</f>
        <v>Percentage Reduction of Separately Regulated Pollutants</v>
      </c>
      <c r="D23" s="2" t="s">
        <v>81</v>
      </c>
      <c r="E23" s="2" t="s">
        <v>69</v>
      </c>
      <c r="F23" s="2" t="s">
        <v>81</v>
      </c>
      <c r="G23" s="2" t="s">
        <v>69</v>
      </c>
      <c r="H23" s="7">
        <v>321</v>
      </c>
      <c r="I23" s="257" t="s">
        <v>76</v>
      </c>
      <c r="J23" s="118" t="str">
        <f>INDEX('Policy Characteristics'!E:E,MATCH(PolicyLevers!$C23,'Policy Characteristics'!$D:$D,0))</f>
        <v>Conventional Pollutant Standard</v>
      </c>
      <c r="K23" s="118" t="str">
        <f>INDEX('Policy Characteristics'!F:F,MATCH(PolicyLevers!$C23,'Policy Characteristics'!$D:$D,0))</f>
        <v>trans reduce regulated pollutants</v>
      </c>
      <c r="L23" s="256">
        <f>INDEX('Policy Characteristics'!G:G,MATCH(PolicyLevers!$C23,'Policy Characteristics'!$D:$D,0))</f>
        <v>0</v>
      </c>
      <c r="M23" s="256">
        <f>INDEX('Policy Characteristics'!H:H,MATCH(PolicyLevers!$C23,'Policy Characteristics'!$D:$D,0))</f>
        <v>1</v>
      </c>
      <c r="N23" s="256">
        <f>INDEX('Policy Characteristics'!I:I,MATCH(PolicyLevers!$C23,'Policy Characteristics'!$D:$D,0))</f>
        <v>0.02</v>
      </c>
      <c r="O23" s="12" t="str">
        <f>INDEX('Policy Characteristics'!J:J,MATCH(PolicyLevers!$C23,'Policy Characteristics'!$D:$D,0))</f>
        <v>% reduction in emissions</v>
      </c>
      <c r="P23" s="257"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18" t="str">
        <f>IF(0,"",INDEX('Policy Characteristics'!L:L,MATCH(PolicyLevers!$C23,'Policy Characteristics'!$D:$D,0)))</f>
        <v>transportation-sector-main.html#conv-pol-stds</v>
      </c>
      <c r="R23" s="258" t="str">
        <f>INDEX('Policy Characteristics'!M:M,MATCH(PolicyLevers!$C23,'Policy Characteristics'!$D:$D,0))</f>
        <v>conventional-pollutant-standards.html</v>
      </c>
      <c r="S23" s="2" t="str">
        <f>INDEX('Policy Characteristics'!N:N,MATCH(PolicyLevers!$C23,'Policy Characteristics'!$D:$D,0))</f>
        <v>Energy Ministry. PROCONVE: PROCONVE: PROGRAMA DE CONTROLE DE POLUIÇÃO DO AR POR
VEÍCULOS AUTOMOTORES. https://www.mma.gov.br/images/arquivo/80060/Arquivos/PROCONVE_atualizado%20em%2021nov13.pdf</v>
      </c>
      <c r="T23" s="2">
        <f>INDEX('Policy Characteristics'!O:O,MATCH(PolicyLevers!$C23,'Policy Characteristics'!$D:$D,0))</f>
        <v>0</v>
      </c>
      <c r="U23" s="2"/>
      <c r="V23" s="2"/>
      <c r="W23" s="2"/>
      <c r="X23" s="2"/>
      <c r="Y23" s="2"/>
      <c r="Z23" s="2"/>
    </row>
    <row r="24" spans="1:26" ht="15.75" customHeight="1" x14ac:dyDescent="0.2">
      <c r="A24" s="118" t="str">
        <f>INDEX('Policy Characteristics'!B:B,MATCH(PolicyLevers!$C24,'Policy Characteristics'!$D:$D,0))</f>
        <v>Transportation</v>
      </c>
      <c r="B24" s="118" t="str">
        <f>INDEX('Policy Characteristics'!C:C,MATCH(PolicyLevers!$C24,'Policy Characteristics'!$D:$D,0))</f>
        <v>Conventional Pollutant Standards</v>
      </c>
      <c r="C24" s="118" t="str">
        <f t="shared" ref="C24" si="11">C$2</f>
        <v>Percentage Reduction of Separately Regulated Pollutants</v>
      </c>
      <c r="D24" s="118" t="s">
        <v>81</v>
      </c>
      <c r="E24" s="118" t="s">
        <v>70</v>
      </c>
      <c r="F24" s="118" t="s">
        <v>81</v>
      </c>
      <c r="G24" s="118" t="s">
        <v>70</v>
      </c>
      <c r="H24" s="249">
        <v>322</v>
      </c>
      <c r="I24" s="252" t="s">
        <v>76</v>
      </c>
      <c r="J24" s="118" t="str">
        <f>INDEX('Policy Characteristics'!E:E,MATCH(PolicyLevers!$C24,'Policy Characteristics'!$D:$D,0))</f>
        <v>Conventional Pollutant Standard</v>
      </c>
      <c r="K24" s="118" t="str">
        <f>INDEX('Policy Characteristics'!F:F,MATCH(PolicyLevers!$C24,'Policy Characteristics'!$D:$D,0))</f>
        <v>trans reduce regulated pollutants</v>
      </c>
      <c r="L24" s="251">
        <f>INDEX('Policy Characteristics'!G:G,MATCH(PolicyLevers!$C24,'Policy Characteristics'!$D:$D,0))</f>
        <v>0</v>
      </c>
      <c r="M24" s="251">
        <f>INDEX('Policy Characteristics'!H:H,MATCH(PolicyLevers!$C24,'Policy Characteristics'!$D:$D,0))</f>
        <v>1</v>
      </c>
      <c r="N24" s="251">
        <f>INDEX('Policy Characteristics'!I:I,MATCH(PolicyLevers!$C24,'Policy Characteristics'!$D:$D,0))</f>
        <v>0.02</v>
      </c>
      <c r="O24" s="118" t="str">
        <f>INDEX('Policy Characteristics'!J:J,MATCH(PolicyLevers!$C24,'Policy Characteristics'!$D:$D,0))</f>
        <v>% reduction in emissions</v>
      </c>
      <c r="P24" s="252"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118" t="str">
        <f>IF(0,"",INDEX('Policy Characteristics'!L:L,MATCH(PolicyLevers!$C24,'Policy Characteristics'!$D:$D,0)))</f>
        <v>transportation-sector-main.html#conv-pol-stds</v>
      </c>
      <c r="R24" s="253" t="str">
        <f>INDEX('Policy Characteristics'!M:M,MATCH(PolicyLevers!$C24,'Policy Characteristics'!$D:$D,0))</f>
        <v>conventional-pollutant-standards.html</v>
      </c>
      <c r="S24" s="118" t="str">
        <f>INDEX('Policy Characteristics'!N:N,MATCH(PolicyLevers!$C24,'Policy Characteristics'!$D:$D,0))</f>
        <v>Energy Ministry. PROCONVE: PROCONVE: PROGRAMA DE CONTROLE DE POLUIÇÃO DO AR POR
VEÍCULOS AUTOMOTORES. https://www.mma.gov.br/images/arquivo/80060/Arquivos/PROCONVE_atualizado%20em%2021nov13.pdf</v>
      </c>
      <c r="T24" s="118">
        <f>INDEX('Policy Characteristics'!O:O,MATCH(PolicyLevers!$C24,'Policy Characteristics'!$D:$D,0))</f>
        <v>0</v>
      </c>
      <c r="U24" s="2"/>
      <c r="V24" s="2"/>
      <c r="W24" s="2"/>
      <c r="X24" s="2"/>
      <c r="Y24" s="2"/>
      <c r="Z24" s="2"/>
    </row>
    <row r="25" spans="1:26" ht="15.75" customHeight="1" x14ac:dyDescent="0.2">
      <c r="A25" s="118" t="str">
        <f>INDEX('Policy Characteristics'!B:B,MATCH(PolicyLevers!$C25,'Policy Characteristics'!$D:$D,0))</f>
        <v>Transportation</v>
      </c>
      <c r="B25" s="118" t="str">
        <f>INDEX('Policy Characteristics'!C:C,MATCH(PolicyLevers!$C25,'Policy Characteristics'!$D:$D,0))</f>
        <v>Conventional Pollutant Standards</v>
      </c>
      <c r="C25" s="12" t="str">
        <f t="shared" ref="C25" si="12">C$2</f>
        <v>Percentage Reduction of Separately Regulated Pollutants</v>
      </c>
      <c r="D25" s="2" t="s">
        <v>81</v>
      </c>
      <c r="E25" s="2" t="s">
        <v>71</v>
      </c>
      <c r="F25" s="2" t="s">
        <v>81</v>
      </c>
      <c r="G25" s="2" t="s">
        <v>71</v>
      </c>
      <c r="H25" s="7">
        <v>323</v>
      </c>
      <c r="I25" s="257" t="s">
        <v>76</v>
      </c>
      <c r="J25" s="118" t="str">
        <f>INDEX('Policy Characteristics'!E:E,MATCH(PolicyLevers!$C25,'Policy Characteristics'!$D:$D,0))</f>
        <v>Conventional Pollutant Standard</v>
      </c>
      <c r="K25" s="118" t="str">
        <f>INDEX('Policy Characteristics'!F:F,MATCH(PolicyLevers!$C25,'Policy Characteristics'!$D:$D,0))</f>
        <v>trans reduce regulated pollutants</v>
      </c>
      <c r="L25" s="256">
        <f>INDEX('Policy Characteristics'!G:G,MATCH(PolicyLevers!$C25,'Policy Characteristics'!$D:$D,0))</f>
        <v>0</v>
      </c>
      <c r="M25" s="256">
        <f>INDEX('Policy Characteristics'!H:H,MATCH(PolicyLevers!$C25,'Policy Characteristics'!$D:$D,0))</f>
        <v>1</v>
      </c>
      <c r="N25" s="256">
        <f>INDEX('Policy Characteristics'!I:I,MATCH(PolicyLevers!$C25,'Policy Characteristics'!$D:$D,0))</f>
        <v>0.02</v>
      </c>
      <c r="O25" s="12" t="str">
        <f>INDEX('Policy Characteristics'!J:J,MATCH(PolicyLevers!$C25,'Policy Characteristics'!$D:$D,0))</f>
        <v>% reduction in emissions</v>
      </c>
      <c r="P25" s="257"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18" t="str">
        <f>IF(0,"",INDEX('Policy Characteristics'!L:L,MATCH(PolicyLevers!$C25,'Policy Characteristics'!$D:$D,0)))</f>
        <v>transportation-sector-main.html#conv-pol-stds</v>
      </c>
      <c r="R25" s="258" t="str">
        <f>INDEX('Policy Characteristics'!M:M,MATCH(PolicyLevers!$C25,'Policy Characteristics'!$D:$D,0))</f>
        <v>conventional-pollutant-standards.html</v>
      </c>
      <c r="S25" s="2" t="str">
        <f>INDEX('Policy Characteristics'!N:N,MATCH(PolicyLevers!$C25,'Policy Characteristics'!$D:$D,0))</f>
        <v>Energy Ministry. PROCONVE: PROCONVE: PROGRAMA DE CONTROLE DE POLUIÇÃO DO AR POR
VEÍCULOS AUTOMOTORES. https://www.mma.gov.br/images/arquivo/80060/Arquivos/PROCONVE_atualizado%20em%2021nov13.pdf</v>
      </c>
      <c r="T25" s="2">
        <f>INDEX('Policy Characteristics'!O:O,MATCH(PolicyLevers!$C25,'Policy Characteristics'!$D:$D,0))</f>
        <v>0</v>
      </c>
      <c r="U25" s="2"/>
      <c r="V25" s="2"/>
      <c r="W25" s="2"/>
      <c r="X25" s="2"/>
      <c r="Y25" s="2"/>
      <c r="Z25" s="2"/>
    </row>
    <row r="26" spans="1:26" ht="15.75" customHeight="1" x14ac:dyDescent="0.2">
      <c r="A26" s="118" t="str">
        <f>INDEX('Policy Characteristics'!B:B,MATCH(PolicyLevers!$C26,'Policy Characteristics'!$D:$D,0))</f>
        <v>Transportation</v>
      </c>
      <c r="B26" s="118" t="str">
        <f>INDEX('Policy Characteristics'!C:C,MATCH(PolicyLevers!$C26,'Policy Characteristics'!$D:$D,0))</f>
        <v>Conventional Pollutant Standards</v>
      </c>
      <c r="C26" s="12" t="str">
        <f t="shared" ref="C26" si="13">C$2</f>
        <v>Percentage Reduction of Separately Regulated Pollutants</v>
      </c>
      <c r="D26" s="2" t="s">
        <v>81</v>
      </c>
      <c r="E26" s="2" t="s">
        <v>72</v>
      </c>
      <c r="F26" s="2" t="s">
        <v>81</v>
      </c>
      <c r="G26" s="2" t="s">
        <v>73</v>
      </c>
      <c r="H26" s="7">
        <v>324</v>
      </c>
      <c r="I26" s="257" t="s">
        <v>76</v>
      </c>
      <c r="J26" s="118" t="str">
        <f>INDEX('Policy Characteristics'!E:E,MATCH(PolicyLevers!$C26,'Policy Characteristics'!$D:$D,0))</f>
        <v>Conventional Pollutant Standard</v>
      </c>
      <c r="K26" s="118" t="str">
        <f>INDEX('Policy Characteristics'!F:F,MATCH(PolicyLevers!$C26,'Policy Characteristics'!$D:$D,0))</f>
        <v>trans reduce regulated pollutants</v>
      </c>
      <c r="L26" s="256">
        <f>INDEX('Policy Characteristics'!G:G,MATCH(PolicyLevers!$C26,'Policy Characteristics'!$D:$D,0))</f>
        <v>0</v>
      </c>
      <c r="M26" s="256">
        <f>INDEX('Policy Characteristics'!H:H,MATCH(PolicyLevers!$C26,'Policy Characteristics'!$D:$D,0))</f>
        <v>1</v>
      </c>
      <c r="N26" s="256">
        <f>INDEX('Policy Characteristics'!I:I,MATCH(PolicyLevers!$C26,'Policy Characteristics'!$D:$D,0))</f>
        <v>0.02</v>
      </c>
      <c r="O26" s="12" t="str">
        <f>INDEX('Policy Characteristics'!J:J,MATCH(PolicyLevers!$C26,'Policy Characteristics'!$D:$D,0))</f>
        <v>% reduction in emissions</v>
      </c>
      <c r="P26" s="257"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18" t="str">
        <f>IF(0,"",INDEX('Policy Characteristics'!L:L,MATCH(PolicyLevers!$C26,'Policy Characteristics'!$D:$D,0)))</f>
        <v>transportation-sector-main.html#conv-pol-stds</v>
      </c>
      <c r="R26" s="258" t="str">
        <f>INDEX('Policy Characteristics'!M:M,MATCH(PolicyLevers!$C26,'Policy Characteristics'!$D:$D,0))</f>
        <v>conventional-pollutant-standards.html</v>
      </c>
      <c r="S26" s="2" t="str">
        <f>INDEX('Policy Characteristics'!N:N,MATCH(PolicyLevers!$C26,'Policy Characteristics'!$D:$D,0))</f>
        <v>Energy Ministry. PROCONVE: PROCONVE: PROGRAMA DE CONTROLE DE POLUIÇÃO DO AR POR
VEÍCULOS AUTOMOTORES. https://www.mma.gov.br/images/arquivo/80060/Arquivos/PROCONVE_atualizado%20em%2021nov13.pdf</v>
      </c>
      <c r="T26" s="2">
        <f>INDEX('Policy Characteristics'!O:O,MATCH(PolicyLevers!$C26,'Policy Characteristics'!$D:$D,0))</f>
        <v>0</v>
      </c>
      <c r="U26" s="2"/>
      <c r="V26" s="2"/>
      <c r="W26" s="2"/>
      <c r="X26" s="2"/>
      <c r="Y26" s="2"/>
      <c r="Z26" s="2"/>
    </row>
    <row r="27" spans="1:26" ht="15.75" customHeight="1" x14ac:dyDescent="0.2">
      <c r="A27" s="118" t="str">
        <f>INDEX('Policy Characteristics'!B:B,MATCH(PolicyLevers!$C27,'Policy Characteristics'!$D:$D,0))</f>
        <v>Transportation</v>
      </c>
      <c r="B27" s="118" t="str">
        <f>INDEX('Policy Characteristics'!C:C,MATCH(PolicyLevers!$C27,'Policy Characteristics'!$D:$D,0))</f>
        <v>Conventional Pollutant Standards</v>
      </c>
      <c r="C27" s="12" t="str">
        <f t="shared" ref="C27" si="14">C$2</f>
        <v>Percentage Reduction of Separately Regulated Pollutants</v>
      </c>
      <c r="D27" s="2" t="s">
        <v>81</v>
      </c>
      <c r="E27" s="2" t="s">
        <v>74</v>
      </c>
      <c r="F27" s="2" t="s">
        <v>81</v>
      </c>
      <c r="G27" s="2" t="s">
        <v>74</v>
      </c>
      <c r="H27" s="7">
        <v>325</v>
      </c>
      <c r="I27" s="257" t="s">
        <v>76</v>
      </c>
      <c r="J27" s="118" t="str">
        <f>INDEX('Policy Characteristics'!E:E,MATCH(PolicyLevers!$C27,'Policy Characteristics'!$D:$D,0))</f>
        <v>Conventional Pollutant Standard</v>
      </c>
      <c r="K27" s="118" t="str">
        <f>INDEX('Policy Characteristics'!F:F,MATCH(PolicyLevers!$C27,'Policy Characteristics'!$D:$D,0))</f>
        <v>trans reduce regulated pollutants</v>
      </c>
      <c r="L27" s="256">
        <f>INDEX('Policy Characteristics'!G:G,MATCH(PolicyLevers!$C27,'Policy Characteristics'!$D:$D,0))</f>
        <v>0</v>
      </c>
      <c r="M27" s="256">
        <f>INDEX('Policy Characteristics'!H:H,MATCH(PolicyLevers!$C27,'Policy Characteristics'!$D:$D,0))</f>
        <v>1</v>
      </c>
      <c r="N27" s="256">
        <f>INDEX('Policy Characteristics'!I:I,MATCH(PolicyLevers!$C27,'Policy Characteristics'!$D:$D,0))</f>
        <v>0.02</v>
      </c>
      <c r="O27" s="12" t="str">
        <f>INDEX('Policy Characteristics'!J:J,MATCH(PolicyLevers!$C27,'Policy Characteristics'!$D:$D,0))</f>
        <v>% reduction in emissions</v>
      </c>
      <c r="P27" s="257"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18" t="str">
        <f>IF(0,"",INDEX('Policy Characteristics'!L:L,MATCH(PolicyLevers!$C27,'Policy Characteristics'!$D:$D,0)))</f>
        <v>transportation-sector-main.html#conv-pol-stds</v>
      </c>
      <c r="R27" s="258" t="str">
        <f>INDEX('Policy Characteristics'!M:M,MATCH(PolicyLevers!$C27,'Policy Characteristics'!$D:$D,0))</f>
        <v>conventional-pollutant-standards.html</v>
      </c>
      <c r="S27" s="2" t="str">
        <f>INDEX('Policy Characteristics'!N:N,MATCH(PolicyLevers!$C27,'Policy Characteristics'!$D:$D,0))</f>
        <v>Energy Ministry. PROCONVE: PROCONVE: PROGRAMA DE CONTROLE DE POLUIÇÃO DO AR POR
VEÍCULOS AUTOMOTORES. https://www.mma.gov.br/images/arquivo/80060/Arquivos/PROCONVE_atualizado%20em%2021nov13.pdf</v>
      </c>
      <c r="T27" s="2">
        <f>INDEX('Policy Characteristics'!O:O,MATCH(PolicyLevers!$C27,'Policy Characteristics'!$D:$D,0))</f>
        <v>0</v>
      </c>
      <c r="U27" s="2"/>
      <c r="V27" s="2"/>
      <c r="W27" s="2"/>
      <c r="X27" s="2"/>
      <c r="Y27" s="2"/>
      <c r="Z27" s="2"/>
    </row>
    <row r="28" spans="1:26" ht="15.75" customHeight="1" x14ac:dyDescent="0.2">
      <c r="A28" s="118" t="str">
        <f>INDEX('Policy Characteristics'!B:B,MATCH(PolicyLevers!$C28,'Policy Characteristics'!$D:$D,0))</f>
        <v>Transportation</v>
      </c>
      <c r="B28" s="118" t="str">
        <f>INDEX('Policy Characteristics'!C:C,MATCH(PolicyLevers!$C28,'Policy Characteristics'!$D:$D,0))</f>
        <v>Conventional Pollutant Standards</v>
      </c>
      <c r="C28" s="12" t="str">
        <f t="shared" ref="C28" si="15">C$2</f>
        <v>Percentage Reduction of Separately Regulated Pollutants</v>
      </c>
      <c r="D28" s="2" t="s">
        <v>81</v>
      </c>
      <c r="E28" s="2" t="s">
        <v>75</v>
      </c>
      <c r="F28" s="2" t="s">
        <v>81</v>
      </c>
      <c r="G28" s="2" t="s">
        <v>75</v>
      </c>
      <c r="H28" s="7">
        <v>326</v>
      </c>
      <c r="I28" s="257" t="s">
        <v>76</v>
      </c>
      <c r="J28" s="118" t="str">
        <f>INDEX('Policy Characteristics'!E:E,MATCH(PolicyLevers!$C28,'Policy Characteristics'!$D:$D,0))</f>
        <v>Conventional Pollutant Standard</v>
      </c>
      <c r="K28" s="118" t="str">
        <f>INDEX('Policy Characteristics'!F:F,MATCH(PolicyLevers!$C28,'Policy Characteristics'!$D:$D,0))</f>
        <v>trans reduce regulated pollutants</v>
      </c>
      <c r="L28" s="256">
        <f>INDEX('Policy Characteristics'!G:G,MATCH(PolicyLevers!$C28,'Policy Characteristics'!$D:$D,0))</f>
        <v>0</v>
      </c>
      <c r="M28" s="256">
        <f>INDEX('Policy Characteristics'!H:H,MATCH(PolicyLevers!$C28,'Policy Characteristics'!$D:$D,0))</f>
        <v>1</v>
      </c>
      <c r="N28" s="256">
        <f>INDEX('Policy Characteristics'!I:I,MATCH(PolicyLevers!$C28,'Policy Characteristics'!$D:$D,0))</f>
        <v>0.02</v>
      </c>
      <c r="O28" s="12" t="str">
        <f>INDEX('Policy Characteristics'!J:J,MATCH(PolicyLevers!$C28,'Policy Characteristics'!$D:$D,0))</f>
        <v>% reduction in emissions</v>
      </c>
      <c r="P28" s="257"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18" t="str">
        <f>IF(0,"",INDEX('Policy Characteristics'!L:L,MATCH(PolicyLevers!$C28,'Policy Characteristics'!$D:$D,0)))</f>
        <v>transportation-sector-main.html#conv-pol-stds</v>
      </c>
      <c r="R28" s="258" t="str">
        <f>INDEX('Policy Characteristics'!M:M,MATCH(PolicyLevers!$C28,'Policy Characteristics'!$D:$D,0))</f>
        <v>conventional-pollutant-standards.html</v>
      </c>
      <c r="S28" s="2" t="str">
        <f>INDEX('Policy Characteristics'!N:N,MATCH(PolicyLevers!$C28,'Policy Characteristics'!$D:$D,0))</f>
        <v>Energy Ministry. PROCONVE: PROCONVE: PROGRAMA DE CONTROLE DE POLUIÇÃO DO AR POR
VEÍCULOS AUTOMOTORES. https://www.mma.gov.br/images/arquivo/80060/Arquivos/PROCONVE_atualizado%20em%2021nov13.pdf</v>
      </c>
      <c r="T28" s="2">
        <f>INDEX('Policy Characteristics'!O:O,MATCH(PolicyLevers!$C28,'Policy Characteristics'!$D:$D,0))</f>
        <v>0</v>
      </c>
      <c r="U28" s="2"/>
      <c r="V28" s="2"/>
      <c r="W28" s="2"/>
      <c r="X28" s="2"/>
      <c r="Y28" s="2"/>
      <c r="Z28" s="2"/>
    </row>
    <row r="29" spans="1:26" ht="15.75" customHeight="1" x14ac:dyDescent="0.2">
      <c r="A29" s="118" t="str">
        <f>INDEX('Policy Characteristics'!B:B,MATCH(PolicyLevers!$C29,'Policy Characteristics'!$D:$D,0))</f>
        <v>Transportation</v>
      </c>
      <c r="B29" s="118" t="str">
        <f>INDEX('Policy Characteristics'!C:C,MATCH(PolicyLevers!$C29,'Policy Characteristics'!$D:$D,0))</f>
        <v>Conventional Pollutant Standards</v>
      </c>
      <c r="C29" s="12" t="str">
        <f t="shared" ref="C29" si="16">C$2</f>
        <v>Percentage Reduction of Separately Regulated Pollutants</v>
      </c>
      <c r="D29" s="2" t="s">
        <v>81</v>
      </c>
      <c r="E29" s="2" t="s">
        <v>77</v>
      </c>
      <c r="F29" s="2" t="s">
        <v>81</v>
      </c>
      <c r="G29" s="2" t="s">
        <v>77</v>
      </c>
      <c r="H29" s="7">
        <v>327</v>
      </c>
      <c r="I29" s="257" t="s">
        <v>76</v>
      </c>
      <c r="J29" s="118" t="str">
        <f>INDEX('Policy Characteristics'!E:E,MATCH(PolicyLevers!$C29,'Policy Characteristics'!$D:$D,0))</f>
        <v>Conventional Pollutant Standard</v>
      </c>
      <c r="K29" s="118" t="str">
        <f>INDEX('Policy Characteristics'!F:F,MATCH(PolicyLevers!$C29,'Policy Characteristics'!$D:$D,0))</f>
        <v>trans reduce regulated pollutants</v>
      </c>
      <c r="L29" s="256">
        <f>INDEX('Policy Characteristics'!G:G,MATCH(PolicyLevers!$C29,'Policy Characteristics'!$D:$D,0))</f>
        <v>0</v>
      </c>
      <c r="M29" s="256">
        <f>INDEX('Policy Characteristics'!H:H,MATCH(PolicyLevers!$C29,'Policy Characteristics'!$D:$D,0))</f>
        <v>1</v>
      </c>
      <c r="N29" s="256">
        <f>INDEX('Policy Characteristics'!I:I,MATCH(PolicyLevers!$C29,'Policy Characteristics'!$D:$D,0))</f>
        <v>0.02</v>
      </c>
      <c r="O29" s="12" t="str">
        <f>INDEX('Policy Characteristics'!J:J,MATCH(PolicyLevers!$C29,'Policy Characteristics'!$D:$D,0))</f>
        <v>% reduction in emissions</v>
      </c>
      <c r="P29" s="257"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18" t="str">
        <f>IF(0,"",INDEX('Policy Characteristics'!L:L,MATCH(PolicyLevers!$C29,'Policy Characteristics'!$D:$D,0)))</f>
        <v>transportation-sector-main.html#conv-pol-stds</v>
      </c>
      <c r="R29" s="258" t="str">
        <f>INDEX('Policy Characteristics'!M:M,MATCH(PolicyLevers!$C29,'Policy Characteristics'!$D:$D,0))</f>
        <v>conventional-pollutant-standards.html</v>
      </c>
      <c r="S29" s="2" t="str">
        <f>INDEX('Policy Characteristics'!N:N,MATCH(PolicyLevers!$C29,'Policy Characteristics'!$D:$D,0))</f>
        <v>Energy Ministry. PROCONVE: PROCONVE: PROGRAMA DE CONTROLE DE POLUIÇÃO DO AR POR
VEÍCULOS AUTOMOTORES. https://www.mma.gov.br/images/arquivo/80060/Arquivos/PROCONVE_atualizado%20em%2021nov13.pdf</v>
      </c>
      <c r="T29" s="2">
        <f>INDEX('Policy Characteristics'!O:O,MATCH(PolicyLevers!$C29,'Policy Characteristics'!$D:$D,0))</f>
        <v>0</v>
      </c>
      <c r="U29" s="2"/>
      <c r="V29" s="2"/>
      <c r="W29" s="2"/>
      <c r="X29" s="2"/>
      <c r="Y29" s="2"/>
      <c r="Z29" s="2"/>
    </row>
    <row r="30" spans="1:26" ht="15.75" customHeight="1" x14ac:dyDescent="0.2">
      <c r="A30" s="118" t="str">
        <f>INDEX('Policy Characteristics'!B:B,MATCH(PolicyLevers!$C30,'Policy Characteristics'!$D:$D,0))</f>
        <v>Transportation</v>
      </c>
      <c r="B30" s="118" t="str">
        <f>INDEX('Policy Characteristics'!C:C,MATCH(PolicyLevers!$C30,'Policy Characteristics'!$D:$D,0))</f>
        <v>Conventional Pollutant Standards</v>
      </c>
      <c r="C30" s="12" t="str">
        <f t="shared" ref="C30" si="17">C$2</f>
        <v>Percentage Reduction of Separately Regulated Pollutants</v>
      </c>
      <c r="D30" s="2" t="s">
        <v>81</v>
      </c>
      <c r="E30" s="2" t="s">
        <v>78</v>
      </c>
      <c r="F30" s="2" t="s">
        <v>81</v>
      </c>
      <c r="G30" s="2" t="s">
        <v>78</v>
      </c>
      <c r="H30" s="7">
        <v>328</v>
      </c>
      <c r="I30" s="257" t="s">
        <v>76</v>
      </c>
      <c r="J30" s="118" t="str">
        <f>INDEX('Policy Characteristics'!E:E,MATCH(PolicyLevers!$C30,'Policy Characteristics'!$D:$D,0))</f>
        <v>Conventional Pollutant Standard</v>
      </c>
      <c r="K30" s="118" t="str">
        <f>INDEX('Policy Characteristics'!F:F,MATCH(PolicyLevers!$C30,'Policy Characteristics'!$D:$D,0))</f>
        <v>trans reduce regulated pollutants</v>
      </c>
      <c r="L30" s="256">
        <f>INDEX('Policy Characteristics'!G:G,MATCH(PolicyLevers!$C30,'Policy Characteristics'!$D:$D,0))</f>
        <v>0</v>
      </c>
      <c r="M30" s="256">
        <f>INDEX('Policy Characteristics'!H:H,MATCH(PolicyLevers!$C30,'Policy Characteristics'!$D:$D,0))</f>
        <v>1</v>
      </c>
      <c r="N30" s="256">
        <f>INDEX('Policy Characteristics'!I:I,MATCH(PolicyLevers!$C30,'Policy Characteristics'!$D:$D,0))</f>
        <v>0.02</v>
      </c>
      <c r="O30" s="12" t="str">
        <f>INDEX('Policy Characteristics'!J:J,MATCH(PolicyLevers!$C30,'Policy Characteristics'!$D:$D,0))</f>
        <v>% reduction in emissions</v>
      </c>
      <c r="P30" s="257"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18" t="str">
        <f>IF(0,"",INDEX('Policy Characteristics'!L:L,MATCH(PolicyLevers!$C30,'Policy Characteristics'!$D:$D,0)))</f>
        <v>transportation-sector-main.html#conv-pol-stds</v>
      </c>
      <c r="R30" s="258" t="str">
        <f>INDEX('Policy Characteristics'!M:M,MATCH(PolicyLevers!$C30,'Policy Characteristics'!$D:$D,0))</f>
        <v>conventional-pollutant-standards.html</v>
      </c>
      <c r="S30" s="2" t="str">
        <f>INDEX('Policy Characteristics'!N:N,MATCH(PolicyLevers!$C30,'Policy Characteristics'!$D:$D,0))</f>
        <v>Energy Ministry. PROCONVE: PROCONVE: PROGRAMA DE CONTROLE DE POLUIÇÃO DO AR POR
VEÍCULOS AUTOMOTORES. https://www.mma.gov.br/images/arquivo/80060/Arquivos/PROCONVE_atualizado%20em%2021nov13.pdf</v>
      </c>
      <c r="T30" s="2">
        <f>INDEX('Policy Characteristics'!O:O,MATCH(PolicyLevers!$C30,'Policy Characteristics'!$D:$D,0))</f>
        <v>0</v>
      </c>
      <c r="U30" s="2"/>
      <c r="V30" s="2"/>
      <c r="W30" s="2"/>
      <c r="X30" s="2"/>
      <c r="Y30" s="2"/>
      <c r="Z30" s="2"/>
    </row>
    <row r="31" spans="1:26" ht="15.75" customHeight="1" x14ac:dyDescent="0.2">
      <c r="A31" s="118" t="str">
        <f>INDEX('Policy Characteristics'!B:B,MATCH(PolicyLevers!$C31,'Policy Characteristics'!$D:$D,0))</f>
        <v>Transportation</v>
      </c>
      <c r="B31" s="118" t="str">
        <f>INDEX('Policy Characteristics'!C:C,MATCH(PolicyLevers!$C31,'Policy Characteristics'!$D:$D,0))</f>
        <v>Conventional Pollutant Standards</v>
      </c>
      <c r="C31" s="12" t="str">
        <f t="shared" ref="C31" si="18">C$2</f>
        <v>Percentage Reduction of Separately Regulated Pollutants</v>
      </c>
      <c r="D31" s="2" t="s">
        <v>81</v>
      </c>
      <c r="E31" s="2" t="s">
        <v>79</v>
      </c>
      <c r="F31" s="2" t="s">
        <v>81</v>
      </c>
      <c r="G31" s="2" t="s">
        <v>79</v>
      </c>
      <c r="H31" s="7">
        <v>329</v>
      </c>
      <c r="I31" s="257" t="s">
        <v>76</v>
      </c>
      <c r="J31" s="118" t="str">
        <f>INDEX('Policy Characteristics'!E:E,MATCH(PolicyLevers!$C31,'Policy Characteristics'!$D:$D,0))</f>
        <v>Conventional Pollutant Standard</v>
      </c>
      <c r="K31" s="118" t="str">
        <f>INDEX('Policy Characteristics'!F:F,MATCH(PolicyLevers!$C31,'Policy Characteristics'!$D:$D,0))</f>
        <v>trans reduce regulated pollutants</v>
      </c>
      <c r="L31" s="256">
        <f>INDEX('Policy Characteristics'!G:G,MATCH(PolicyLevers!$C31,'Policy Characteristics'!$D:$D,0))</f>
        <v>0</v>
      </c>
      <c r="M31" s="256">
        <f>INDEX('Policy Characteristics'!H:H,MATCH(PolicyLevers!$C31,'Policy Characteristics'!$D:$D,0))</f>
        <v>1</v>
      </c>
      <c r="N31" s="256">
        <f>INDEX('Policy Characteristics'!I:I,MATCH(PolicyLevers!$C31,'Policy Characteristics'!$D:$D,0))</f>
        <v>0.02</v>
      </c>
      <c r="O31" s="12" t="str">
        <f>INDEX('Policy Characteristics'!J:J,MATCH(PolicyLevers!$C31,'Policy Characteristics'!$D:$D,0))</f>
        <v>% reduction in emissions</v>
      </c>
      <c r="P31" s="257"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18" t="str">
        <f>IF(0,"",INDEX('Policy Characteristics'!L:L,MATCH(PolicyLevers!$C31,'Policy Characteristics'!$D:$D,0)))</f>
        <v>transportation-sector-main.html#conv-pol-stds</v>
      </c>
      <c r="R31" s="258" t="str">
        <f>INDEX('Policy Characteristics'!M:M,MATCH(PolicyLevers!$C31,'Policy Characteristics'!$D:$D,0))</f>
        <v>conventional-pollutant-standards.html</v>
      </c>
      <c r="S31" s="2" t="str">
        <f>INDEX('Policy Characteristics'!N:N,MATCH(PolicyLevers!$C31,'Policy Characteristics'!$D:$D,0))</f>
        <v>Energy Ministry. PROCONVE: PROCONVE: PROGRAMA DE CONTROLE DE POLUIÇÃO DO AR POR
VEÍCULOS AUTOMOTORES. https://www.mma.gov.br/images/arquivo/80060/Arquivos/PROCONVE_atualizado%20em%2021nov13.pdf</v>
      </c>
      <c r="T31" s="2">
        <f>INDEX('Policy Characteristics'!O:O,MATCH(PolicyLevers!$C31,'Policy Characteristics'!$D:$D,0))</f>
        <v>0</v>
      </c>
      <c r="U31" s="2"/>
      <c r="V31" s="2"/>
      <c r="W31" s="2"/>
      <c r="X31" s="2"/>
      <c r="Y31" s="2"/>
      <c r="Z31" s="2"/>
    </row>
    <row r="32" spans="1:26" ht="15.75" customHeight="1" x14ac:dyDescent="0.2">
      <c r="A32" s="118" t="str">
        <f>INDEX('Policy Characteristics'!B:B,MATCH(PolicyLevers!$C32,'Policy Characteristics'!$D:$D,0))</f>
        <v>Transportation</v>
      </c>
      <c r="B32" s="118" t="str">
        <f>INDEX('Policy Characteristics'!C:C,MATCH(PolicyLevers!$C32,'Policy Characteristics'!$D:$D,0))</f>
        <v>Conventional Pollutant Standards</v>
      </c>
      <c r="C32" s="118" t="str">
        <f t="shared" ref="C32" si="19">C$2</f>
        <v>Percentage Reduction of Separately Regulated Pollutants</v>
      </c>
      <c r="D32" s="118" t="s">
        <v>82</v>
      </c>
      <c r="E32" s="118" t="s">
        <v>61</v>
      </c>
      <c r="F32" s="118" t="s">
        <v>82</v>
      </c>
      <c r="G32" s="118" t="s">
        <v>62</v>
      </c>
      <c r="H32" s="249">
        <v>330</v>
      </c>
      <c r="I32" s="252" t="s">
        <v>76</v>
      </c>
      <c r="J32" s="118" t="str">
        <f>INDEX('Policy Characteristics'!E:E,MATCH(PolicyLevers!$C32,'Policy Characteristics'!$D:$D,0))</f>
        <v>Conventional Pollutant Standard</v>
      </c>
      <c r="K32" s="118" t="str">
        <f>INDEX('Policy Characteristics'!F:F,MATCH(PolicyLevers!$C32,'Policy Characteristics'!$D:$D,0))</f>
        <v>trans reduce regulated pollutants</v>
      </c>
      <c r="L32" s="251">
        <f>INDEX('Policy Characteristics'!G:G,MATCH(PolicyLevers!$C32,'Policy Characteristics'!$D:$D,0))</f>
        <v>0</v>
      </c>
      <c r="M32" s="251">
        <f>INDEX('Policy Characteristics'!H:H,MATCH(PolicyLevers!$C32,'Policy Characteristics'!$D:$D,0))</f>
        <v>1</v>
      </c>
      <c r="N32" s="251">
        <f>INDEX('Policy Characteristics'!I:I,MATCH(PolicyLevers!$C32,'Policy Characteristics'!$D:$D,0))</f>
        <v>0.02</v>
      </c>
      <c r="O32" s="118" t="str">
        <f>INDEX('Policy Characteristics'!J:J,MATCH(PolicyLevers!$C32,'Policy Characteristics'!$D:$D,0))</f>
        <v>% reduction in emissions</v>
      </c>
      <c r="P32" s="252"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118" t="str">
        <f>IF(0,"",INDEX('Policy Characteristics'!L:L,MATCH(PolicyLevers!$C32,'Policy Characteristics'!$D:$D,0)))</f>
        <v>transportation-sector-main.html#conv-pol-stds</v>
      </c>
      <c r="R32" s="253" t="str">
        <f>INDEX('Policy Characteristics'!M:M,MATCH(PolicyLevers!$C32,'Policy Characteristics'!$D:$D,0))</f>
        <v>conventional-pollutant-standards.html</v>
      </c>
      <c r="S32" s="118" t="str">
        <f>INDEX('Policy Characteristics'!N:N,MATCH(PolicyLevers!$C32,'Policy Characteristics'!$D:$D,0))</f>
        <v>Energy Ministry. PROCONVE: PROCONVE: PROGRAMA DE CONTROLE DE POLUIÇÃO DO AR POR
VEÍCULOS AUTOMOTORES. https://www.mma.gov.br/images/arquivo/80060/Arquivos/PROCONVE_atualizado%20em%2021nov13.pdf</v>
      </c>
      <c r="T32" s="118">
        <f>INDEX('Policy Characteristics'!O:O,MATCH(PolicyLevers!$C32,'Policy Characteristics'!$D:$D,0))</f>
        <v>0</v>
      </c>
      <c r="U32" s="2"/>
      <c r="V32" s="2"/>
      <c r="W32" s="2"/>
      <c r="X32" s="2"/>
      <c r="Y32" s="2"/>
      <c r="Z32" s="2"/>
    </row>
    <row r="33" spans="1:26" ht="15.75" customHeight="1" x14ac:dyDescent="0.2">
      <c r="A33" s="118" t="str">
        <f>INDEX('Policy Characteristics'!B:B,MATCH(PolicyLevers!$C33,'Policy Characteristics'!$D:$D,0))</f>
        <v>Transportation</v>
      </c>
      <c r="B33" s="118" t="str">
        <f>INDEX('Policy Characteristics'!C:C,MATCH(PolicyLevers!$C33,'Policy Characteristics'!$D:$D,0))</f>
        <v>Conventional Pollutant Standards</v>
      </c>
      <c r="C33" s="118" t="str">
        <f t="shared" ref="C33" si="20">C$2</f>
        <v>Percentage Reduction of Separately Regulated Pollutants</v>
      </c>
      <c r="D33" s="118" t="s">
        <v>82</v>
      </c>
      <c r="E33" s="118" t="s">
        <v>69</v>
      </c>
      <c r="F33" s="118" t="s">
        <v>82</v>
      </c>
      <c r="G33" s="118" t="s">
        <v>69</v>
      </c>
      <c r="H33" s="249">
        <v>331</v>
      </c>
      <c r="I33" s="252" t="s">
        <v>76</v>
      </c>
      <c r="J33" s="118" t="str">
        <f>INDEX('Policy Characteristics'!E:E,MATCH(PolicyLevers!$C33,'Policy Characteristics'!$D:$D,0))</f>
        <v>Conventional Pollutant Standard</v>
      </c>
      <c r="K33" s="118" t="str">
        <f>INDEX('Policy Characteristics'!F:F,MATCH(PolicyLevers!$C33,'Policy Characteristics'!$D:$D,0))</f>
        <v>trans reduce regulated pollutants</v>
      </c>
      <c r="L33" s="251">
        <f>INDEX('Policy Characteristics'!G:G,MATCH(PolicyLevers!$C33,'Policy Characteristics'!$D:$D,0))</f>
        <v>0</v>
      </c>
      <c r="M33" s="251">
        <f>INDEX('Policy Characteristics'!H:H,MATCH(PolicyLevers!$C33,'Policy Characteristics'!$D:$D,0))</f>
        <v>1</v>
      </c>
      <c r="N33" s="251">
        <f>INDEX('Policy Characteristics'!I:I,MATCH(PolicyLevers!$C33,'Policy Characteristics'!$D:$D,0))</f>
        <v>0.02</v>
      </c>
      <c r="O33" s="118" t="str">
        <f>INDEX('Policy Characteristics'!J:J,MATCH(PolicyLevers!$C33,'Policy Characteristics'!$D:$D,0))</f>
        <v>% reduction in emissions</v>
      </c>
      <c r="P33" s="252"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118" t="str">
        <f>IF(0,"",INDEX('Policy Characteristics'!L:L,MATCH(PolicyLevers!$C33,'Policy Characteristics'!$D:$D,0)))</f>
        <v>transportation-sector-main.html#conv-pol-stds</v>
      </c>
      <c r="R33" s="253" t="str">
        <f>INDEX('Policy Characteristics'!M:M,MATCH(PolicyLevers!$C33,'Policy Characteristics'!$D:$D,0))</f>
        <v>conventional-pollutant-standards.html</v>
      </c>
      <c r="S33" s="118" t="str">
        <f>INDEX('Policy Characteristics'!N:N,MATCH(PolicyLevers!$C33,'Policy Characteristics'!$D:$D,0))</f>
        <v>Energy Ministry. PROCONVE: PROCONVE: PROGRAMA DE CONTROLE DE POLUIÇÃO DO AR POR
VEÍCULOS AUTOMOTORES. https://www.mma.gov.br/images/arquivo/80060/Arquivos/PROCONVE_atualizado%20em%2021nov13.pdf</v>
      </c>
      <c r="T33" s="118">
        <f>INDEX('Policy Characteristics'!O:O,MATCH(PolicyLevers!$C33,'Policy Characteristics'!$D:$D,0))</f>
        <v>0</v>
      </c>
      <c r="U33" s="2"/>
      <c r="V33" s="2"/>
      <c r="W33" s="2"/>
      <c r="X33" s="2"/>
      <c r="Y33" s="2"/>
      <c r="Z33" s="2"/>
    </row>
    <row r="34" spans="1:26" ht="15.75" customHeight="1" x14ac:dyDescent="0.2">
      <c r="A34" s="118" t="str">
        <f>INDEX('Policy Characteristics'!B:B,MATCH(PolicyLevers!$C34,'Policy Characteristics'!$D:$D,0))</f>
        <v>Transportation</v>
      </c>
      <c r="B34" s="118" t="str">
        <f>INDEX('Policy Characteristics'!C:C,MATCH(PolicyLevers!$C34,'Policy Characteristics'!$D:$D,0))</f>
        <v>Conventional Pollutant Standards</v>
      </c>
      <c r="C34" s="118" t="str">
        <f t="shared" ref="C34" si="21">C$2</f>
        <v>Percentage Reduction of Separately Regulated Pollutants</v>
      </c>
      <c r="D34" s="118" t="s">
        <v>82</v>
      </c>
      <c r="E34" s="118" t="s">
        <v>70</v>
      </c>
      <c r="F34" s="118" t="s">
        <v>82</v>
      </c>
      <c r="G34" s="118" t="s">
        <v>70</v>
      </c>
      <c r="H34" s="249">
        <v>332</v>
      </c>
      <c r="I34" s="252" t="s">
        <v>76</v>
      </c>
      <c r="J34" s="118" t="str">
        <f>INDEX('Policy Characteristics'!E:E,MATCH(PolicyLevers!$C34,'Policy Characteristics'!$D:$D,0))</f>
        <v>Conventional Pollutant Standard</v>
      </c>
      <c r="K34" s="118" t="str">
        <f>INDEX('Policy Characteristics'!F:F,MATCH(PolicyLevers!$C34,'Policy Characteristics'!$D:$D,0))</f>
        <v>trans reduce regulated pollutants</v>
      </c>
      <c r="L34" s="251">
        <f>INDEX('Policy Characteristics'!G:G,MATCH(PolicyLevers!$C34,'Policy Characteristics'!$D:$D,0))</f>
        <v>0</v>
      </c>
      <c r="M34" s="251">
        <f>INDEX('Policy Characteristics'!H:H,MATCH(PolicyLevers!$C34,'Policy Characteristics'!$D:$D,0))</f>
        <v>1</v>
      </c>
      <c r="N34" s="251">
        <f>INDEX('Policy Characteristics'!I:I,MATCH(PolicyLevers!$C34,'Policy Characteristics'!$D:$D,0))</f>
        <v>0.02</v>
      </c>
      <c r="O34" s="118" t="str">
        <f>INDEX('Policy Characteristics'!J:J,MATCH(PolicyLevers!$C34,'Policy Characteristics'!$D:$D,0))</f>
        <v>% reduction in emissions</v>
      </c>
      <c r="P34" s="252"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118" t="str">
        <f>IF(0,"",INDEX('Policy Characteristics'!L:L,MATCH(PolicyLevers!$C34,'Policy Characteristics'!$D:$D,0)))</f>
        <v>transportation-sector-main.html#conv-pol-stds</v>
      </c>
      <c r="R34" s="253" t="str">
        <f>INDEX('Policy Characteristics'!M:M,MATCH(PolicyLevers!$C34,'Policy Characteristics'!$D:$D,0))</f>
        <v>conventional-pollutant-standards.html</v>
      </c>
      <c r="S34" s="118" t="str">
        <f>INDEX('Policy Characteristics'!N:N,MATCH(PolicyLevers!$C34,'Policy Characteristics'!$D:$D,0))</f>
        <v>Energy Ministry. PROCONVE: PROCONVE: PROGRAMA DE CONTROLE DE POLUIÇÃO DO AR POR
VEÍCULOS AUTOMOTORES. https://www.mma.gov.br/images/arquivo/80060/Arquivos/PROCONVE_atualizado%20em%2021nov13.pdf</v>
      </c>
      <c r="T34" s="118">
        <f>INDEX('Policy Characteristics'!O:O,MATCH(PolicyLevers!$C34,'Policy Characteristics'!$D:$D,0))</f>
        <v>0</v>
      </c>
      <c r="U34" s="2"/>
      <c r="V34" s="2"/>
      <c r="W34" s="2"/>
      <c r="X34" s="2"/>
      <c r="Y34" s="2"/>
      <c r="Z34" s="2"/>
    </row>
    <row r="35" spans="1:26" ht="15.75" customHeight="1" x14ac:dyDescent="0.2">
      <c r="A35" s="118" t="str">
        <f>INDEX('Policy Characteristics'!B:B,MATCH(PolicyLevers!$C35,'Policy Characteristics'!$D:$D,0))</f>
        <v>Transportation</v>
      </c>
      <c r="B35" s="118" t="str">
        <f>INDEX('Policy Characteristics'!C:C,MATCH(PolicyLevers!$C35,'Policy Characteristics'!$D:$D,0))</f>
        <v>Conventional Pollutant Standards</v>
      </c>
      <c r="C35" s="118" t="str">
        <f t="shared" ref="C35" si="22">C$2</f>
        <v>Percentage Reduction of Separately Regulated Pollutants</v>
      </c>
      <c r="D35" s="118" t="s">
        <v>82</v>
      </c>
      <c r="E35" s="118" t="s">
        <v>71</v>
      </c>
      <c r="F35" s="118" t="s">
        <v>82</v>
      </c>
      <c r="G35" s="118" t="s">
        <v>71</v>
      </c>
      <c r="H35" s="249">
        <v>333</v>
      </c>
      <c r="I35" s="252" t="s">
        <v>76</v>
      </c>
      <c r="J35" s="118" t="str">
        <f>INDEX('Policy Characteristics'!E:E,MATCH(PolicyLevers!$C35,'Policy Characteristics'!$D:$D,0))</f>
        <v>Conventional Pollutant Standard</v>
      </c>
      <c r="K35" s="118" t="str">
        <f>INDEX('Policy Characteristics'!F:F,MATCH(PolicyLevers!$C35,'Policy Characteristics'!$D:$D,0))</f>
        <v>trans reduce regulated pollutants</v>
      </c>
      <c r="L35" s="251">
        <f>INDEX('Policy Characteristics'!G:G,MATCH(PolicyLevers!$C35,'Policy Characteristics'!$D:$D,0))</f>
        <v>0</v>
      </c>
      <c r="M35" s="251">
        <f>INDEX('Policy Characteristics'!H:H,MATCH(PolicyLevers!$C35,'Policy Characteristics'!$D:$D,0))</f>
        <v>1</v>
      </c>
      <c r="N35" s="251">
        <f>INDEX('Policy Characteristics'!I:I,MATCH(PolicyLevers!$C35,'Policy Characteristics'!$D:$D,0))</f>
        <v>0.02</v>
      </c>
      <c r="O35" s="118" t="str">
        <f>INDEX('Policy Characteristics'!J:J,MATCH(PolicyLevers!$C35,'Policy Characteristics'!$D:$D,0))</f>
        <v>% reduction in emissions</v>
      </c>
      <c r="P35" s="252"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118" t="str">
        <f>IF(0,"",INDEX('Policy Characteristics'!L:L,MATCH(PolicyLevers!$C35,'Policy Characteristics'!$D:$D,0)))</f>
        <v>transportation-sector-main.html#conv-pol-stds</v>
      </c>
      <c r="R35" s="253" t="str">
        <f>INDEX('Policy Characteristics'!M:M,MATCH(PolicyLevers!$C35,'Policy Characteristics'!$D:$D,0))</f>
        <v>conventional-pollutant-standards.html</v>
      </c>
      <c r="S35" s="118" t="str">
        <f>INDEX('Policy Characteristics'!N:N,MATCH(PolicyLevers!$C35,'Policy Characteristics'!$D:$D,0))</f>
        <v>Energy Ministry. PROCONVE: PROCONVE: PROGRAMA DE CONTROLE DE POLUIÇÃO DO AR POR
VEÍCULOS AUTOMOTORES. https://www.mma.gov.br/images/arquivo/80060/Arquivos/PROCONVE_atualizado%20em%2021nov13.pdf</v>
      </c>
      <c r="T35" s="118">
        <f>INDEX('Policy Characteristics'!O:O,MATCH(PolicyLevers!$C35,'Policy Characteristics'!$D:$D,0))</f>
        <v>0</v>
      </c>
      <c r="U35" s="2"/>
      <c r="V35" s="2"/>
      <c r="W35" s="2"/>
      <c r="X35" s="2"/>
      <c r="Y35" s="2"/>
      <c r="Z35" s="2"/>
    </row>
    <row r="36" spans="1:26" ht="15.75" customHeight="1" x14ac:dyDescent="0.2">
      <c r="A36" s="118" t="str">
        <f>INDEX('Policy Characteristics'!B:B,MATCH(PolicyLevers!$C36,'Policy Characteristics'!$D:$D,0))</f>
        <v>Transportation</v>
      </c>
      <c r="B36" s="118" t="str">
        <f>INDEX('Policy Characteristics'!C:C,MATCH(PolicyLevers!$C36,'Policy Characteristics'!$D:$D,0))</f>
        <v>Conventional Pollutant Standards</v>
      </c>
      <c r="C36" s="118" t="str">
        <f t="shared" ref="C36:C37" si="23">C$2</f>
        <v>Percentage Reduction of Separately Regulated Pollutants</v>
      </c>
      <c r="D36" s="118" t="s">
        <v>82</v>
      </c>
      <c r="E36" s="118" t="s">
        <v>72</v>
      </c>
      <c r="F36" s="118" t="s">
        <v>82</v>
      </c>
      <c r="G36" s="118" t="s">
        <v>73</v>
      </c>
      <c r="H36" s="249">
        <v>334</v>
      </c>
      <c r="I36" s="252" t="s">
        <v>76</v>
      </c>
      <c r="J36" s="118" t="str">
        <f>INDEX('Policy Characteristics'!E:E,MATCH(PolicyLevers!$C36,'Policy Characteristics'!$D:$D,0))</f>
        <v>Conventional Pollutant Standard</v>
      </c>
      <c r="K36" s="118" t="str">
        <f>INDEX('Policy Characteristics'!F:F,MATCH(PolicyLevers!$C36,'Policy Characteristics'!$D:$D,0))</f>
        <v>trans reduce regulated pollutants</v>
      </c>
      <c r="L36" s="251">
        <f>INDEX('Policy Characteristics'!G:G,MATCH(PolicyLevers!$C36,'Policy Characteristics'!$D:$D,0))</f>
        <v>0</v>
      </c>
      <c r="M36" s="251">
        <f>INDEX('Policy Characteristics'!H:H,MATCH(PolicyLevers!$C36,'Policy Characteristics'!$D:$D,0))</f>
        <v>1</v>
      </c>
      <c r="N36" s="251">
        <f>INDEX('Policy Characteristics'!I:I,MATCH(PolicyLevers!$C36,'Policy Characteristics'!$D:$D,0))</f>
        <v>0.02</v>
      </c>
      <c r="O36" s="118" t="str">
        <f>INDEX('Policy Characteristics'!J:J,MATCH(PolicyLevers!$C36,'Policy Characteristics'!$D:$D,0))</f>
        <v>% reduction in emissions</v>
      </c>
      <c r="P36" s="252"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118" t="str">
        <f>IF(0,"",INDEX('Policy Characteristics'!L:L,MATCH(PolicyLevers!$C36,'Policy Characteristics'!$D:$D,0)))</f>
        <v>transportation-sector-main.html#conv-pol-stds</v>
      </c>
      <c r="R36" s="253" t="str">
        <f>INDEX('Policy Characteristics'!M:M,MATCH(PolicyLevers!$C36,'Policy Characteristics'!$D:$D,0))</f>
        <v>conventional-pollutant-standards.html</v>
      </c>
      <c r="S36" s="118" t="str">
        <f>INDEX('Policy Characteristics'!N:N,MATCH(PolicyLevers!$C36,'Policy Characteristics'!$D:$D,0))</f>
        <v>Energy Ministry. PROCONVE: PROCONVE: PROGRAMA DE CONTROLE DE POLUIÇÃO DO AR POR
VEÍCULOS AUTOMOTORES. https://www.mma.gov.br/images/arquivo/80060/Arquivos/PROCONVE_atualizado%20em%2021nov13.pdf</v>
      </c>
      <c r="T36" s="118">
        <f>INDEX('Policy Characteristics'!O:O,MATCH(PolicyLevers!$C36,'Policy Characteristics'!$D:$D,0))</f>
        <v>0</v>
      </c>
      <c r="U36" s="2"/>
      <c r="V36" s="2"/>
      <c r="W36" s="2"/>
      <c r="X36" s="2"/>
      <c r="Y36" s="2"/>
      <c r="Z36" s="2"/>
    </row>
    <row r="37" spans="1:26" ht="13.25" customHeight="1" x14ac:dyDescent="0.2">
      <c r="A37" s="118" t="str">
        <f>INDEX('Policy Characteristics'!B:B,MATCH(PolicyLevers!$C37,'Policy Characteristics'!$D:$D,0))</f>
        <v>Transportation</v>
      </c>
      <c r="B37" s="118" t="str">
        <f>INDEX('Policy Characteristics'!C:C,MATCH(PolicyLevers!$C37,'Policy Characteristics'!$D:$D,0))</f>
        <v>Conventional Pollutant Standards</v>
      </c>
      <c r="C37" s="118" t="str">
        <f t="shared" si="23"/>
        <v>Percentage Reduction of Separately Regulated Pollutants</v>
      </c>
      <c r="D37" s="118" t="s">
        <v>82</v>
      </c>
      <c r="E37" s="118" t="s">
        <v>74</v>
      </c>
      <c r="F37" s="118" t="s">
        <v>82</v>
      </c>
      <c r="G37" s="118" t="s">
        <v>74</v>
      </c>
      <c r="H37" s="249">
        <v>335</v>
      </c>
      <c r="I37" s="250" t="s">
        <v>63</v>
      </c>
      <c r="J37" s="118" t="str">
        <f>INDEX('Policy Characteristics'!E:E,MATCH(PolicyLevers!$C37,'Policy Characteristics'!$D:$D,0))</f>
        <v>Conventional Pollutant Standard</v>
      </c>
      <c r="K37" s="118" t="str">
        <f>INDEX('Policy Characteristics'!F:F,MATCH(PolicyLevers!$C37,'Policy Characteristics'!$D:$D,0))</f>
        <v>trans reduce regulated pollutants</v>
      </c>
      <c r="L37" s="251">
        <f>INDEX('Policy Characteristics'!G:G,MATCH(PolicyLevers!$C37,'Policy Characteristics'!$D:$D,0))</f>
        <v>0</v>
      </c>
      <c r="M37" s="251">
        <f>INDEX('Policy Characteristics'!H:H,MATCH(PolicyLevers!$C37,'Policy Characteristics'!$D:$D,0))</f>
        <v>1</v>
      </c>
      <c r="N37" s="251">
        <f>INDEX('Policy Characteristics'!I:I,MATCH(PolicyLevers!$C37,'Policy Characteristics'!$D:$D,0))</f>
        <v>0.02</v>
      </c>
      <c r="O37" s="118" t="str">
        <f>INDEX('Policy Characteristics'!J:J,MATCH(PolicyLevers!$C37,'Policy Characteristics'!$D:$D,0))</f>
        <v>% reduction in emissions</v>
      </c>
      <c r="P37" s="252"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118" t="str">
        <f>IF(0,"",INDEX('Policy Characteristics'!L:L,MATCH(PolicyLevers!$C37,'Policy Characteristics'!$D:$D,0)))</f>
        <v>transportation-sector-main.html#conv-pol-stds</v>
      </c>
      <c r="R37" s="253" t="str">
        <f>INDEX('Policy Characteristics'!M:M,MATCH(PolicyLevers!$C37,'Policy Characteristics'!$D:$D,0))</f>
        <v>conventional-pollutant-standards.html</v>
      </c>
      <c r="S37" s="118" t="str">
        <f>INDEX('Policy Characteristics'!N:N,MATCH(PolicyLevers!$C37,'Policy Characteristics'!$D:$D,0))</f>
        <v>Energy Ministry. PROCONVE: PROCONVE: PROGRAMA DE CONTROLE DE POLUIÇÃO DO AR POR
VEÍCULOS AUTOMOTORES. https://www.mma.gov.br/images/arquivo/80060/Arquivos/PROCONVE_atualizado%20em%2021nov13.pdf</v>
      </c>
      <c r="T37" s="118">
        <f>INDEX('Policy Characteristics'!O:O,MATCH(PolicyLevers!$C37,'Policy Characteristics'!$D:$D,0))</f>
        <v>0</v>
      </c>
      <c r="U37" s="2"/>
      <c r="V37" s="2"/>
      <c r="W37" s="2"/>
      <c r="X37" s="2"/>
      <c r="Y37" s="2"/>
      <c r="Z37" s="2"/>
    </row>
    <row r="38" spans="1:26" ht="15.75" customHeight="1" x14ac:dyDescent="0.2">
      <c r="A38" s="118" t="str">
        <f>INDEX('Policy Characteristics'!B:B,MATCH(PolicyLevers!$C38,'Policy Characteristics'!$D:$D,0))</f>
        <v>Transportation</v>
      </c>
      <c r="B38" s="118" t="str">
        <f>INDEX('Policy Characteristics'!C:C,MATCH(PolicyLevers!$C38,'Policy Characteristics'!$D:$D,0))</f>
        <v>Conventional Pollutant Standards</v>
      </c>
      <c r="C38" s="118" t="str">
        <f t="shared" ref="C38" si="24">C$2</f>
        <v>Percentage Reduction of Separately Regulated Pollutants</v>
      </c>
      <c r="D38" s="118" t="s">
        <v>82</v>
      </c>
      <c r="E38" s="118" t="s">
        <v>75</v>
      </c>
      <c r="F38" s="118" t="s">
        <v>82</v>
      </c>
      <c r="G38" s="118" t="s">
        <v>75</v>
      </c>
      <c r="H38" s="249">
        <v>336</v>
      </c>
      <c r="I38" s="252" t="s">
        <v>76</v>
      </c>
      <c r="J38" s="118" t="str">
        <f>INDEX('Policy Characteristics'!E:E,MATCH(PolicyLevers!$C38,'Policy Characteristics'!$D:$D,0))</f>
        <v>Conventional Pollutant Standard</v>
      </c>
      <c r="K38" s="118" t="str">
        <f>INDEX('Policy Characteristics'!F:F,MATCH(PolicyLevers!$C38,'Policy Characteristics'!$D:$D,0))</f>
        <v>trans reduce regulated pollutants</v>
      </c>
      <c r="L38" s="251">
        <f>INDEX('Policy Characteristics'!G:G,MATCH(PolicyLevers!$C38,'Policy Characteristics'!$D:$D,0))</f>
        <v>0</v>
      </c>
      <c r="M38" s="251">
        <f>INDEX('Policy Characteristics'!H:H,MATCH(PolicyLevers!$C38,'Policy Characteristics'!$D:$D,0))</f>
        <v>1</v>
      </c>
      <c r="N38" s="251">
        <f>INDEX('Policy Characteristics'!I:I,MATCH(PolicyLevers!$C38,'Policy Characteristics'!$D:$D,0))</f>
        <v>0.02</v>
      </c>
      <c r="O38" s="118" t="str">
        <f>INDEX('Policy Characteristics'!J:J,MATCH(PolicyLevers!$C38,'Policy Characteristics'!$D:$D,0))</f>
        <v>% reduction in emissions</v>
      </c>
      <c r="P38" s="252"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118" t="str">
        <f>IF(0,"",INDEX('Policy Characteristics'!L:L,MATCH(PolicyLevers!$C38,'Policy Characteristics'!$D:$D,0)))</f>
        <v>transportation-sector-main.html#conv-pol-stds</v>
      </c>
      <c r="R38" s="253" t="str">
        <f>INDEX('Policy Characteristics'!M:M,MATCH(PolicyLevers!$C38,'Policy Characteristics'!$D:$D,0))</f>
        <v>conventional-pollutant-standards.html</v>
      </c>
      <c r="S38" s="118" t="str">
        <f>INDEX('Policy Characteristics'!N:N,MATCH(PolicyLevers!$C38,'Policy Characteristics'!$D:$D,0))</f>
        <v>Energy Ministry. PROCONVE: PROCONVE: PROGRAMA DE CONTROLE DE POLUIÇÃO DO AR POR
VEÍCULOS AUTOMOTORES. https://www.mma.gov.br/images/arquivo/80060/Arquivos/PROCONVE_atualizado%20em%2021nov13.pdf</v>
      </c>
      <c r="T38" s="118">
        <f>INDEX('Policy Characteristics'!O:O,MATCH(PolicyLevers!$C38,'Policy Characteristics'!$D:$D,0))</f>
        <v>0</v>
      </c>
      <c r="U38" s="2"/>
      <c r="V38" s="2"/>
      <c r="W38" s="2"/>
      <c r="X38" s="2"/>
      <c r="Y38" s="2"/>
      <c r="Z38" s="2"/>
    </row>
    <row r="39" spans="1:26" ht="15.75" customHeight="1" x14ac:dyDescent="0.2">
      <c r="A39" s="118" t="str">
        <f>INDEX('Policy Characteristics'!B:B,MATCH(PolicyLevers!$C39,'Policy Characteristics'!$D:$D,0))</f>
        <v>Transportation</v>
      </c>
      <c r="B39" s="118" t="str">
        <f>INDEX('Policy Characteristics'!C:C,MATCH(PolicyLevers!$C39,'Policy Characteristics'!$D:$D,0))</f>
        <v>Conventional Pollutant Standards</v>
      </c>
      <c r="C39" s="118" t="str">
        <f t="shared" ref="C39" si="25">C$2</f>
        <v>Percentage Reduction of Separately Regulated Pollutants</v>
      </c>
      <c r="D39" s="118" t="s">
        <v>82</v>
      </c>
      <c r="E39" s="118" t="s">
        <v>77</v>
      </c>
      <c r="F39" s="118" t="s">
        <v>82</v>
      </c>
      <c r="G39" s="118" t="s">
        <v>77</v>
      </c>
      <c r="H39" s="249">
        <v>337</v>
      </c>
      <c r="I39" s="252" t="s">
        <v>76</v>
      </c>
      <c r="J39" s="118" t="str">
        <f>INDEX('Policy Characteristics'!E:E,MATCH(PolicyLevers!$C39,'Policy Characteristics'!$D:$D,0))</f>
        <v>Conventional Pollutant Standard</v>
      </c>
      <c r="K39" s="118" t="str">
        <f>INDEX('Policy Characteristics'!F:F,MATCH(PolicyLevers!$C39,'Policy Characteristics'!$D:$D,0))</f>
        <v>trans reduce regulated pollutants</v>
      </c>
      <c r="L39" s="251">
        <f>INDEX('Policy Characteristics'!G:G,MATCH(PolicyLevers!$C39,'Policy Characteristics'!$D:$D,0))</f>
        <v>0</v>
      </c>
      <c r="M39" s="251">
        <f>INDEX('Policy Characteristics'!H:H,MATCH(PolicyLevers!$C39,'Policy Characteristics'!$D:$D,0))</f>
        <v>1</v>
      </c>
      <c r="N39" s="251">
        <f>INDEX('Policy Characteristics'!I:I,MATCH(PolicyLevers!$C39,'Policy Characteristics'!$D:$D,0))</f>
        <v>0.02</v>
      </c>
      <c r="O39" s="118" t="str">
        <f>INDEX('Policy Characteristics'!J:J,MATCH(PolicyLevers!$C39,'Policy Characteristics'!$D:$D,0))</f>
        <v>% reduction in emissions</v>
      </c>
      <c r="P39" s="252"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118" t="str">
        <f>IF(0,"",INDEX('Policy Characteristics'!L:L,MATCH(PolicyLevers!$C39,'Policy Characteristics'!$D:$D,0)))</f>
        <v>transportation-sector-main.html#conv-pol-stds</v>
      </c>
      <c r="R39" s="253" t="str">
        <f>INDEX('Policy Characteristics'!M:M,MATCH(PolicyLevers!$C39,'Policy Characteristics'!$D:$D,0))</f>
        <v>conventional-pollutant-standards.html</v>
      </c>
      <c r="S39" s="118" t="str">
        <f>INDEX('Policy Characteristics'!N:N,MATCH(PolicyLevers!$C39,'Policy Characteristics'!$D:$D,0))</f>
        <v>Energy Ministry. PROCONVE: PROCONVE: PROGRAMA DE CONTROLE DE POLUIÇÃO DO AR POR
VEÍCULOS AUTOMOTORES. https://www.mma.gov.br/images/arquivo/80060/Arquivos/PROCONVE_atualizado%20em%2021nov13.pdf</v>
      </c>
      <c r="T39" s="118">
        <f>INDEX('Policy Characteristics'!O:O,MATCH(PolicyLevers!$C39,'Policy Characteristics'!$D:$D,0))</f>
        <v>0</v>
      </c>
      <c r="U39" s="2"/>
      <c r="V39" s="2"/>
      <c r="W39" s="2"/>
      <c r="X39" s="2"/>
      <c r="Y39" s="2"/>
      <c r="Z39" s="2"/>
    </row>
    <row r="40" spans="1:26" ht="15.75" customHeight="1" x14ac:dyDescent="0.2">
      <c r="A40" s="118" t="str">
        <f>INDEX('Policy Characteristics'!B:B,MATCH(PolicyLevers!$C40,'Policy Characteristics'!$D:$D,0))</f>
        <v>Transportation</v>
      </c>
      <c r="B40" s="118" t="str">
        <f>INDEX('Policy Characteristics'!C:C,MATCH(PolicyLevers!$C40,'Policy Characteristics'!$D:$D,0))</f>
        <v>Conventional Pollutant Standards</v>
      </c>
      <c r="C40" s="12" t="str">
        <f t="shared" ref="C40" si="26">C$2</f>
        <v>Percentage Reduction of Separately Regulated Pollutants</v>
      </c>
      <c r="D40" s="2" t="s">
        <v>82</v>
      </c>
      <c r="E40" s="2" t="s">
        <v>78</v>
      </c>
      <c r="F40" s="2" t="s">
        <v>82</v>
      </c>
      <c r="G40" s="2" t="s">
        <v>78</v>
      </c>
      <c r="H40" s="7">
        <v>338</v>
      </c>
      <c r="I40" s="257" t="s">
        <v>76</v>
      </c>
      <c r="J40" s="118" t="str">
        <f>INDEX('Policy Characteristics'!E:E,MATCH(PolicyLevers!$C40,'Policy Characteristics'!$D:$D,0))</f>
        <v>Conventional Pollutant Standard</v>
      </c>
      <c r="K40" s="118" t="str">
        <f>INDEX('Policy Characteristics'!F:F,MATCH(PolicyLevers!$C40,'Policy Characteristics'!$D:$D,0))</f>
        <v>trans reduce regulated pollutants</v>
      </c>
      <c r="L40" s="256">
        <f>INDEX('Policy Characteristics'!G:G,MATCH(PolicyLevers!$C40,'Policy Characteristics'!$D:$D,0))</f>
        <v>0</v>
      </c>
      <c r="M40" s="256">
        <f>INDEX('Policy Characteristics'!H:H,MATCH(PolicyLevers!$C40,'Policy Characteristics'!$D:$D,0))</f>
        <v>1</v>
      </c>
      <c r="N40" s="256">
        <f>INDEX('Policy Characteristics'!I:I,MATCH(PolicyLevers!$C40,'Policy Characteristics'!$D:$D,0))</f>
        <v>0.02</v>
      </c>
      <c r="O40" s="12" t="str">
        <f>INDEX('Policy Characteristics'!J:J,MATCH(PolicyLevers!$C40,'Policy Characteristics'!$D:$D,0))</f>
        <v>% reduction in emissions</v>
      </c>
      <c r="P40" s="257"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18" t="str">
        <f>IF(0,"",INDEX('Policy Characteristics'!L:L,MATCH(PolicyLevers!$C40,'Policy Characteristics'!$D:$D,0)))</f>
        <v>transportation-sector-main.html#conv-pol-stds</v>
      </c>
      <c r="R40" s="258" t="str">
        <f>INDEX('Policy Characteristics'!M:M,MATCH(PolicyLevers!$C40,'Policy Characteristics'!$D:$D,0))</f>
        <v>conventional-pollutant-standards.html</v>
      </c>
      <c r="S40" s="2" t="str">
        <f>INDEX('Policy Characteristics'!N:N,MATCH(PolicyLevers!$C40,'Policy Characteristics'!$D:$D,0))</f>
        <v>Energy Ministry. PROCONVE: PROCONVE: PROGRAMA DE CONTROLE DE POLUIÇÃO DO AR POR
VEÍCULOS AUTOMOTORES. https://www.mma.gov.br/images/arquivo/80060/Arquivos/PROCONVE_atualizado%20em%2021nov13.pdf</v>
      </c>
      <c r="T40" s="2">
        <f>INDEX('Policy Characteristics'!O:O,MATCH(PolicyLevers!$C40,'Policy Characteristics'!$D:$D,0))</f>
        <v>0</v>
      </c>
      <c r="U40" s="2"/>
      <c r="V40" s="2"/>
      <c r="W40" s="2"/>
      <c r="X40" s="2"/>
      <c r="Y40" s="2"/>
      <c r="Z40" s="2"/>
    </row>
    <row r="41" spans="1:26" ht="15.75" customHeight="1" x14ac:dyDescent="0.2">
      <c r="A41" s="118" t="str">
        <f>INDEX('Policy Characteristics'!B:B,MATCH(PolicyLevers!$C41,'Policy Characteristics'!$D:$D,0))</f>
        <v>Transportation</v>
      </c>
      <c r="B41" s="118" t="str">
        <f>INDEX('Policy Characteristics'!C:C,MATCH(PolicyLevers!$C41,'Policy Characteristics'!$D:$D,0))</f>
        <v>Conventional Pollutant Standards</v>
      </c>
      <c r="C41" s="12" t="str">
        <f t="shared" ref="C41" si="27">C$2</f>
        <v>Percentage Reduction of Separately Regulated Pollutants</v>
      </c>
      <c r="D41" s="2" t="s">
        <v>82</v>
      </c>
      <c r="E41" s="2" t="s">
        <v>79</v>
      </c>
      <c r="F41" s="2" t="s">
        <v>82</v>
      </c>
      <c r="G41" s="2" t="s">
        <v>79</v>
      </c>
      <c r="H41" s="7">
        <v>339</v>
      </c>
      <c r="I41" s="257" t="s">
        <v>76</v>
      </c>
      <c r="J41" s="118" t="str">
        <f>INDEX('Policy Characteristics'!E:E,MATCH(PolicyLevers!$C41,'Policy Characteristics'!$D:$D,0))</f>
        <v>Conventional Pollutant Standard</v>
      </c>
      <c r="K41" s="118" t="str">
        <f>INDEX('Policy Characteristics'!F:F,MATCH(PolicyLevers!$C41,'Policy Characteristics'!$D:$D,0))</f>
        <v>trans reduce regulated pollutants</v>
      </c>
      <c r="L41" s="256">
        <f>INDEX('Policy Characteristics'!G:G,MATCH(PolicyLevers!$C41,'Policy Characteristics'!$D:$D,0))</f>
        <v>0</v>
      </c>
      <c r="M41" s="256">
        <f>INDEX('Policy Characteristics'!H:H,MATCH(PolicyLevers!$C41,'Policy Characteristics'!$D:$D,0))</f>
        <v>1</v>
      </c>
      <c r="N41" s="256">
        <f>INDEX('Policy Characteristics'!I:I,MATCH(PolicyLevers!$C41,'Policy Characteristics'!$D:$D,0))</f>
        <v>0.02</v>
      </c>
      <c r="O41" s="12" t="str">
        <f>INDEX('Policy Characteristics'!J:J,MATCH(PolicyLevers!$C41,'Policy Characteristics'!$D:$D,0))</f>
        <v>% reduction in emissions</v>
      </c>
      <c r="P41" s="257"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18" t="str">
        <f>IF(0,"",INDEX('Policy Characteristics'!L:L,MATCH(PolicyLevers!$C41,'Policy Characteristics'!$D:$D,0)))</f>
        <v>transportation-sector-main.html#conv-pol-stds</v>
      </c>
      <c r="R41" s="258" t="str">
        <f>INDEX('Policy Characteristics'!M:M,MATCH(PolicyLevers!$C41,'Policy Characteristics'!$D:$D,0))</f>
        <v>conventional-pollutant-standards.html</v>
      </c>
      <c r="S41" s="2" t="str">
        <f>INDEX('Policy Characteristics'!N:N,MATCH(PolicyLevers!$C41,'Policy Characteristics'!$D:$D,0))</f>
        <v>Energy Ministry. PROCONVE: PROCONVE: PROGRAMA DE CONTROLE DE POLUIÇÃO DO AR POR
VEÍCULOS AUTOMOTORES. https://www.mma.gov.br/images/arquivo/80060/Arquivos/PROCONVE_atualizado%20em%2021nov13.pdf</v>
      </c>
      <c r="T41" s="2">
        <f>INDEX('Policy Characteristics'!O:O,MATCH(PolicyLevers!$C41,'Policy Characteristics'!$D:$D,0))</f>
        <v>0</v>
      </c>
      <c r="U41" s="2"/>
      <c r="V41" s="2"/>
      <c r="W41" s="2"/>
      <c r="X41" s="2"/>
      <c r="Y41" s="2"/>
      <c r="Z41" s="2"/>
    </row>
    <row r="42" spans="1:26" ht="15.75" customHeight="1" x14ac:dyDescent="0.2">
      <c r="A42" s="118" t="str">
        <f>INDEX('Policy Characteristics'!B:B,MATCH(PolicyLevers!$C42,'Policy Characteristics'!$D:$D,0))</f>
        <v>Transportation</v>
      </c>
      <c r="B42" s="118" t="str">
        <f>INDEX('Policy Characteristics'!C:C,MATCH(PolicyLevers!$C42,'Policy Characteristics'!$D:$D,0))</f>
        <v>Conventional Pollutant Standards</v>
      </c>
      <c r="C42" s="118" t="str">
        <f t="shared" ref="C42" si="28">C$2</f>
        <v>Percentage Reduction of Separately Regulated Pollutants</v>
      </c>
      <c r="D42" s="118" t="s">
        <v>83</v>
      </c>
      <c r="E42" s="118" t="s">
        <v>61</v>
      </c>
      <c r="F42" s="118" t="s">
        <v>83</v>
      </c>
      <c r="G42" s="118" t="s">
        <v>62</v>
      </c>
      <c r="H42" s="249">
        <v>340</v>
      </c>
      <c r="I42" s="252" t="s">
        <v>76</v>
      </c>
      <c r="J42" s="118" t="str">
        <f>INDEX('Policy Characteristics'!E:E,MATCH(PolicyLevers!$C42,'Policy Characteristics'!$D:$D,0))</f>
        <v>Conventional Pollutant Standard</v>
      </c>
      <c r="K42" s="118" t="str">
        <f>INDEX('Policy Characteristics'!F:F,MATCH(PolicyLevers!$C42,'Policy Characteristics'!$D:$D,0))</f>
        <v>trans reduce regulated pollutants</v>
      </c>
      <c r="L42" s="251">
        <f>INDEX('Policy Characteristics'!G:G,MATCH(PolicyLevers!$C42,'Policy Characteristics'!$D:$D,0))</f>
        <v>0</v>
      </c>
      <c r="M42" s="251">
        <f>INDEX('Policy Characteristics'!H:H,MATCH(PolicyLevers!$C42,'Policy Characteristics'!$D:$D,0))</f>
        <v>1</v>
      </c>
      <c r="N42" s="251">
        <f>INDEX('Policy Characteristics'!I:I,MATCH(PolicyLevers!$C42,'Policy Characteristics'!$D:$D,0))</f>
        <v>0.02</v>
      </c>
      <c r="O42" s="118" t="str">
        <f>INDEX('Policy Characteristics'!J:J,MATCH(PolicyLevers!$C42,'Policy Characteristics'!$D:$D,0))</f>
        <v>% reduction in emissions</v>
      </c>
      <c r="P42" s="252"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118" t="str">
        <f>IF(0,"",INDEX('Policy Characteristics'!L:L,MATCH(PolicyLevers!$C42,'Policy Characteristics'!$D:$D,0)))</f>
        <v>transportation-sector-main.html#conv-pol-stds</v>
      </c>
      <c r="R42" s="253" t="str">
        <f>INDEX('Policy Characteristics'!M:M,MATCH(PolicyLevers!$C42,'Policy Characteristics'!$D:$D,0))</f>
        <v>conventional-pollutant-standards.html</v>
      </c>
      <c r="S42" s="118" t="str">
        <f>INDEX('Policy Characteristics'!N:N,MATCH(PolicyLevers!$C42,'Policy Characteristics'!$D:$D,0))</f>
        <v>Energy Ministry. PROCONVE: PROCONVE: PROGRAMA DE CONTROLE DE POLUIÇÃO DO AR POR
VEÍCULOS AUTOMOTORES. https://www.mma.gov.br/images/arquivo/80060/Arquivos/PROCONVE_atualizado%20em%2021nov13.pdf</v>
      </c>
      <c r="T42" s="118">
        <f>INDEX('Policy Characteristics'!O:O,MATCH(PolicyLevers!$C42,'Policy Characteristics'!$D:$D,0))</f>
        <v>0</v>
      </c>
      <c r="U42" s="2"/>
      <c r="V42" s="2"/>
      <c r="W42" s="2"/>
      <c r="X42" s="2"/>
      <c r="Y42" s="2"/>
      <c r="Z42" s="2"/>
    </row>
    <row r="43" spans="1:26" ht="15.75" customHeight="1" x14ac:dyDescent="0.2">
      <c r="A43" s="118" t="str">
        <f>INDEX('Policy Characteristics'!B:B,MATCH(PolicyLevers!$C43,'Policy Characteristics'!$D:$D,0))</f>
        <v>Transportation</v>
      </c>
      <c r="B43" s="118" t="str">
        <f>INDEX('Policy Characteristics'!C:C,MATCH(PolicyLevers!$C43,'Policy Characteristics'!$D:$D,0))</f>
        <v>Conventional Pollutant Standards</v>
      </c>
      <c r="C43" s="118" t="str">
        <f t="shared" ref="C43" si="29">C$2</f>
        <v>Percentage Reduction of Separately Regulated Pollutants</v>
      </c>
      <c r="D43" s="118" t="s">
        <v>83</v>
      </c>
      <c r="E43" s="118" t="s">
        <v>69</v>
      </c>
      <c r="F43" s="118" t="s">
        <v>83</v>
      </c>
      <c r="G43" s="118" t="s">
        <v>69</v>
      </c>
      <c r="H43" s="249">
        <v>341</v>
      </c>
      <c r="I43" s="252" t="s">
        <v>76</v>
      </c>
      <c r="J43" s="118" t="str">
        <f>INDEX('Policy Characteristics'!E:E,MATCH(PolicyLevers!$C43,'Policy Characteristics'!$D:$D,0))</f>
        <v>Conventional Pollutant Standard</v>
      </c>
      <c r="K43" s="118" t="str">
        <f>INDEX('Policy Characteristics'!F:F,MATCH(PolicyLevers!$C43,'Policy Characteristics'!$D:$D,0))</f>
        <v>trans reduce regulated pollutants</v>
      </c>
      <c r="L43" s="251">
        <f>INDEX('Policy Characteristics'!G:G,MATCH(PolicyLevers!$C43,'Policy Characteristics'!$D:$D,0))</f>
        <v>0</v>
      </c>
      <c r="M43" s="251">
        <f>INDEX('Policy Characteristics'!H:H,MATCH(PolicyLevers!$C43,'Policy Characteristics'!$D:$D,0))</f>
        <v>1</v>
      </c>
      <c r="N43" s="251">
        <f>INDEX('Policy Characteristics'!I:I,MATCH(PolicyLevers!$C43,'Policy Characteristics'!$D:$D,0))</f>
        <v>0.02</v>
      </c>
      <c r="O43" s="118" t="str">
        <f>INDEX('Policy Characteristics'!J:J,MATCH(PolicyLevers!$C43,'Policy Characteristics'!$D:$D,0))</f>
        <v>% reduction in emissions</v>
      </c>
      <c r="P43" s="252"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118" t="str">
        <f>IF(0,"",INDEX('Policy Characteristics'!L:L,MATCH(PolicyLevers!$C43,'Policy Characteristics'!$D:$D,0)))</f>
        <v>transportation-sector-main.html#conv-pol-stds</v>
      </c>
      <c r="R43" s="253" t="str">
        <f>INDEX('Policy Characteristics'!M:M,MATCH(PolicyLevers!$C43,'Policy Characteristics'!$D:$D,0))</f>
        <v>conventional-pollutant-standards.html</v>
      </c>
      <c r="S43" s="118" t="str">
        <f>INDEX('Policy Characteristics'!N:N,MATCH(PolicyLevers!$C43,'Policy Characteristics'!$D:$D,0))</f>
        <v>Energy Ministry. PROCONVE: PROCONVE: PROGRAMA DE CONTROLE DE POLUIÇÃO DO AR POR
VEÍCULOS AUTOMOTORES. https://www.mma.gov.br/images/arquivo/80060/Arquivos/PROCONVE_atualizado%20em%2021nov13.pdf</v>
      </c>
      <c r="T43" s="118">
        <f>INDEX('Policy Characteristics'!O:O,MATCH(PolicyLevers!$C43,'Policy Characteristics'!$D:$D,0))</f>
        <v>0</v>
      </c>
      <c r="U43" s="2"/>
      <c r="V43" s="2"/>
      <c r="W43" s="2"/>
      <c r="X43" s="2"/>
      <c r="Y43" s="2"/>
      <c r="Z43" s="2"/>
    </row>
    <row r="44" spans="1:26" ht="15.75" customHeight="1" x14ac:dyDescent="0.2">
      <c r="A44" s="118" t="str">
        <f>INDEX('Policy Characteristics'!B:B,MATCH(PolicyLevers!$C44,'Policy Characteristics'!$D:$D,0))</f>
        <v>Transportation</v>
      </c>
      <c r="B44" s="118" t="str">
        <f>INDEX('Policy Characteristics'!C:C,MATCH(PolicyLevers!$C44,'Policy Characteristics'!$D:$D,0))</f>
        <v>Conventional Pollutant Standards</v>
      </c>
      <c r="C44" s="118" t="str">
        <f t="shared" ref="C44" si="30">C$2</f>
        <v>Percentage Reduction of Separately Regulated Pollutants</v>
      </c>
      <c r="D44" s="118" t="s">
        <v>83</v>
      </c>
      <c r="E44" s="118" t="s">
        <v>70</v>
      </c>
      <c r="F44" s="118" t="s">
        <v>83</v>
      </c>
      <c r="G44" s="118" t="s">
        <v>70</v>
      </c>
      <c r="H44" s="249">
        <v>342</v>
      </c>
      <c r="I44" s="252" t="s">
        <v>76</v>
      </c>
      <c r="J44" s="118" t="str">
        <f>INDEX('Policy Characteristics'!E:E,MATCH(PolicyLevers!$C44,'Policy Characteristics'!$D:$D,0))</f>
        <v>Conventional Pollutant Standard</v>
      </c>
      <c r="K44" s="118" t="str">
        <f>INDEX('Policy Characteristics'!F:F,MATCH(PolicyLevers!$C44,'Policy Characteristics'!$D:$D,0))</f>
        <v>trans reduce regulated pollutants</v>
      </c>
      <c r="L44" s="251">
        <f>INDEX('Policy Characteristics'!G:G,MATCH(PolicyLevers!$C44,'Policy Characteristics'!$D:$D,0))</f>
        <v>0</v>
      </c>
      <c r="M44" s="251">
        <f>INDEX('Policy Characteristics'!H:H,MATCH(PolicyLevers!$C44,'Policy Characteristics'!$D:$D,0))</f>
        <v>1</v>
      </c>
      <c r="N44" s="251">
        <f>INDEX('Policy Characteristics'!I:I,MATCH(PolicyLevers!$C44,'Policy Characteristics'!$D:$D,0))</f>
        <v>0.02</v>
      </c>
      <c r="O44" s="118" t="str">
        <f>INDEX('Policy Characteristics'!J:J,MATCH(PolicyLevers!$C44,'Policy Characteristics'!$D:$D,0))</f>
        <v>% reduction in emissions</v>
      </c>
      <c r="P44" s="252"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118" t="str">
        <f>IF(0,"",INDEX('Policy Characteristics'!L:L,MATCH(PolicyLevers!$C44,'Policy Characteristics'!$D:$D,0)))</f>
        <v>transportation-sector-main.html#conv-pol-stds</v>
      </c>
      <c r="R44" s="253" t="str">
        <f>INDEX('Policy Characteristics'!M:M,MATCH(PolicyLevers!$C44,'Policy Characteristics'!$D:$D,0))</f>
        <v>conventional-pollutant-standards.html</v>
      </c>
      <c r="S44" s="118" t="str">
        <f>INDEX('Policy Characteristics'!N:N,MATCH(PolicyLevers!$C44,'Policy Characteristics'!$D:$D,0))</f>
        <v>Energy Ministry. PROCONVE: PROCONVE: PROGRAMA DE CONTROLE DE POLUIÇÃO DO AR POR
VEÍCULOS AUTOMOTORES. https://www.mma.gov.br/images/arquivo/80060/Arquivos/PROCONVE_atualizado%20em%2021nov13.pdf</v>
      </c>
      <c r="T44" s="118">
        <f>INDEX('Policy Characteristics'!O:O,MATCH(PolicyLevers!$C44,'Policy Characteristics'!$D:$D,0))</f>
        <v>0</v>
      </c>
      <c r="U44" s="2"/>
      <c r="V44" s="2"/>
      <c r="W44" s="2"/>
      <c r="X44" s="2"/>
      <c r="Y44" s="2"/>
      <c r="Z44" s="2"/>
    </row>
    <row r="45" spans="1:26" ht="15.75" customHeight="1" x14ac:dyDescent="0.2">
      <c r="A45" s="118" t="str">
        <f>INDEX('Policy Characteristics'!B:B,MATCH(PolicyLevers!$C45,'Policy Characteristics'!$D:$D,0))</f>
        <v>Transportation</v>
      </c>
      <c r="B45" s="118" t="str">
        <f>INDEX('Policy Characteristics'!C:C,MATCH(PolicyLevers!$C45,'Policy Characteristics'!$D:$D,0))</f>
        <v>Conventional Pollutant Standards</v>
      </c>
      <c r="C45" s="118" t="str">
        <f t="shared" ref="C45" si="31">C$2</f>
        <v>Percentage Reduction of Separately Regulated Pollutants</v>
      </c>
      <c r="D45" s="118" t="s">
        <v>83</v>
      </c>
      <c r="E45" s="118" t="s">
        <v>71</v>
      </c>
      <c r="F45" s="118" t="s">
        <v>83</v>
      </c>
      <c r="G45" s="118" t="s">
        <v>71</v>
      </c>
      <c r="H45" s="249">
        <v>343</v>
      </c>
      <c r="I45" s="252" t="s">
        <v>76</v>
      </c>
      <c r="J45" s="118" t="str">
        <f>INDEX('Policy Characteristics'!E:E,MATCH(PolicyLevers!$C45,'Policy Characteristics'!$D:$D,0))</f>
        <v>Conventional Pollutant Standard</v>
      </c>
      <c r="K45" s="118" t="str">
        <f>INDEX('Policy Characteristics'!F:F,MATCH(PolicyLevers!$C45,'Policy Characteristics'!$D:$D,0))</f>
        <v>trans reduce regulated pollutants</v>
      </c>
      <c r="L45" s="251">
        <f>INDEX('Policy Characteristics'!G:G,MATCH(PolicyLevers!$C45,'Policy Characteristics'!$D:$D,0))</f>
        <v>0</v>
      </c>
      <c r="M45" s="251">
        <f>INDEX('Policy Characteristics'!H:H,MATCH(PolicyLevers!$C45,'Policy Characteristics'!$D:$D,0))</f>
        <v>1</v>
      </c>
      <c r="N45" s="251">
        <f>INDEX('Policy Characteristics'!I:I,MATCH(PolicyLevers!$C45,'Policy Characteristics'!$D:$D,0))</f>
        <v>0.02</v>
      </c>
      <c r="O45" s="118" t="str">
        <f>INDEX('Policy Characteristics'!J:J,MATCH(PolicyLevers!$C45,'Policy Characteristics'!$D:$D,0))</f>
        <v>% reduction in emissions</v>
      </c>
      <c r="P45" s="252"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118" t="str">
        <f>IF(0,"",INDEX('Policy Characteristics'!L:L,MATCH(PolicyLevers!$C45,'Policy Characteristics'!$D:$D,0)))</f>
        <v>transportation-sector-main.html#conv-pol-stds</v>
      </c>
      <c r="R45" s="253" t="str">
        <f>INDEX('Policy Characteristics'!M:M,MATCH(PolicyLevers!$C45,'Policy Characteristics'!$D:$D,0))</f>
        <v>conventional-pollutant-standards.html</v>
      </c>
      <c r="S45" s="118" t="str">
        <f>INDEX('Policy Characteristics'!N:N,MATCH(PolicyLevers!$C45,'Policy Characteristics'!$D:$D,0))</f>
        <v>Energy Ministry. PROCONVE: PROCONVE: PROGRAMA DE CONTROLE DE POLUIÇÃO DO AR POR
VEÍCULOS AUTOMOTORES. https://www.mma.gov.br/images/arquivo/80060/Arquivos/PROCONVE_atualizado%20em%2021nov13.pdf</v>
      </c>
      <c r="T45" s="118">
        <f>INDEX('Policy Characteristics'!O:O,MATCH(PolicyLevers!$C45,'Policy Characteristics'!$D:$D,0))</f>
        <v>0</v>
      </c>
      <c r="U45" s="2"/>
      <c r="V45" s="2"/>
      <c r="W45" s="2"/>
      <c r="X45" s="2"/>
      <c r="Y45" s="2"/>
      <c r="Z45" s="2"/>
    </row>
    <row r="46" spans="1:26" ht="15.75" customHeight="1" x14ac:dyDescent="0.2">
      <c r="A46" s="118" t="str">
        <f>INDEX('Policy Characteristics'!B:B,MATCH(PolicyLevers!$C46,'Policy Characteristics'!$D:$D,0))</f>
        <v>Transportation</v>
      </c>
      <c r="B46" s="118" t="str">
        <f>INDEX('Policy Characteristics'!C:C,MATCH(PolicyLevers!$C46,'Policy Characteristics'!$D:$D,0))</f>
        <v>Conventional Pollutant Standards</v>
      </c>
      <c r="C46" s="118" t="str">
        <f t="shared" ref="C46:C47" si="32">C$2</f>
        <v>Percentage Reduction of Separately Regulated Pollutants</v>
      </c>
      <c r="D46" s="118" t="s">
        <v>83</v>
      </c>
      <c r="E46" s="118" t="s">
        <v>72</v>
      </c>
      <c r="F46" s="118" t="s">
        <v>83</v>
      </c>
      <c r="G46" s="118" t="s">
        <v>73</v>
      </c>
      <c r="H46" s="249">
        <v>344</v>
      </c>
      <c r="I46" s="252" t="s">
        <v>76</v>
      </c>
      <c r="J46" s="118" t="str">
        <f>INDEX('Policy Characteristics'!E:E,MATCH(PolicyLevers!$C46,'Policy Characteristics'!$D:$D,0))</f>
        <v>Conventional Pollutant Standard</v>
      </c>
      <c r="K46" s="118" t="str">
        <f>INDEX('Policy Characteristics'!F:F,MATCH(PolicyLevers!$C46,'Policy Characteristics'!$D:$D,0))</f>
        <v>trans reduce regulated pollutants</v>
      </c>
      <c r="L46" s="251">
        <f>INDEX('Policy Characteristics'!G:G,MATCH(PolicyLevers!$C46,'Policy Characteristics'!$D:$D,0))</f>
        <v>0</v>
      </c>
      <c r="M46" s="251">
        <f>INDEX('Policy Characteristics'!H:H,MATCH(PolicyLevers!$C46,'Policy Characteristics'!$D:$D,0))</f>
        <v>1</v>
      </c>
      <c r="N46" s="251">
        <f>INDEX('Policy Characteristics'!I:I,MATCH(PolicyLevers!$C46,'Policy Characteristics'!$D:$D,0))</f>
        <v>0.02</v>
      </c>
      <c r="O46" s="118" t="str">
        <f>INDEX('Policy Characteristics'!J:J,MATCH(PolicyLevers!$C46,'Policy Characteristics'!$D:$D,0))</f>
        <v>% reduction in emissions</v>
      </c>
      <c r="P46" s="252"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118" t="str">
        <f>IF(0,"",INDEX('Policy Characteristics'!L:L,MATCH(PolicyLevers!$C46,'Policy Characteristics'!$D:$D,0)))</f>
        <v>transportation-sector-main.html#conv-pol-stds</v>
      </c>
      <c r="R46" s="253" t="str">
        <f>INDEX('Policy Characteristics'!M:M,MATCH(PolicyLevers!$C46,'Policy Characteristics'!$D:$D,0))</f>
        <v>conventional-pollutant-standards.html</v>
      </c>
      <c r="S46" s="118" t="str">
        <f>INDEX('Policy Characteristics'!N:N,MATCH(PolicyLevers!$C46,'Policy Characteristics'!$D:$D,0))</f>
        <v>Energy Ministry. PROCONVE: PROCONVE: PROGRAMA DE CONTROLE DE POLUIÇÃO DO AR POR
VEÍCULOS AUTOMOTORES. https://www.mma.gov.br/images/arquivo/80060/Arquivos/PROCONVE_atualizado%20em%2021nov13.pdf</v>
      </c>
      <c r="T46" s="118">
        <f>INDEX('Policy Characteristics'!O:O,MATCH(PolicyLevers!$C46,'Policy Characteristics'!$D:$D,0))</f>
        <v>0</v>
      </c>
      <c r="U46" s="2"/>
      <c r="V46" s="2"/>
      <c r="W46" s="2"/>
      <c r="X46" s="2"/>
      <c r="Y46" s="2"/>
      <c r="Z46" s="2"/>
    </row>
    <row r="47" spans="1:26" ht="15.75" customHeight="1" x14ac:dyDescent="0.2">
      <c r="A47" s="118" t="str">
        <f>INDEX('Policy Characteristics'!B:B,MATCH(PolicyLevers!$C47,'Policy Characteristics'!$D:$D,0))</f>
        <v>Transportation</v>
      </c>
      <c r="B47" s="118" t="str">
        <f>INDEX('Policy Characteristics'!C:C,MATCH(PolicyLevers!$C47,'Policy Characteristics'!$D:$D,0))</f>
        <v>Conventional Pollutant Standards</v>
      </c>
      <c r="C47" s="118" t="str">
        <f t="shared" si="32"/>
        <v>Percentage Reduction of Separately Regulated Pollutants</v>
      </c>
      <c r="D47" s="118" t="s">
        <v>83</v>
      </c>
      <c r="E47" s="118" t="s">
        <v>74</v>
      </c>
      <c r="F47" s="118" t="s">
        <v>83</v>
      </c>
      <c r="G47" s="118" t="s">
        <v>74</v>
      </c>
      <c r="H47" s="249">
        <v>345</v>
      </c>
      <c r="I47" s="250" t="s">
        <v>63</v>
      </c>
      <c r="J47" s="118" t="str">
        <f>INDEX('Policy Characteristics'!E:E,MATCH(PolicyLevers!$C47,'Policy Characteristics'!$D:$D,0))</f>
        <v>Conventional Pollutant Standard</v>
      </c>
      <c r="K47" s="118" t="str">
        <f>INDEX('Policy Characteristics'!F:F,MATCH(PolicyLevers!$C47,'Policy Characteristics'!$D:$D,0))</f>
        <v>trans reduce regulated pollutants</v>
      </c>
      <c r="L47" s="251">
        <f>INDEX('Policy Characteristics'!G:G,MATCH(PolicyLevers!$C47,'Policy Characteristics'!$D:$D,0))</f>
        <v>0</v>
      </c>
      <c r="M47" s="251">
        <f>INDEX('Policy Characteristics'!H:H,MATCH(PolicyLevers!$C47,'Policy Characteristics'!$D:$D,0))</f>
        <v>1</v>
      </c>
      <c r="N47" s="251">
        <f>INDEX('Policy Characteristics'!I:I,MATCH(PolicyLevers!$C47,'Policy Characteristics'!$D:$D,0))</f>
        <v>0.02</v>
      </c>
      <c r="O47" s="118" t="str">
        <f>INDEX('Policy Characteristics'!J:J,MATCH(PolicyLevers!$C47,'Policy Characteristics'!$D:$D,0))</f>
        <v>% reduction in emissions</v>
      </c>
      <c r="P47" s="252"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118" t="str">
        <f>IF(0,"",INDEX('Policy Characteristics'!L:L,MATCH(PolicyLevers!$C47,'Policy Characteristics'!$D:$D,0)))</f>
        <v>transportation-sector-main.html#conv-pol-stds</v>
      </c>
      <c r="R47" s="253" t="str">
        <f>INDEX('Policy Characteristics'!M:M,MATCH(PolicyLevers!$C47,'Policy Characteristics'!$D:$D,0))</f>
        <v>conventional-pollutant-standards.html</v>
      </c>
      <c r="S47" s="118" t="str">
        <f>INDEX('Policy Characteristics'!N:N,MATCH(PolicyLevers!$C47,'Policy Characteristics'!$D:$D,0))</f>
        <v>Energy Ministry. PROCONVE: PROCONVE: PROGRAMA DE CONTROLE DE POLUIÇÃO DO AR POR
VEÍCULOS AUTOMOTORES. https://www.mma.gov.br/images/arquivo/80060/Arquivos/PROCONVE_atualizado%20em%2021nov13.pdf</v>
      </c>
      <c r="T47" s="118">
        <f>INDEX('Policy Characteristics'!O:O,MATCH(PolicyLevers!$C47,'Policy Characteristics'!$D:$D,0))</f>
        <v>0</v>
      </c>
      <c r="U47" s="2"/>
      <c r="V47" s="2"/>
      <c r="W47" s="2"/>
      <c r="X47" s="2"/>
      <c r="Y47" s="2"/>
      <c r="Z47" s="2"/>
    </row>
    <row r="48" spans="1:26" ht="15.75" customHeight="1" x14ac:dyDescent="0.2">
      <c r="A48" s="118" t="str">
        <f>INDEX('Policy Characteristics'!B:B,MATCH(PolicyLevers!$C48,'Policy Characteristics'!$D:$D,0))</f>
        <v>Transportation</v>
      </c>
      <c r="B48" s="118" t="str">
        <f>INDEX('Policy Characteristics'!C:C,MATCH(PolicyLevers!$C48,'Policy Characteristics'!$D:$D,0))</f>
        <v>Conventional Pollutant Standards</v>
      </c>
      <c r="C48" s="118" t="str">
        <f t="shared" ref="C48" si="33">C$2</f>
        <v>Percentage Reduction of Separately Regulated Pollutants</v>
      </c>
      <c r="D48" s="118" t="s">
        <v>83</v>
      </c>
      <c r="E48" s="118" t="s">
        <v>75</v>
      </c>
      <c r="F48" s="118" t="s">
        <v>83</v>
      </c>
      <c r="G48" s="118" t="s">
        <v>75</v>
      </c>
      <c r="H48" s="249">
        <v>346</v>
      </c>
      <c r="I48" s="252" t="s">
        <v>76</v>
      </c>
      <c r="J48" s="118" t="str">
        <f>INDEX('Policy Characteristics'!E:E,MATCH(PolicyLevers!$C48,'Policy Characteristics'!$D:$D,0))</f>
        <v>Conventional Pollutant Standard</v>
      </c>
      <c r="K48" s="118" t="str">
        <f>INDEX('Policy Characteristics'!F:F,MATCH(PolicyLevers!$C48,'Policy Characteristics'!$D:$D,0))</f>
        <v>trans reduce regulated pollutants</v>
      </c>
      <c r="L48" s="251">
        <f>INDEX('Policy Characteristics'!G:G,MATCH(PolicyLevers!$C48,'Policy Characteristics'!$D:$D,0))</f>
        <v>0</v>
      </c>
      <c r="M48" s="251">
        <f>INDEX('Policy Characteristics'!H:H,MATCH(PolicyLevers!$C48,'Policy Characteristics'!$D:$D,0))</f>
        <v>1</v>
      </c>
      <c r="N48" s="251">
        <f>INDEX('Policy Characteristics'!I:I,MATCH(PolicyLevers!$C48,'Policy Characteristics'!$D:$D,0))</f>
        <v>0.02</v>
      </c>
      <c r="O48" s="118" t="str">
        <f>INDEX('Policy Characteristics'!J:J,MATCH(PolicyLevers!$C48,'Policy Characteristics'!$D:$D,0))</f>
        <v>% reduction in emissions</v>
      </c>
      <c r="P48" s="252"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118" t="str">
        <f>IF(0,"",INDEX('Policy Characteristics'!L:L,MATCH(PolicyLevers!$C48,'Policy Characteristics'!$D:$D,0)))</f>
        <v>transportation-sector-main.html#conv-pol-stds</v>
      </c>
      <c r="R48" s="253" t="str">
        <f>INDEX('Policy Characteristics'!M:M,MATCH(PolicyLevers!$C48,'Policy Characteristics'!$D:$D,0))</f>
        <v>conventional-pollutant-standards.html</v>
      </c>
      <c r="S48" s="118" t="str">
        <f>INDEX('Policy Characteristics'!N:N,MATCH(PolicyLevers!$C48,'Policy Characteristics'!$D:$D,0))</f>
        <v>Energy Ministry. PROCONVE: PROCONVE: PROGRAMA DE CONTROLE DE POLUIÇÃO DO AR POR
VEÍCULOS AUTOMOTORES. https://www.mma.gov.br/images/arquivo/80060/Arquivos/PROCONVE_atualizado%20em%2021nov13.pdf</v>
      </c>
      <c r="T48" s="118">
        <f>INDEX('Policy Characteristics'!O:O,MATCH(PolicyLevers!$C48,'Policy Characteristics'!$D:$D,0))</f>
        <v>0</v>
      </c>
      <c r="U48" s="2"/>
      <c r="V48" s="2"/>
      <c r="W48" s="2"/>
      <c r="X48" s="2"/>
      <c r="Y48" s="2"/>
      <c r="Z48" s="2"/>
    </row>
    <row r="49" spans="1:26" ht="15.75" customHeight="1" x14ac:dyDescent="0.2">
      <c r="A49" s="118" t="str">
        <f>INDEX('Policy Characteristics'!B:B,MATCH(PolicyLevers!$C49,'Policy Characteristics'!$D:$D,0))</f>
        <v>Transportation</v>
      </c>
      <c r="B49" s="118" t="str">
        <f>INDEX('Policy Characteristics'!C:C,MATCH(PolicyLevers!$C49,'Policy Characteristics'!$D:$D,0))</f>
        <v>Conventional Pollutant Standards</v>
      </c>
      <c r="C49" s="118" t="str">
        <f t="shared" ref="C49" si="34">C$2</f>
        <v>Percentage Reduction of Separately Regulated Pollutants</v>
      </c>
      <c r="D49" s="118" t="s">
        <v>83</v>
      </c>
      <c r="E49" s="118" t="s">
        <v>77</v>
      </c>
      <c r="F49" s="118" t="s">
        <v>83</v>
      </c>
      <c r="G49" s="118" t="s">
        <v>77</v>
      </c>
      <c r="H49" s="249">
        <v>347</v>
      </c>
      <c r="I49" s="252" t="s">
        <v>76</v>
      </c>
      <c r="J49" s="118" t="str">
        <f>INDEX('Policy Characteristics'!E:E,MATCH(PolicyLevers!$C49,'Policy Characteristics'!$D:$D,0))</f>
        <v>Conventional Pollutant Standard</v>
      </c>
      <c r="K49" s="118" t="str">
        <f>INDEX('Policy Characteristics'!F:F,MATCH(PolicyLevers!$C49,'Policy Characteristics'!$D:$D,0))</f>
        <v>trans reduce regulated pollutants</v>
      </c>
      <c r="L49" s="251">
        <f>INDEX('Policy Characteristics'!G:G,MATCH(PolicyLevers!$C49,'Policy Characteristics'!$D:$D,0))</f>
        <v>0</v>
      </c>
      <c r="M49" s="251">
        <f>INDEX('Policy Characteristics'!H:H,MATCH(PolicyLevers!$C49,'Policy Characteristics'!$D:$D,0))</f>
        <v>1</v>
      </c>
      <c r="N49" s="251">
        <f>INDEX('Policy Characteristics'!I:I,MATCH(PolicyLevers!$C49,'Policy Characteristics'!$D:$D,0))</f>
        <v>0.02</v>
      </c>
      <c r="O49" s="118" t="str">
        <f>INDEX('Policy Characteristics'!J:J,MATCH(PolicyLevers!$C49,'Policy Characteristics'!$D:$D,0))</f>
        <v>% reduction in emissions</v>
      </c>
      <c r="P49" s="252"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118" t="str">
        <f>IF(0,"",INDEX('Policy Characteristics'!L:L,MATCH(PolicyLevers!$C49,'Policy Characteristics'!$D:$D,0)))</f>
        <v>transportation-sector-main.html#conv-pol-stds</v>
      </c>
      <c r="R49" s="253" t="str">
        <f>INDEX('Policy Characteristics'!M:M,MATCH(PolicyLevers!$C49,'Policy Characteristics'!$D:$D,0))</f>
        <v>conventional-pollutant-standards.html</v>
      </c>
      <c r="S49" s="118" t="str">
        <f>INDEX('Policy Characteristics'!N:N,MATCH(PolicyLevers!$C49,'Policy Characteristics'!$D:$D,0))</f>
        <v>Energy Ministry. PROCONVE: PROCONVE: PROGRAMA DE CONTROLE DE POLUIÇÃO DO AR POR
VEÍCULOS AUTOMOTORES. https://www.mma.gov.br/images/arquivo/80060/Arquivos/PROCONVE_atualizado%20em%2021nov13.pdf</v>
      </c>
      <c r="T49" s="118">
        <f>INDEX('Policy Characteristics'!O:O,MATCH(PolicyLevers!$C49,'Policy Characteristics'!$D:$D,0))</f>
        <v>0</v>
      </c>
      <c r="U49" s="2"/>
      <c r="V49" s="2"/>
      <c r="W49" s="2"/>
      <c r="X49" s="2"/>
      <c r="Y49" s="2"/>
      <c r="Z49" s="2"/>
    </row>
    <row r="50" spans="1:26" ht="15.75" customHeight="1" x14ac:dyDescent="0.2">
      <c r="A50" s="118" t="str">
        <f>INDEX('Policy Characteristics'!B:B,MATCH(PolicyLevers!$C50,'Policy Characteristics'!$D:$D,0))</f>
        <v>Transportation</v>
      </c>
      <c r="B50" s="118" t="str">
        <f>INDEX('Policy Characteristics'!C:C,MATCH(PolicyLevers!$C50,'Policy Characteristics'!$D:$D,0))</f>
        <v>Conventional Pollutant Standards</v>
      </c>
      <c r="C50" s="12" t="str">
        <f t="shared" ref="C50" si="35">C$2</f>
        <v>Percentage Reduction of Separately Regulated Pollutants</v>
      </c>
      <c r="D50" s="2" t="s">
        <v>83</v>
      </c>
      <c r="E50" s="2" t="s">
        <v>78</v>
      </c>
      <c r="F50" s="2" t="s">
        <v>83</v>
      </c>
      <c r="G50" s="2" t="s">
        <v>78</v>
      </c>
      <c r="H50" s="7">
        <v>348</v>
      </c>
      <c r="I50" s="257" t="s">
        <v>76</v>
      </c>
      <c r="J50" s="118" t="str">
        <f>INDEX('Policy Characteristics'!E:E,MATCH(PolicyLevers!$C50,'Policy Characteristics'!$D:$D,0))</f>
        <v>Conventional Pollutant Standard</v>
      </c>
      <c r="K50" s="118" t="str">
        <f>INDEX('Policy Characteristics'!F:F,MATCH(PolicyLevers!$C50,'Policy Characteristics'!$D:$D,0))</f>
        <v>trans reduce regulated pollutants</v>
      </c>
      <c r="L50" s="256">
        <f>INDEX('Policy Characteristics'!G:G,MATCH(PolicyLevers!$C50,'Policy Characteristics'!$D:$D,0))</f>
        <v>0</v>
      </c>
      <c r="M50" s="256">
        <f>INDEX('Policy Characteristics'!H:H,MATCH(PolicyLevers!$C50,'Policy Characteristics'!$D:$D,0))</f>
        <v>1</v>
      </c>
      <c r="N50" s="256">
        <f>INDEX('Policy Characteristics'!I:I,MATCH(PolicyLevers!$C50,'Policy Characteristics'!$D:$D,0))</f>
        <v>0.02</v>
      </c>
      <c r="O50" s="12" t="str">
        <f>INDEX('Policy Characteristics'!J:J,MATCH(PolicyLevers!$C50,'Policy Characteristics'!$D:$D,0))</f>
        <v>% reduction in emissions</v>
      </c>
      <c r="P50" s="257"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18" t="str">
        <f>IF(0,"",INDEX('Policy Characteristics'!L:L,MATCH(PolicyLevers!$C50,'Policy Characteristics'!$D:$D,0)))</f>
        <v>transportation-sector-main.html#conv-pol-stds</v>
      </c>
      <c r="R50" s="258" t="str">
        <f>INDEX('Policy Characteristics'!M:M,MATCH(PolicyLevers!$C50,'Policy Characteristics'!$D:$D,0))</f>
        <v>conventional-pollutant-standards.html</v>
      </c>
      <c r="S50" s="2" t="str">
        <f>INDEX('Policy Characteristics'!N:N,MATCH(PolicyLevers!$C50,'Policy Characteristics'!$D:$D,0))</f>
        <v>Energy Ministry. PROCONVE: PROCONVE: PROGRAMA DE CONTROLE DE POLUIÇÃO DO AR POR
VEÍCULOS AUTOMOTORES. https://www.mma.gov.br/images/arquivo/80060/Arquivos/PROCONVE_atualizado%20em%2021nov13.pdf</v>
      </c>
      <c r="T50" s="2">
        <f>INDEX('Policy Characteristics'!O:O,MATCH(PolicyLevers!$C50,'Policy Characteristics'!$D:$D,0))</f>
        <v>0</v>
      </c>
      <c r="U50" s="2"/>
      <c r="V50" s="2"/>
      <c r="W50" s="2"/>
      <c r="X50" s="2"/>
      <c r="Y50" s="2"/>
      <c r="Z50" s="2"/>
    </row>
    <row r="51" spans="1:26" ht="15.75" customHeight="1" x14ac:dyDescent="0.2">
      <c r="A51" s="118" t="str">
        <f>INDEX('Policy Characteristics'!B:B,MATCH(PolicyLevers!$C51,'Policy Characteristics'!$D:$D,0))</f>
        <v>Transportation</v>
      </c>
      <c r="B51" s="118" t="str">
        <f>INDEX('Policy Characteristics'!C:C,MATCH(PolicyLevers!$C51,'Policy Characteristics'!$D:$D,0))</f>
        <v>Conventional Pollutant Standards</v>
      </c>
      <c r="C51" s="12" t="str">
        <f t="shared" ref="C51:C54" si="36">C$2</f>
        <v>Percentage Reduction of Separately Regulated Pollutants</v>
      </c>
      <c r="D51" s="2" t="s">
        <v>83</v>
      </c>
      <c r="E51" s="2" t="s">
        <v>79</v>
      </c>
      <c r="F51" s="2" t="s">
        <v>83</v>
      </c>
      <c r="G51" s="2" t="s">
        <v>79</v>
      </c>
      <c r="H51" s="7">
        <v>349</v>
      </c>
      <c r="I51" s="257" t="s">
        <v>76</v>
      </c>
      <c r="J51" s="118" t="str">
        <f>INDEX('Policy Characteristics'!E:E,MATCH(PolicyLevers!$C51,'Policy Characteristics'!$D:$D,0))</f>
        <v>Conventional Pollutant Standard</v>
      </c>
      <c r="K51" s="118" t="str">
        <f>INDEX('Policy Characteristics'!F:F,MATCH(PolicyLevers!$C51,'Policy Characteristics'!$D:$D,0))</f>
        <v>trans reduce regulated pollutants</v>
      </c>
      <c r="L51" s="256">
        <f>INDEX('Policy Characteristics'!G:G,MATCH(PolicyLevers!$C51,'Policy Characteristics'!$D:$D,0))</f>
        <v>0</v>
      </c>
      <c r="M51" s="256">
        <f>INDEX('Policy Characteristics'!H:H,MATCH(PolicyLevers!$C51,'Policy Characteristics'!$D:$D,0))</f>
        <v>1</v>
      </c>
      <c r="N51" s="256">
        <f>INDEX('Policy Characteristics'!I:I,MATCH(PolicyLevers!$C51,'Policy Characteristics'!$D:$D,0))</f>
        <v>0.02</v>
      </c>
      <c r="O51" s="12" t="str">
        <f>INDEX('Policy Characteristics'!J:J,MATCH(PolicyLevers!$C51,'Policy Characteristics'!$D:$D,0))</f>
        <v>% reduction in emissions</v>
      </c>
      <c r="P51" s="257"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18" t="str">
        <f>IF(0,"",INDEX('Policy Characteristics'!L:L,MATCH(PolicyLevers!$C51,'Policy Characteristics'!$D:$D,0)))</f>
        <v>transportation-sector-main.html#conv-pol-stds</v>
      </c>
      <c r="R51" s="258" t="str">
        <f>INDEX('Policy Characteristics'!M:M,MATCH(PolicyLevers!$C51,'Policy Characteristics'!$D:$D,0))</f>
        <v>conventional-pollutant-standards.html</v>
      </c>
      <c r="S51" s="2" t="str">
        <f>INDEX('Policy Characteristics'!N:N,MATCH(PolicyLevers!$C51,'Policy Characteristics'!$D:$D,0))</f>
        <v>Energy Ministry. PROCONVE: PROCONVE: PROGRAMA DE CONTROLE DE POLUIÇÃO DO AR POR
VEÍCULOS AUTOMOTORES. https://www.mma.gov.br/images/arquivo/80060/Arquivos/PROCONVE_atualizado%20em%2021nov13.pdf</v>
      </c>
      <c r="T51" s="2">
        <f>INDEX('Policy Characteristics'!O:O,MATCH(PolicyLevers!$C51,'Policy Characteristics'!$D:$D,0))</f>
        <v>0</v>
      </c>
      <c r="U51" s="2"/>
      <c r="V51" s="2"/>
      <c r="W51" s="2"/>
      <c r="X51" s="2"/>
      <c r="Y51" s="2"/>
      <c r="Z51" s="2"/>
    </row>
    <row r="52" spans="1:26" ht="15.75" customHeight="1" x14ac:dyDescent="0.2">
      <c r="A52" s="118" t="str">
        <f>INDEX('Policy Characteristics'!B:B,MATCH(PolicyLevers!$C52,'Policy Characteristics'!$D:$D,0))</f>
        <v>Transportation</v>
      </c>
      <c r="B52" s="118" t="str">
        <f>INDEX('Policy Characteristics'!C:C,MATCH(PolicyLevers!$C52,'Policy Characteristics'!$D:$D,0))</f>
        <v>Conventional Pollutant Standards</v>
      </c>
      <c r="C52" s="118" t="str">
        <f t="shared" si="36"/>
        <v>Percentage Reduction of Separately Regulated Pollutants</v>
      </c>
      <c r="D52" s="118" t="s">
        <v>84</v>
      </c>
      <c r="E52" s="118" t="s">
        <v>61</v>
      </c>
      <c r="F52" s="118" t="s">
        <v>84</v>
      </c>
      <c r="G52" s="118" t="s">
        <v>62</v>
      </c>
      <c r="H52" s="249">
        <v>350</v>
      </c>
      <c r="I52" s="250" t="s">
        <v>63</v>
      </c>
      <c r="J52" s="118" t="str">
        <f>INDEX('Policy Characteristics'!E:E,MATCH(PolicyLevers!$C52,'Policy Characteristics'!$D:$D,0))</f>
        <v>Conventional Pollutant Standard</v>
      </c>
      <c r="K52" s="118" t="str">
        <f>INDEX('Policy Characteristics'!F:F,MATCH(PolicyLevers!$C52,'Policy Characteristics'!$D:$D,0))</f>
        <v>trans reduce regulated pollutants</v>
      </c>
      <c r="L52" s="251">
        <f>INDEX('Policy Characteristics'!G:G,MATCH(PolicyLevers!$C52,'Policy Characteristics'!$D:$D,0))</f>
        <v>0</v>
      </c>
      <c r="M52" s="251">
        <f>INDEX('Policy Characteristics'!H:H,MATCH(PolicyLevers!$C52,'Policy Characteristics'!$D:$D,0))</f>
        <v>1</v>
      </c>
      <c r="N52" s="251">
        <f>INDEX('Policy Characteristics'!I:I,MATCH(PolicyLevers!$C52,'Policy Characteristics'!$D:$D,0))</f>
        <v>0.02</v>
      </c>
      <c r="O52" s="118" t="str">
        <f>INDEX('Policy Characteristics'!J:J,MATCH(PolicyLevers!$C52,'Policy Characteristics'!$D:$D,0))</f>
        <v>% reduction in emissions</v>
      </c>
      <c r="P52" s="252"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118" t="str">
        <f>IF(0,"",INDEX('Policy Characteristics'!L:L,MATCH(PolicyLevers!$C52,'Policy Characteristics'!$D:$D,0)))</f>
        <v>transportation-sector-main.html#conv-pol-stds</v>
      </c>
      <c r="R52" s="253" t="str">
        <f>INDEX('Policy Characteristics'!M:M,MATCH(PolicyLevers!$C52,'Policy Characteristics'!$D:$D,0))</f>
        <v>conventional-pollutant-standards.html</v>
      </c>
      <c r="S52" s="118" t="str">
        <f>INDEX('Policy Characteristics'!N:N,MATCH(PolicyLevers!$C52,'Policy Characteristics'!$D:$D,0))</f>
        <v>Energy Ministry. PROCONVE: PROCONVE: PROGRAMA DE CONTROLE DE POLUIÇÃO DO AR POR
VEÍCULOS AUTOMOTORES. https://www.mma.gov.br/images/arquivo/80060/Arquivos/PROCONVE_atualizado%20em%2021nov13.pdf</v>
      </c>
      <c r="T52" s="118">
        <f>INDEX('Policy Characteristics'!O:O,MATCH(PolicyLevers!$C52,'Policy Characteristics'!$D:$D,0))</f>
        <v>0</v>
      </c>
      <c r="U52" s="2"/>
      <c r="V52" s="2"/>
      <c r="W52" s="2"/>
      <c r="X52" s="2"/>
      <c r="Y52" s="2"/>
      <c r="Z52" s="2"/>
    </row>
    <row r="53" spans="1:26" ht="15.75" customHeight="1" x14ac:dyDescent="0.2">
      <c r="A53" s="118" t="str">
        <f>INDEX('Policy Characteristics'!B:B,MATCH(PolicyLevers!$C53,'Policy Characteristics'!$D:$D,0))</f>
        <v>Transportation</v>
      </c>
      <c r="B53" s="118" t="str">
        <f>INDEX('Policy Characteristics'!C:C,MATCH(PolicyLevers!$C53,'Policy Characteristics'!$D:$D,0))</f>
        <v>Conventional Pollutant Standards</v>
      </c>
      <c r="C53" s="118" t="str">
        <f t="shared" si="36"/>
        <v>Percentage Reduction of Separately Regulated Pollutants</v>
      </c>
      <c r="D53" s="118" t="s">
        <v>84</v>
      </c>
      <c r="E53" s="118" t="s">
        <v>69</v>
      </c>
      <c r="F53" s="118" t="s">
        <v>84</v>
      </c>
      <c r="G53" s="118" t="s">
        <v>69</v>
      </c>
      <c r="H53" s="249">
        <v>351</v>
      </c>
      <c r="I53" s="250" t="s">
        <v>63</v>
      </c>
      <c r="J53" s="118" t="str">
        <f>INDEX('Policy Characteristics'!E:E,MATCH(PolicyLevers!$C53,'Policy Characteristics'!$D:$D,0))</f>
        <v>Conventional Pollutant Standard</v>
      </c>
      <c r="K53" s="118" t="str">
        <f>INDEX('Policy Characteristics'!F:F,MATCH(PolicyLevers!$C53,'Policy Characteristics'!$D:$D,0))</f>
        <v>trans reduce regulated pollutants</v>
      </c>
      <c r="L53" s="251">
        <f>INDEX('Policy Characteristics'!G:G,MATCH(PolicyLevers!$C53,'Policy Characteristics'!$D:$D,0))</f>
        <v>0</v>
      </c>
      <c r="M53" s="251">
        <f>INDEX('Policy Characteristics'!H:H,MATCH(PolicyLevers!$C53,'Policy Characteristics'!$D:$D,0))</f>
        <v>1</v>
      </c>
      <c r="N53" s="251">
        <f>INDEX('Policy Characteristics'!I:I,MATCH(PolicyLevers!$C53,'Policy Characteristics'!$D:$D,0))</f>
        <v>0.02</v>
      </c>
      <c r="O53" s="118" t="str">
        <f>INDEX('Policy Characteristics'!J:J,MATCH(PolicyLevers!$C53,'Policy Characteristics'!$D:$D,0))</f>
        <v>% reduction in emissions</v>
      </c>
      <c r="P53" s="252"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118" t="str">
        <f>IF(0,"",INDEX('Policy Characteristics'!L:L,MATCH(PolicyLevers!$C53,'Policy Characteristics'!$D:$D,0)))</f>
        <v>transportation-sector-main.html#conv-pol-stds</v>
      </c>
      <c r="R53" s="253" t="str">
        <f>INDEX('Policy Characteristics'!M:M,MATCH(PolicyLevers!$C53,'Policy Characteristics'!$D:$D,0))</f>
        <v>conventional-pollutant-standards.html</v>
      </c>
      <c r="S53" s="118" t="str">
        <f>INDEX('Policy Characteristics'!N:N,MATCH(PolicyLevers!$C53,'Policy Characteristics'!$D:$D,0))</f>
        <v>Energy Ministry. PROCONVE: PROCONVE: PROGRAMA DE CONTROLE DE POLUIÇÃO DO AR POR
VEÍCULOS AUTOMOTORES. https://www.mma.gov.br/images/arquivo/80060/Arquivos/PROCONVE_atualizado%20em%2021nov13.pdf</v>
      </c>
      <c r="T53" s="118">
        <f>INDEX('Policy Characteristics'!O:O,MATCH(PolicyLevers!$C53,'Policy Characteristics'!$D:$D,0))</f>
        <v>0</v>
      </c>
      <c r="U53" s="2"/>
      <c r="V53" s="2"/>
      <c r="W53" s="2"/>
      <c r="X53" s="2"/>
      <c r="Y53" s="2"/>
      <c r="Z53" s="2"/>
    </row>
    <row r="54" spans="1:26" ht="15.75" customHeight="1" x14ac:dyDescent="0.2">
      <c r="A54" s="118" t="str">
        <f>INDEX('Policy Characteristics'!B:B,MATCH(PolicyLevers!$C54,'Policy Characteristics'!$D:$D,0))</f>
        <v>Transportation</v>
      </c>
      <c r="B54" s="118" t="str">
        <f>INDEX('Policy Characteristics'!C:C,MATCH(PolicyLevers!$C54,'Policy Characteristics'!$D:$D,0))</f>
        <v>Conventional Pollutant Standards</v>
      </c>
      <c r="C54" s="118" t="str">
        <f t="shared" si="36"/>
        <v>Percentage Reduction of Separately Regulated Pollutants</v>
      </c>
      <c r="D54" s="118" t="s">
        <v>84</v>
      </c>
      <c r="E54" s="118" t="s">
        <v>70</v>
      </c>
      <c r="F54" s="118" t="s">
        <v>84</v>
      </c>
      <c r="G54" s="118" t="s">
        <v>70</v>
      </c>
      <c r="H54" s="249">
        <v>352</v>
      </c>
      <c r="I54" s="250" t="s">
        <v>63</v>
      </c>
      <c r="J54" s="118" t="str">
        <f>INDEX('Policy Characteristics'!E:E,MATCH(PolicyLevers!$C54,'Policy Characteristics'!$D:$D,0))</f>
        <v>Conventional Pollutant Standard</v>
      </c>
      <c r="K54" s="118" t="str">
        <f>INDEX('Policy Characteristics'!F:F,MATCH(PolicyLevers!$C54,'Policy Characteristics'!$D:$D,0))</f>
        <v>trans reduce regulated pollutants</v>
      </c>
      <c r="L54" s="251">
        <f>INDEX('Policy Characteristics'!G:G,MATCH(PolicyLevers!$C54,'Policy Characteristics'!$D:$D,0))</f>
        <v>0</v>
      </c>
      <c r="M54" s="251">
        <f>INDEX('Policy Characteristics'!H:H,MATCH(PolicyLevers!$C54,'Policy Characteristics'!$D:$D,0))</f>
        <v>1</v>
      </c>
      <c r="N54" s="251">
        <f>INDEX('Policy Characteristics'!I:I,MATCH(PolicyLevers!$C54,'Policy Characteristics'!$D:$D,0))</f>
        <v>0.02</v>
      </c>
      <c r="O54" s="118" t="str">
        <f>INDEX('Policy Characteristics'!J:J,MATCH(PolicyLevers!$C54,'Policy Characteristics'!$D:$D,0))</f>
        <v>% reduction in emissions</v>
      </c>
      <c r="P54" s="252"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118" t="str">
        <f>IF(0,"",INDEX('Policy Characteristics'!L:L,MATCH(PolicyLevers!$C54,'Policy Characteristics'!$D:$D,0)))</f>
        <v>transportation-sector-main.html#conv-pol-stds</v>
      </c>
      <c r="R54" s="253" t="str">
        <f>INDEX('Policy Characteristics'!M:M,MATCH(PolicyLevers!$C54,'Policy Characteristics'!$D:$D,0))</f>
        <v>conventional-pollutant-standards.html</v>
      </c>
      <c r="S54" s="118" t="str">
        <f>INDEX('Policy Characteristics'!N:N,MATCH(PolicyLevers!$C54,'Policy Characteristics'!$D:$D,0))</f>
        <v>Energy Ministry. PROCONVE: PROCONVE: PROGRAMA DE CONTROLE DE POLUIÇÃO DO AR POR
VEÍCULOS AUTOMOTORES. https://www.mma.gov.br/images/arquivo/80060/Arquivos/PROCONVE_atualizado%20em%2021nov13.pdf</v>
      </c>
      <c r="T54" s="118">
        <f>INDEX('Policy Characteristics'!O:O,MATCH(PolicyLevers!$C54,'Policy Characteristics'!$D:$D,0))</f>
        <v>0</v>
      </c>
      <c r="U54" s="2"/>
      <c r="V54" s="2"/>
      <c r="W54" s="2"/>
      <c r="X54" s="2"/>
      <c r="Y54" s="2"/>
      <c r="Z54" s="2"/>
    </row>
    <row r="55" spans="1:26" ht="15.75" customHeight="1" x14ac:dyDescent="0.2">
      <c r="A55" s="118" t="str">
        <f>INDEX('Policy Characteristics'!B:B,MATCH(PolicyLevers!$C55,'Policy Characteristics'!$D:$D,0))</f>
        <v>Transportation</v>
      </c>
      <c r="B55" s="118" t="str">
        <f>INDEX('Policy Characteristics'!C:C,MATCH(PolicyLevers!$C55,'Policy Characteristics'!$D:$D,0))</f>
        <v>Conventional Pollutant Standards</v>
      </c>
      <c r="C55" s="118" t="str">
        <f t="shared" ref="C55" si="37">C$2</f>
        <v>Percentage Reduction of Separately Regulated Pollutants</v>
      </c>
      <c r="D55" s="118" t="s">
        <v>84</v>
      </c>
      <c r="E55" s="118" t="s">
        <v>71</v>
      </c>
      <c r="F55" s="118" t="s">
        <v>84</v>
      </c>
      <c r="G55" s="118" t="s">
        <v>71</v>
      </c>
      <c r="H55" s="249">
        <v>353</v>
      </c>
      <c r="I55" s="252" t="s">
        <v>76</v>
      </c>
      <c r="J55" s="118" t="str">
        <f>INDEX('Policy Characteristics'!E:E,MATCH(PolicyLevers!$C55,'Policy Characteristics'!$D:$D,0))</f>
        <v>Conventional Pollutant Standard</v>
      </c>
      <c r="K55" s="118" t="str">
        <f>INDEX('Policy Characteristics'!F:F,MATCH(PolicyLevers!$C55,'Policy Characteristics'!$D:$D,0))</f>
        <v>trans reduce regulated pollutants</v>
      </c>
      <c r="L55" s="251">
        <f>INDEX('Policy Characteristics'!G:G,MATCH(PolicyLevers!$C55,'Policy Characteristics'!$D:$D,0))</f>
        <v>0</v>
      </c>
      <c r="M55" s="251">
        <f>INDEX('Policy Characteristics'!H:H,MATCH(PolicyLevers!$C55,'Policy Characteristics'!$D:$D,0))</f>
        <v>1</v>
      </c>
      <c r="N55" s="251">
        <f>INDEX('Policy Characteristics'!I:I,MATCH(PolicyLevers!$C55,'Policy Characteristics'!$D:$D,0))</f>
        <v>0.02</v>
      </c>
      <c r="O55" s="118" t="str">
        <f>INDEX('Policy Characteristics'!J:J,MATCH(PolicyLevers!$C55,'Policy Characteristics'!$D:$D,0))</f>
        <v>% reduction in emissions</v>
      </c>
      <c r="P55" s="252"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118" t="str">
        <f>IF(0,"",INDEX('Policy Characteristics'!L:L,MATCH(PolicyLevers!$C55,'Policy Characteristics'!$D:$D,0)))</f>
        <v>transportation-sector-main.html#conv-pol-stds</v>
      </c>
      <c r="R55" s="253" t="str">
        <f>INDEX('Policy Characteristics'!M:M,MATCH(PolicyLevers!$C55,'Policy Characteristics'!$D:$D,0))</f>
        <v>conventional-pollutant-standards.html</v>
      </c>
      <c r="S55" s="118" t="str">
        <f>INDEX('Policy Characteristics'!N:N,MATCH(PolicyLevers!$C55,'Policy Characteristics'!$D:$D,0))</f>
        <v>Energy Ministry. PROCONVE: PROCONVE: PROGRAMA DE CONTROLE DE POLUIÇÃO DO AR POR
VEÍCULOS AUTOMOTORES. https://www.mma.gov.br/images/arquivo/80060/Arquivos/PROCONVE_atualizado%20em%2021nov13.pdf</v>
      </c>
      <c r="T55" s="118">
        <f>INDEX('Policy Characteristics'!O:O,MATCH(PolicyLevers!$C55,'Policy Characteristics'!$D:$D,0))</f>
        <v>0</v>
      </c>
      <c r="U55" s="2"/>
      <c r="V55" s="2"/>
      <c r="W55" s="2"/>
      <c r="X55" s="2"/>
      <c r="Y55" s="2"/>
      <c r="Z55" s="2"/>
    </row>
    <row r="56" spans="1:26" ht="15.75" customHeight="1" x14ac:dyDescent="0.2">
      <c r="A56" s="118" t="str">
        <f>INDEX('Policy Characteristics'!B:B,MATCH(PolicyLevers!$C56,'Policy Characteristics'!$D:$D,0))</f>
        <v>Transportation</v>
      </c>
      <c r="B56" s="118" t="str">
        <f>INDEX('Policy Characteristics'!C:C,MATCH(PolicyLevers!$C56,'Policy Characteristics'!$D:$D,0))</f>
        <v>Conventional Pollutant Standards</v>
      </c>
      <c r="C56" s="118" t="str">
        <f t="shared" ref="C56" si="38">C$2</f>
        <v>Percentage Reduction of Separately Regulated Pollutants</v>
      </c>
      <c r="D56" s="118" t="s">
        <v>84</v>
      </c>
      <c r="E56" s="118" t="s">
        <v>72</v>
      </c>
      <c r="F56" s="118" t="s">
        <v>84</v>
      </c>
      <c r="G56" s="118" t="s">
        <v>73</v>
      </c>
      <c r="H56" s="249">
        <v>354</v>
      </c>
      <c r="I56" s="252" t="s">
        <v>76</v>
      </c>
      <c r="J56" s="118" t="str">
        <f>INDEX('Policy Characteristics'!E:E,MATCH(PolicyLevers!$C56,'Policy Characteristics'!$D:$D,0))</f>
        <v>Conventional Pollutant Standard</v>
      </c>
      <c r="K56" s="118" t="str">
        <f>INDEX('Policy Characteristics'!F:F,MATCH(PolicyLevers!$C56,'Policy Characteristics'!$D:$D,0))</f>
        <v>trans reduce regulated pollutants</v>
      </c>
      <c r="L56" s="251">
        <f>INDEX('Policy Characteristics'!G:G,MATCH(PolicyLevers!$C56,'Policy Characteristics'!$D:$D,0))</f>
        <v>0</v>
      </c>
      <c r="M56" s="251">
        <f>INDEX('Policy Characteristics'!H:H,MATCH(PolicyLevers!$C56,'Policy Characteristics'!$D:$D,0))</f>
        <v>1</v>
      </c>
      <c r="N56" s="251">
        <f>INDEX('Policy Characteristics'!I:I,MATCH(PolicyLevers!$C56,'Policy Characteristics'!$D:$D,0))</f>
        <v>0.02</v>
      </c>
      <c r="O56" s="118" t="str">
        <f>INDEX('Policy Characteristics'!J:J,MATCH(PolicyLevers!$C56,'Policy Characteristics'!$D:$D,0))</f>
        <v>% reduction in emissions</v>
      </c>
      <c r="P56" s="252"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118" t="str">
        <f>IF(0,"",INDEX('Policy Characteristics'!L:L,MATCH(PolicyLevers!$C56,'Policy Characteristics'!$D:$D,0)))</f>
        <v>transportation-sector-main.html#conv-pol-stds</v>
      </c>
      <c r="R56" s="253" t="str">
        <f>INDEX('Policy Characteristics'!M:M,MATCH(PolicyLevers!$C56,'Policy Characteristics'!$D:$D,0))</f>
        <v>conventional-pollutant-standards.html</v>
      </c>
      <c r="S56" s="118" t="str">
        <f>INDEX('Policy Characteristics'!N:N,MATCH(PolicyLevers!$C56,'Policy Characteristics'!$D:$D,0))</f>
        <v>Energy Ministry. PROCONVE: PROCONVE: PROGRAMA DE CONTROLE DE POLUIÇÃO DO AR POR
VEÍCULOS AUTOMOTORES. https://www.mma.gov.br/images/arquivo/80060/Arquivos/PROCONVE_atualizado%20em%2021nov13.pdf</v>
      </c>
      <c r="T56" s="118">
        <f>INDEX('Policy Characteristics'!O:O,MATCH(PolicyLevers!$C56,'Policy Characteristics'!$D:$D,0))</f>
        <v>0</v>
      </c>
      <c r="U56" s="2"/>
      <c r="V56" s="2"/>
      <c r="W56" s="2"/>
      <c r="X56" s="2"/>
      <c r="Y56" s="2"/>
      <c r="Z56" s="2"/>
    </row>
    <row r="57" spans="1:26" ht="15.75" customHeight="1" x14ac:dyDescent="0.2">
      <c r="A57" s="118" t="str">
        <f>INDEX('Policy Characteristics'!B:B,MATCH(PolicyLevers!$C57,'Policy Characteristics'!$D:$D,0))</f>
        <v>Transportation</v>
      </c>
      <c r="B57" s="118" t="str">
        <f>INDEX('Policy Characteristics'!C:C,MATCH(PolicyLevers!$C57,'Policy Characteristics'!$D:$D,0))</f>
        <v>Conventional Pollutant Standards</v>
      </c>
      <c r="C57" s="118" t="str">
        <f t="shared" ref="C57" si="39">C$2</f>
        <v>Percentage Reduction of Separately Regulated Pollutants</v>
      </c>
      <c r="D57" s="118" t="s">
        <v>84</v>
      </c>
      <c r="E57" s="118" t="s">
        <v>74</v>
      </c>
      <c r="F57" s="118" t="s">
        <v>84</v>
      </c>
      <c r="G57" s="118" t="s">
        <v>74</v>
      </c>
      <c r="H57" s="249">
        <v>355</v>
      </c>
      <c r="I57" s="252" t="s">
        <v>76</v>
      </c>
      <c r="J57" s="118" t="str">
        <f>INDEX('Policy Characteristics'!E:E,MATCH(PolicyLevers!$C57,'Policy Characteristics'!$D:$D,0))</f>
        <v>Conventional Pollutant Standard</v>
      </c>
      <c r="K57" s="118" t="str">
        <f>INDEX('Policy Characteristics'!F:F,MATCH(PolicyLevers!$C57,'Policy Characteristics'!$D:$D,0))</f>
        <v>trans reduce regulated pollutants</v>
      </c>
      <c r="L57" s="251">
        <f>INDEX('Policy Characteristics'!G:G,MATCH(PolicyLevers!$C57,'Policy Characteristics'!$D:$D,0))</f>
        <v>0</v>
      </c>
      <c r="M57" s="251">
        <f>INDEX('Policy Characteristics'!H:H,MATCH(PolicyLevers!$C57,'Policy Characteristics'!$D:$D,0))</f>
        <v>1</v>
      </c>
      <c r="N57" s="251">
        <f>INDEX('Policy Characteristics'!I:I,MATCH(PolicyLevers!$C57,'Policy Characteristics'!$D:$D,0))</f>
        <v>0.02</v>
      </c>
      <c r="O57" s="118" t="str">
        <f>INDEX('Policy Characteristics'!J:J,MATCH(PolicyLevers!$C57,'Policy Characteristics'!$D:$D,0))</f>
        <v>% reduction in emissions</v>
      </c>
      <c r="P57" s="252"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118" t="str">
        <f>IF(0,"",INDEX('Policy Characteristics'!L:L,MATCH(PolicyLevers!$C57,'Policy Characteristics'!$D:$D,0)))</f>
        <v>transportation-sector-main.html#conv-pol-stds</v>
      </c>
      <c r="R57" s="253" t="str">
        <f>INDEX('Policy Characteristics'!M:M,MATCH(PolicyLevers!$C57,'Policy Characteristics'!$D:$D,0))</f>
        <v>conventional-pollutant-standards.html</v>
      </c>
      <c r="S57" s="118" t="str">
        <f>INDEX('Policy Characteristics'!N:N,MATCH(PolicyLevers!$C57,'Policy Characteristics'!$D:$D,0))</f>
        <v>Energy Ministry. PROCONVE: PROCONVE: PROGRAMA DE CONTROLE DE POLUIÇÃO DO AR POR
VEÍCULOS AUTOMOTORES. https://www.mma.gov.br/images/arquivo/80060/Arquivos/PROCONVE_atualizado%20em%2021nov13.pdf</v>
      </c>
      <c r="T57" s="118">
        <f>INDEX('Policy Characteristics'!O:O,MATCH(PolicyLevers!$C57,'Policy Characteristics'!$D:$D,0))</f>
        <v>0</v>
      </c>
      <c r="U57" s="2"/>
      <c r="V57" s="2"/>
      <c r="W57" s="2"/>
      <c r="X57" s="2"/>
      <c r="Y57" s="2"/>
      <c r="Z57" s="2"/>
    </row>
    <row r="58" spans="1:26" ht="15.75" customHeight="1" x14ac:dyDescent="0.2">
      <c r="A58" s="118" t="str">
        <f>INDEX('Policy Characteristics'!B:B,MATCH(PolicyLevers!$C58,'Policy Characteristics'!$D:$D,0))</f>
        <v>Transportation</v>
      </c>
      <c r="B58" s="118" t="str">
        <f>INDEX('Policy Characteristics'!C:C,MATCH(PolicyLevers!$C58,'Policy Characteristics'!$D:$D,0))</f>
        <v>Conventional Pollutant Standards</v>
      </c>
      <c r="C58" s="118" t="str">
        <f t="shared" ref="C58" si="40">C$2</f>
        <v>Percentage Reduction of Separately Regulated Pollutants</v>
      </c>
      <c r="D58" s="118" t="s">
        <v>84</v>
      </c>
      <c r="E58" s="118" t="s">
        <v>75</v>
      </c>
      <c r="F58" s="118" t="s">
        <v>84</v>
      </c>
      <c r="G58" s="118" t="s">
        <v>75</v>
      </c>
      <c r="H58" s="249">
        <v>356</v>
      </c>
      <c r="I58" s="252" t="s">
        <v>76</v>
      </c>
      <c r="J58" s="118" t="str">
        <f>INDEX('Policy Characteristics'!E:E,MATCH(PolicyLevers!$C58,'Policy Characteristics'!$D:$D,0))</f>
        <v>Conventional Pollutant Standard</v>
      </c>
      <c r="K58" s="118" t="str">
        <f>INDEX('Policy Characteristics'!F:F,MATCH(PolicyLevers!$C58,'Policy Characteristics'!$D:$D,0))</f>
        <v>trans reduce regulated pollutants</v>
      </c>
      <c r="L58" s="251">
        <f>INDEX('Policy Characteristics'!G:G,MATCH(PolicyLevers!$C58,'Policy Characteristics'!$D:$D,0))</f>
        <v>0</v>
      </c>
      <c r="M58" s="251">
        <f>INDEX('Policy Characteristics'!H:H,MATCH(PolicyLevers!$C58,'Policy Characteristics'!$D:$D,0))</f>
        <v>1</v>
      </c>
      <c r="N58" s="251">
        <f>INDEX('Policy Characteristics'!I:I,MATCH(PolicyLevers!$C58,'Policy Characteristics'!$D:$D,0))</f>
        <v>0.02</v>
      </c>
      <c r="O58" s="118" t="str">
        <f>INDEX('Policy Characteristics'!J:J,MATCH(PolicyLevers!$C58,'Policy Characteristics'!$D:$D,0))</f>
        <v>% reduction in emissions</v>
      </c>
      <c r="P58" s="252"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118" t="str">
        <f>IF(0,"",INDEX('Policy Characteristics'!L:L,MATCH(PolicyLevers!$C58,'Policy Characteristics'!$D:$D,0)))</f>
        <v>transportation-sector-main.html#conv-pol-stds</v>
      </c>
      <c r="R58" s="253" t="str">
        <f>INDEX('Policy Characteristics'!M:M,MATCH(PolicyLevers!$C58,'Policy Characteristics'!$D:$D,0))</f>
        <v>conventional-pollutant-standards.html</v>
      </c>
      <c r="S58" s="118" t="str">
        <f>INDEX('Policy Characteristics'!N:N,MATCH(PolicyLevers!$C58,'Policy Characteristics'!$D:$D,0))</f>
        <v>Energy Ministry. PROCONVE: PROCONVE: PROGRAMA DE CONTROLE DE POLUIÇÃO DO AR POR
VEÍCULOS AUTOMOTORES. https://www.mma.gov.br/images/arquivo/80060/Arquivos/PROCONVE_atualizado%20em%2021nov13.pdf</v>
      </c>
      <c r="T58" s="118">
        <f>INDEX('Policy Characteristics'!O:O,MATCH(PolicyLevers!$C58,'Policy Characteristics'!$D:$D,0))</f>
        <v>0</v>
      </c>
      <c r="U58" s="2"/>
      <c r="V58" s="2"/>
      <c r="W58" s="2"/>
      <c r="X58" s="2"/>
      <c r="Y58" s="2"/>
      <c r="Z58" s="2"/>
    </row>
    <row r="59" spans="1:26" ht="15.75" customHeight="1" x14ac:dyDescent="0.2">
      <c r="A59" s="118" t="str">
        <f>INDEX('Policy Characteristics'!B:B,MATCH(PolicyLevers!$C59,'Policy Characteristics'!$D:$D,0))</f>
        <v>Transportation</v>
      </c>
      <c r="B59" s="118" t="str">
        <f>INDEX('Policy Characteristics'!C:C,MATCH(PolicyLevers!$C59,'Policy Characteristics'!$D:$D,0))</f>
        <v>Conventional Pollutant Standards</v>
      </c>
      <c r="C59" s="118" t="str">
        <f t="shared" ref="C59" si="41">C$2</f>
        <v>Percentage Reduction of Separately Regulated Pollutants</v>
      </c>
      <c r="D59" s="118" t="s">
        <v>84</v>
      </c>
      <c r="E59" s="118" t="s">
        <v>77</v>
      </c>
      <c r="F59" s="118" t="s">
        <v>84</v>
      </c>
      <c r="G59" s="118" t="s">
        <v>77</v>
      </c>
      <c r="H59" s="249">
        <v>357</v>
      </c>
      <c r="I59" s="252" t="s">
        <v>76</v>
      </c>
      <c r="J59" s="118" t="str">
        <f>INDEX('Policy Characteristics'!E:E,MATCH(PolicyLevers!$C59,'Policy Characteristics'!$D:$D,0))</f>
        <v>Conventional Pollutant Standard</v>
      </c>
      <c r="K59" s="118" t="str">
        <f>INDEX('Policy Characteristics'!F:F,MATCH(PolicyLevers!$C59,'Policy Characteristics'!$D:$D,0))</f>
        <v>trans reduce regulated pollutants</v>
      </c>
      <c r="L59" s="251">
        <f>INDEX('Policy Characteristics'!G:G,MATCH(PolicyLevers!$C59,'Policy Characteristics'!$D:$D,0))</f>
        <v>0</v>
      </c>
      <c r="M59" s="251">
        <f>INDEX('Policy Characteristics'!H:H,MATCH(PolicyLevers!$C59,'Policy Characteristics'!$D:$D,0))</f>
        <v>1</v>
      </c>
      <c r="N59" s="251">
        <f>INDEX('Policy Characteristics'!I:I,MATCH(PolicyLevers!$C59,'Policy Characteristics'!$D:$D,0))</f>
        <v>0.02</v>
      </c>
      <c r="O59" s="118" t="str">
        <f>INDEX('Policy Characteristics'!J:J,MATCH(PolicyLevers!$C59,'Policy Characteristics'!$D:$D,0))</f>
        <v>% reduction in emissions</v>
      </c>
      <c r="P59" s="252"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118" t="str">
        <f>IF(0,"",INDEX('Policy Characteristics'!L:L,MATCH(PolicyLevers!$C59,'Policy Characteristics'!$D:$D,0)))</f>
        <v>transportation-sector-main.html#conv-pol-stds</v>
      </c>
      <c r="R59" s="253" t="str">
        <f>INDEX('Policy Characteristics'!M:M,MATCH(PolicyLevers!$C59,'Policy Characteristics'!$D:$D,0))</f>
        <v>conventional-pollutant-standards.html</v>
      </c>
      <c r="S59" s="118" t="str">
        <f>INDEX('Policy Characteristics'!N:N,MATCH(PolicyLevers!$C59,'Policy Characteristics'!$D:$D,0))</f>
        <v>Energy Ministry. PROCONVE: PROCONVE: PROGRAMA DE CONTROLE DE POLUIÇÃO DO AR POR
VEÍCULOS AUTOMOTORES. https://www.mma.gov.br/images/arquivo/80060/Arquivos/PROCONVE_atualizado%20em%2021nov13.pdf</v>
      </c>
      <c r="T59" s="118">
        <f>INDEX('Policy Characteristics'!O:O,MATCH(PolicyLevers!$C59,'Policy Characteristics'!$D:$D,0))</f>
        <v>0</v>
      </c>
      <c r="U59" s="2"/>
      <c r="V59" s="2"/>
      <c r="W59" s="2"/>
      <c r="X59" s="2"/>
      <c r="Y59" s="2"/>
      <c r="Z59" s="2"/>
    </row>
    <row r="60" spans="1:26" ht="15.75" customHeight="1" x14ac:dyDescent="0.2">
      <c r="A60" s="118" t="str">
        <f>INDEX('Policy Characteristics'!B:B,MATCH(PolicyLevers!$C60,'Policy Characteristics'!$D:$D,0))</f>
        <v>Transportation</v>
      </c>
      <c r="B60" s="118" t="str">
        <f>INDEX('Policy Characteristics'!C:C,MATCH(PolicyLevers!$C60,'Policy Characteristics'!$D:$D,0))</f>
        <v>Conventional Pollutant Standards</v>
      </c>
      <c r="C60" s="12" t="str">
        <f t="shared" ref="C60" si="42">C$2</f>
        <v>Percentage Reduction of Separately Regulated Pollutants</v>
      </c>
      <c r="D60" s="2" t="s">
        <v>84</v>
      </c>
      <c r="E60" s="2" t="s">
        <v>78</v>
      </c>
      <c r="F60" s="2" t="s">
        <v>84</v>
      </c>
      <c r="G60" s="2" t="s">
        <v>78</v>
      </c>
      <c r="H60" s="7">
        <v>358</v>
      </c>
      <c r="I60" s="257" t="s">
        <v>76</v>
      </c>
      <c r="J60" s="118" t="str">
        <f>INDEX('Policy Characteristics'!E:E,MATCH(PolicyLevers!$C60,'Policy Characteristics'!$D:$D,0))</f>
        <v>Conventional Pollutant Standard</v>
      </c>
      <c r="K60" s="118" t="str">
        <f>INDEX('Policy Characteristics'!F:F,MATCH(PolicyLevers!$C60,'Policy Characteristics'!$D:$D,0))</f>
        <v>trans reduce regulated pollutants</v>
      </c>
      <c r="L60" s="256">
        <f>INDEX('Policy Characteristics'!G:G,MATCH(PolicyLevers!$C60,'Policy Characteristics'!$D:$D,0))</f>
        <v>0</v>
      </c>
      <c r="M60" s="256">
        <f>INDEX('Policy Characteristics'!H:H,MATCH(PolicyLevers!$C60,'Policy Characteristics'!$D:$D,0))</f>
        <v>1</v>
      </c>
      <c r="N60" s="256">
        <f>INDEX('Policy Characteristics'!I:I,MATCH(PolicyLevers!$C60,'Policy Characteristics'!$D:$D,0))</f>
        <v>0.02</v>
      </c>
      <c r="O60" s="12" t="str">
        <f>INDEX('Policy Characteristics'!J:J,MATCH(PolicyLevers!$C60,'Policy Characteristics'!$D:$D,0))</f>
        <v>% reduction in emissions</v>
      </c>
      <c r="P60" s="257"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18" t="str">
        <f>IF(0,"",INDEX('Policy Characteristics'!L:L,MATCH(PolicyLevers!$C60,'Policy Characteristics'!$D:$D,0)))</f>
        <v>transportation-sector-main.html#conv-pol-stds</v>
      </c>
      <c r="R60" s="258" t="str">
        <f>INDEX('Policy Characteristics'!M:M,MATCH(PolicyLevers!$C60,'Policy Characteristics'!$D:$D,0))</f>
        <v>conventional-pollutant-standards.html</v>
      </c>
      <c r="S60" s="2" t="str">
        <f>INDEX('Policy Characteristics'!N:N,MATCH(PolicyLevers!$C60,'Policy Characteristics'!$D:$D,0))</f>
        <v>Energy Ministry. PROCONVE: PROCONVE: PROGRAMA DE CONTROLE DE POLUIÇÃO DO AR POR
VEÍCULOS AUTOMOTORES. https://www.mma.gov.br/images/arquivo/80060/Arquivos/PROCONVE_atualizado%20em%2021nov13.pdf</v>
      </c>
      <c r="T60" s="2">
        <f>INDEX('Policy Characteristics'!O:O,MATCH(PolicyLevers!$C60,'Policy Characteristics'!$D:$D,0))</f>
        <v>0</v>
      </c>
      <c r="U60" s="2"/>
      <c r="V60" s="2"/>
      <c r="W60" s="2"/>
      <c r="X60" s="2"/>
      <c r="Y60" s="2"/>
      <c r="Z60" s="2"/>
    </row>
    <row r="61" spans="1:26" ht="15.75" customHeight="1" x14ac:dyDescent="0.2">
      <c r="A61" s="118" t="str">
        <f>INDEX('Policy Characteristics'!B:B,MATCH(PolicyLevers!$C61,'Policy Characteristics'!$D:$D,0))</f>
        <v>Transportation</v>
      </c>
      <c r="B61" s="118" t="str">
        <f>INDEX('Policy Characteristics'!C:C,MATCH(PolicyLevers!$C61,'Policy Characteristics'!$D:$D,0))</f>
        <v>Conventional Pollutant Standards</v>
      </c>
      <c r="C61" s="12" t="str">
        <f t="shared" ref="C61" si="43">C$2</f>
        <v>Percentage Reduction of Separately Regulated Pollutants</v>
      </c>
      <c r="D61" s="2" t="s">
        <v>84</v>
      </c>
      <c r="E61" s="2" t="s">
        <v>79</v>
      </c>
      <c r="F61" s="2" t="s">
        <v>84</v>
      </c>
      <c r="G61" s="2" t="s">
        <v>79</v>
      </c>
      <c r="H61" s="7">
        <v>359</v>
      </c>
      <c r="I61" s="257" t="s">
        <v>76</v>
      </c>
      <c r="J61" s="118" t="str">
        <f>INDEX('Policy Characteristics'!E:E,MATCH(PolicyLevers!$C61,'Policy Characteristics'!$D:$D,0))</f>
        <v>Conventional Pollutant Standard</v>
      </c>
      <c r="K61" s="118" t="str">
        <f>INDEX('Policy Characteristics'!F:F,MATCH(PolicyLevers!$C61,'Policy Characteristics'!$D:$D,0))</f>
        <v>trans reduce regulated pollutants</v>
      </c>
      <c r="L61" s="256">
        <f>INDEX('Policy Characteristics'!G:G,MATCH(PolicyLevers!$C61,'Policy Characteristics'!$D:$D,0))</f>
        <v>0</v>
      </c>
      <c r="M61" s="256">
        <f>INDEX('Policy Characteristics'!H:H,MATCH(PolicyLevers!$C61,'Policy Characteristics'!$D:$D,0))</f>
        <v>1</v>
      </c>
      <c r="N61" s="256">
        <f>INDEX('Policy Characteristics'!I:I,MATCH(PolicyLevers!$C61,'Policy Characteristics'!$D:$D,0))</f>
        <v>0.02</v>
      </c>
      <c r="O61" s="12" t="str">
        <f>INDEX('Policy Characteristics'!J:J,MATCH(PolicyLevers!$C61,'Policy Characteristics'!$D:$D,0))</f>
        <v>% reduction in emissions</v>
      </c>
      <c r="P61" s="257"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18" t="str">
        <f>IF(0,"",INDEX('Policy Characteristics'!L:L,MATCH(PolicyLevers!$C61,'Policy Characteristics'!$D:$D,0)))</f>
        <v>transportation-sector-main.html#conv-pol-stds</v>
      </c>
      <c r="R61" s="258" t="str">
        <f>INDEX('Policy Characteristics'!M:M,MATCH(PolicyLevers!$C61,'Policy Characteristics'!$D:$D,0))</f>
        <v>conventional-pollutant-standards.html</v>
      </c>
      <c r="S61" s="2" t="str">
        <f>INDEX('Policy Characteristics'!N:N,MATCH(PolicyLevers!$C61,'Policy Characteristics'!$D:$D,0))</f>
        <v>Energy Ministry. PROCONVE: PROCONVE: PROGRAMA DE CONTROLE DE POLUIÇÃO DO AR POR
VEÍCULOS AUTOMOTORES. https://www.mma.gov.br/images/arquivo/80060/Arquivos/PROCONVE_atualizado%20em%2021nov13.pdf</v>
      </c>
      <c r="T61" s="2">
        <f>INDEX('Policy Characteristics'!O:O,MATCH(PolicyLevers!$C61,'Policy Characteristics'!$D:$D,0))</f>
        <v>0</v>
      </c>
      <c r="U61" s="2"/>
      <c r="V61" s="2"/>
      <c r="W61" s="2"/>
      <c r="X61" s="2"/>
      <c r="Y61" s="2"/>
      <c r="Z61" s="2"/>
    </row>
    <row r="62" spans="1:26" ht="15.75" customHeight="1" x14ac:dyDescent="0.2">
      <c r="A62" s="118" t="str">
        <f>INDEX('Policy Characteristics'!B:B,MATCH(PolicyLevers!$C62,'Policy Characteristics'!$D:$D,0))</f>
        <v>Transportation</v>
      </c>
      <c r="B62" s="118" t="str">
        <f>INDEX('Policy Characteristics'!C:C,MATCH(PolicyLevers!$C62,'Policy Characteristics'!$D:$D,0))</f>
        <v>Electric Vehicle Charger Deployment</v>
      </c>
      <c r="C62" s="118" t="s">
        <v>86</v>
      </c>
      <c r="D62" s="118"/>
      <c r="E62" s="118"/>
      <c r="F62" s="118"/>
      <c r="G62" s="118"/>
      <c r="H62" s="249">
        <v>360</v>
      </c>
      <c r="I62" s="250" t="s">
        <v>63</v>
      </c>
      <c r="J62" s="118" t="str">
        <f>INDEX('Policy Characteristics'!E:E,MATCH(PolicyLevers!$C62,'Policy Characteristics'!$D:$D,0))</f>
        <v>EV Charger Deployment</v>
      </c>
      <c r="K62" s="118" t="str">
        <f>INDEX('Policy Characteristics'!F:F,MATCH(PolicyLevers!$C62,'Policy Characteristics'!$D:$D,0))</f>
        <v>trans EV charger deployment</v>
      </c>
      <c r="L62" s="118">
        <f>INDEX('Policy Characteristics'!G:G,MATCH(PolicyLevers!$C62,'Policy Characteristics'!$D:$D,0))</f>
        <v>0</v>
      </c>
      <c r="M62" s="118">
        <f>INDEX('Policy Characteristics'!H:H,MATCH(PolicyLevers!$C62,'Policy Characteristics'!$D:$D,0))</f>
        <v>300</v>
      </c>
      <c r="N62" s="118">
        <f>INDEX('Policy Characteristics'!I:I,MATCH(PolicyLevers!$C62,'Policy Characteristics'!$D:$D,0))</f>
        <v>5</v>
      </c>
      <c r="O62" s="118" t="str">
        <f>INDEX('Policy Characteristics'!J:J,MATCH(PolicyLevers!$C62,'Policy Characteristics'!$D:$D,0))</f>
        <v>chargers / 100k pop</v>
      </c>
      <c r="P62" s="252"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118">
        <f>IF(0,"",INDEX('Policy Characteristics'!L:L,MATCH(PolicyLevers!$C62,'Policy Characteristics'!$D:$D,0)))</f>
        <v>0</v>
      </c>
      <c r="R62" s="253" t="str">
        <f>INDEX('Policy Characteristics'!M:M,MATCH(PolicyLevers!$C62,'Policy Characteristics'!$D:$D,0))</f>
        <v>ev-charger-deployment.html</v>
      </c>
      <c r="S62" s="118"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118">
        <f>INDEX('Policy Characteristics'!O:O,MATCH(PolicyLevers!$C62,'Policy Characteristics'!$D:$D,0))</f>
        <v>0</v>
      </c>
      <c r="U62" s="2"/>
      <c r="V62" s="2"/>
      <c r="W62" s="2"/>
      <c r="X62" s="2"/>
      <c r="Y62" s="2"/>
      <c r="Z62" s="2"/>
    </row>
    <row r="63" spans="1:26" ht="15.75" customHeight="1" x14ac:dyDescent="0.2">
      <c r="A63" s="118" t="str">
        <f>INDEX('Policy Characteristics'!B:B,MATCH(PolicyLevers!$C63,'Policy Characteristics'!$D:$D,0))</f>
        <v>Transportation</v>
      </c>
      <c r="B63" s="118" t="str">
        <f>INDEX('Policy Characteristics'!C:C,MATCH(PolicyLevers!$C63,'Policy Characteristics'!$D:$D,0))</f>
        <v>Electric Vehicle Range &amp; Charging Time</v>
      </c>
      <c r="C63" s="118" t="s">
        <v>91</v>
      </c>
      <c r="D63" s="252"/>
      <c r="E63" s="252"/>
      <c r="F63" s="252"/>
      <c r="G63" s="252"/>
      <c r="H63" s="249">
        <v>361</v>
      </c>
      <c r="I63" s="250" t="s">
        <v>63</v>
      </c>
      <c r="J63" s="118" t="str">
        <f>INDEX('Policy Characteristics'!E:E,MATCH(PolicyLevers!$C63,'Policy Characteristics'!$D:$D,0))</f>
        <v>EV Range &amp; Charging Time</v>
      </c>
      <c r="K63" s="118" t="str">
        <f>INDEX('Policy Characteristics'!F:F,MATCH(PolicyLevers!$C63,'Policy Characteristics'!$D:$D,0))</f>
        <v>trans reduce EV range anxiety and charging time</v>
      </c>
      <c r="L63" s="251">
        <f>INDEX('Policy Characteristics'!G:G,MATCH(PolicyLevers!$C63,'Policy Characteristics'!$D:$D,0))</f>
        <v>0</v>
      </c>
      <c r="M63" s="251">
        <f>INDEX('Policy Characteristics'!H:H,MATCH(PolicyLevers!$C63,'Policy Characteristics'!$D:$D,0))</f>
        <v>1</v>
      </c>
      <c r="N63" s="251">
        <f>INDEX('Policy Characteristics'!I:I,MATCH(PolicyLevers!$C63,'Policy Characteristics'!$D:$D,0))</f>
        <v>0.02</v>
      </c>
      <c r="O63" s="252" t="str">
        <f>INDEX('Policy Characteristics'!J:J,MATCH(PolicyLevers!$C63,'Policy Characteristics'!$D:$D,0))</f>
        <v>% reduction in concern</v>
      </c>
      <c r="P63" s="252"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118">
        <f>IF(0,"",INDEX('Policy Characteristics'!L:L,MATCH(PolicyLevers!$C63,'Policy Characteristics'!$D:$D,0)))</f>
        <v>0</v>
      </c>
      <c r="R63" s="260" t="str">
        <f>INDEX('Policy Characteristics'!M:M,MATCH(PolicyLevers!$C63,'Policy Characteristics'!$D:$D,0))</f>
        <v>reduce-range-anxiety-charging-time.html</v>
      </c>
      <c r="S63" s="252" t="str">
        <f>INDEX('Policy Characteristics'!N:N,MATCH(PolicyLevers!$C63,'Policy Characteristics'!$D:$D,0))</f>
        <v>Ranges: https://insideevs.uol.com.br/news/426568/precos-carros-eletricos-brasil/                                              Charging Times: https://www.chargepoint.com/files/Quick_Guide_to_Fast_Charging.pdf</v>
      </c>
      <c r="T63" s="252">
        <f>INDEX('Policy Characteristics'!O:O,MATCH(PolicyLevers!$C63,'Policy Characteristics'!$D:$D,0))</f>
        <v>0</v>
      </c>
      <c r="U63" s="2"/>
      <c r="V63" s="2"/>
      <c r="W63" s="2"/>
      <c r="X63" s="2"/>
      <c r="Y63" s="2"/>
      <c r="Z63" s="2"/>
    </row>
    <row r="64" spans="1:26" ht="15.75" customHeight="1" x14ac:dyDescent="0.2">
      <c r="A64" s="118" t="str">
        <f>INDEX('Policy Characteristics'!B:B,MATCH(PolicyLevers!$C64,'Policy Characteristics'!$D:$D,0))</f>
        <v>Transportation</v>
      </c>
      <c r="B64" s="118" t="str">
        <f>INDEX('Policy Characteristics'!C:C,MATCH(PolicyLevers!$C64,'Policy Characteristics'!$D:$D,0))</f>
        <v>Electric Vehicle Sales Mandate</v>
      </c>
      <c r="C64" s="118" t="s">
        <v>97</v>
      </c>
      <c r="D64" s="252" t="s">
        <v>98</v>
      </c>
      <c r="E64" s="252" t="s">
        <v>60</v>
      </c>
      <c r="F64" s="252" t="s">
        <v>99</v>
      </c>
      <c r="G64" s="252" t="s">
        <v>60</v>
      </c>
      <c r="H64" s="249">
        <v>186</v>
      </c>
      <c r="I64" s="250" t="s">
        <v>63</v>
      </c>
      <c r="J64" s="118" t="str">
        <f>INDEX('Policy Characteristics'!E:E,MATCH(PolicyLevers!$C64,'Policy Characteristics'!$D:$D,0))</f>
        <v>EV Sales Mandate</v>
      </c>
      <c r="K64" s="118" t="str">
        <f>INDEX('Policy Characteristics'!F:F,MATCH(PolicyLevers!$C64,'Policy Characteristics'!$D:$D,0))</f>
        <v>trans EV minimum</v>
      </c>
      <c r="L64" s="251">
        <f>INDEX('Policy Characteristics'!G:G,MATCH(PolicyLevers!$C64,'Policy Characteristics'!$D:$D,0))</f>
        <v>0</v>
      </c>
      <c r="M64" s="251">
        <f>INDEX('Policy Characteristics'!H:H,MATCH(PolicyLevers!$C64,'Policy Characteristics'!$D:$D,0))</f>
        <v>1</v>
      </c>
      <c r="N64" s="251">
        <f>INDEX('Policy Characteristics'!I:I,MATCH(PolicyLevers!$C64,'Policy Characteristics'!$D:$D,0))</f>
        <v>0.01</v>
      </c>
      <c r="O64" s="252" t="str">
        <f>INDEX('Policy Characteristics'!J:J,MATCH(PolicyLevers!$C64,'Policy Characteristics'!$D:$D,0))</f>
        <v>% of new vehicles sold</v>
      </c>
      <c r="P64" s="252"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118" t="str">
        <f>IF(0,"",INDEX('Policy Characteristics'!L:L,MATCH(PolicyLevers!$C64,'Policy Characteristics'!$D:$D,0)))</f>
        <v>transportation-sector-main.html#ev-mandate</v>
      </c>
      <c r="R64" s="260" t="str">
        <f>INDEX('Policy Characteristics'!M:M,MATCH(PolicyLevers!$C64,'Policy Characteristics'!$D:$D,0))</f>
        <v>ev-mandate.html</v>
      </c>
      <c r="S64" s="252">
        <f>INDEX('Policy Characteristics'!N:N,MATCH(PolicyLevers!$C64,'Policy Characteristics'!$D:$D,0))</f>
        <v>0</v>
      </c>
      <c r="T64" s="252">
        <f>INDEX('Policy Characteristics'!O:O,MATCH(PolicyLevers!$C64,'Policy Characteristics'!$D:$D,0))</f>
        <v>0</v>
      </c>
      <c r="U64" s="2"/>
      <c r="V64" s="2"/>
      <c r="W64" s="2"/>
      <c r="X64" s="2"/>
      <c r="Y64" s="2"/>
      <c r="Z64" s="2"/>
    </row>
    <row r="65" spans="1:26" ht="15.75" customHeight="1" x14ac:dyDescent="0.2">
      <c r="A65" s="118" t="str">
        <f>INDEX('Policy Characteristics'!B:B,MATCH(PolicyLevers!$C65,'Policy Characteristics'!$D:$D,0))</f>
        <v>Transportation</v>
      </c>
      <c r="B65" s="118" t="str">
        <f>INDEX('Policy Characteristics'!C:C,MATCH(PolicyLevers!$C65,'Policy Characteristics'!$D:$D,0))</f>
        <v>Electric Vehicle Sales Mandate</v>
      </c>
      <c r="C65" s="12" t="str">
        <f t="shared" ref="C65:C74" si="44">C$64</f>
        <v>Additional Minimum Required EV Sales Percentage</v>
      </c>
      <c r="D65" s="2" t="s">
        <v>105</v>
      </c>
      <c r="E65" s="2" t="s">
        <v>60</v>
      </c>
      <c r="F65" s="2" t="s">
        <v>106</v>
      </c>
      <c r="G65" s="2" t="s">
        <v>60</v>
      </c>
      <c r="H65" s="7">
        <v>203</v>
      </c>
      <c r="I65" s="255" t="s">
        <v>63</v>
      </c>
      <c r="J65" s="118" t="str">
        <f>INDEX('Policy Characteristics'!E:E,MATCH(PolicyLevers!$C65,'Policy Characteristics'!$D:$D,0))</f>
        <v>EV Sales Mandate</v>
      </c>
      <c r="K65" s="118" t="str">
        <f>INDEX('Policy Characteristics'!F:F,MATCH(PolicyLevers!$C65,'Policy Characteristics'!$D:$D,0))</f>
        <v>trans EV minimum</v>
      </c>
      <c r="L65" s="256">
        <f>INDEX('Policy Characteristics'!G:G,MATCH(PolicyLevers!$C65,'Policy Characteristics'!$D:$D,0))</f>
        <v>0</v>
      </c>
      <c r="M65" s="256">
        <f>INDEX('Policy Characteristics'!H:H,MATCH(PolicyLevers!$C65,'Policy Characteristics'!$D:$D,0))</f>
        <v>1</v>
      </c>
      <c r="N65" s="256">
        <f>INDEX('Policy Characteristics'!I:I,MATCH(PolicyLevers!$C65,'Policy Characteristics'!$D:$D,0))</f>
        <v>0.01</v>
      </c>
      <c r="O65" s="256" t="str">
        <f>INDEX('Policy Characteristics'!J:J,MATCH(PolicyLevers!$C65,'Policy Characteristics'!$D:$D,0))</f>
        <v>% of new vehicles sold</v>
      </c>
      <c r="P65" s="257"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118" t="str">
        <f>IF(0,"",INDEX('Policy Characteristics'!L:L,MATCH(PolicyLevers!$C65,'Policy Characteristics'!$D:$D,0)))</f>
        <v>transportation-sector-main.html#ev-mandate</v>
      </c>
      <c r="R65" s="261" t="str">
        <f>INDEX('Policy Characteristics'!M:M,MATCH(PolicyLevers!$C65,'Policy Characteristics'!$D:$D,0))</f>
        <v>ev-mandate.html</v>
      </c>
      <c r="S65" s="257">
        <f>INDEX('Policy Characteristics'!N:N,MATCH(PolicyLevers!$C65,'Policy Characteristics'!$D:$D,0))</f>
        <v>0</v>
      </c>
      <c r="T65" s="257">
        <f>INDEX('Policy Characteristics'!O:O,MATCH(PolicyLevers!$C65,'Policy Characteristics'!$D:$D,0))</f>
        <v>0</v>
      </c>
      <c r="U65" s="2"/>
      <c r="V65" s="2"/>
      <c r="W65" s="2"/>
      <c r="X65" s="2"/>
      <c r="Y65" s="2"/>
      <c r="Z65" s="2"/>
    </row>
    <row r="66" spans="1:26" ht="15.75" customHeight="1" x14ac:dyDescent="0.2">
      <c r="A66" s="118" t="str">
        <f>INDEX('Policy Characteristics'!B:B,MATCH(PolicyLevers!$C66,'Policy Characteristics'!$D:$D,0))</f>
        <v>Transportation</v>
      </c>
      <c r="B66" s="118" t="str">
        <f>INDEX('Policy Characteristics'!C:C,MATCH(PolicyLevers!$C66,'Policy Characteristics'!$D:$D,0))</f>
        <v>Electric Vehicle Sales Mandate</v>
      </c>
      <c r="C66" s="12" t="str">
        <f t="shared" si="44"/>
        <v>Additional Minimum Required EV Sales Percentage</v>
      </c>
      <c r="D66" s="2" t="s">
        <v>98</v>
      </c>
      <c r="E66" s="2" t="s">
        <v>80</v>
      </c>
      <c r="F66" s="2" t="s">
        <v>99</v>
      </c>
      <c r="G66" s="2" t="s">
        <v>80</v>
      </c>
      <c r="H66" s="7">
        <v>187</v>
      </c>
      <c r="I66" s="255" t="s">
        <v>63</v>
      </c>
      <c r="J66" s="118" t="str">
        <f>INDEX('Policy Characteristics'!E:E,MATCH(PolicyLevers!$C66,'Policy Characteristics'!$D:$D,0))</f>
        <v>EV Sales Mandate</v>
      </c>
      <c r="K66" s="118" t="str">
        <f>INDEX('Policy Characteristics'!F:F,MATCH(PolicyLevers!$C66,'Policy Characteristics'!$D:$D,0))</f>
        <v>trans EV minimum</v>
      </c>
      <c r="L66" s="256">
        <f>INDEX('Policy Characteristics'!G:G,MATCH(PolicyLevers!$C66,'Policy Characteristics'!$D:$D,0))</f>
        <v>0</v>
      </c>
      <c r="M66" s="256">
        <f>INDEX('Policy Characteristics'!H:H,MATCH(PolicyLevers!$C66,'Policy Characteristics'!$D:$D,0))</f>
        <v>1</v>
      </c>
      <c r="N66" s="256">
        <f>INDEX('Policy Characteristics'!I:I,MATCH(PolicyLevers!$C66,'Policy Characteristics'!$D:$D,0))</f>
        <v>0.01</v>
      </c>
      <c r="O66" s="256" t="str">
        <f>INDEX('Policy Characteristics'!J:J,MATCH(PolicyLevers!$C66,'Policy Characteristics'!$D:$D,0))</f>
        <v>% of new vehicles sold</v>
      </c>
      <c r="P66" s="257"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118" t="str">
        <f>IF(0,"",INDEX('Policy Characteristics'!L:L,MATCH(PolicyLevers!$C66,'Policy Characteristics'!$D:$D,0)))</f>
        <v>transportation-sector-main.html#ev-mandate</v>
      </c>
      <c r="R66" s="261" t="str">
        <f>INDEX('Policy Characteristics'!M:M,MATCH(PolicyLevers!$C66,'Policy Characteristics'!$D:$D,0))</f>
        <v>ev-mandate.html</v>
      </c>
      <c r="S66" s="262">
        <f>INDEX('Policy Characteristics'!N:N,MATCH(PolicyLevers!$C66,'Policy Characteristics'!$D:$D,0))</f>
        <v>0</v>
      </c>
      <c r="T66" s="257">
        <f>INDEX('Policy Characteristics'!O:O,MATCH(PolicyLevers!$C66,'Policy Characteristics'!$D:$D,0))</f>
        <v>0</v>
      </c>
      <c r="U66" s="2"/>
      <c r="V66" s="2"/>
      <c r="W66" s="2"/>
      <c r="X66" s="2"/>
      <c r="Y66" s="2"/>
      <c r="Z66" s="2"/>
    </row>
    <row r="67" spans="1:26" ht="15.75" customHeight="1" x14ac:dyDescent="0.2">
      <c r="A67" s="118" t="str">
        <f>INDEX('Policy Characteristics'!B:B,MATCH(PolicyLevers!$C67,'Policy Characteristics'!$D:$D,0))</f>
        <v>Transportation</v>
      </c>
      <c r="B67" s="118" t="str">
        <f>INDEX('Policy Characteristics'!C:C,MATCH(PolicyLevers!$C67,'Policy Characteristics'!$D:$D,0))</f>
        <v>Electric Vehicle Sales Mandate</v>
      </c>
      <c r="C67" s="12" t="str">
        <f t="shared" si="44"/>
        <v>Additional Minimum Required EV Sales Percentage</v>
      </c>
      <c r="D67" s="2" t="s">
        <v>105</v>
      </c>
      <c r="E67" s="2" t="s">
        <v>80</v>
      </c>
      <c r="F67" s="2" t="s">
        <v>106</v>
      </c>
      <c r="G67" s="2" t="s">
        <v>80</v>
      </c>
      <c r="H67" s="7">
        <v>191</v>
      </c>
      <c r="I67" s="255" t="s">
        <v>63</v>
      </c>
      <c r="J67" s="118" t="str">
        <f>INDEX('Policy Characteristics'!E:E,MATCH(PolicyLevers!$C67,'Policy Characteristics'!$D:$D,0))</f>
        <v>EV Sales Mandate</v>
      </c>
      <c r="K67" s="118" t="str">
        <f>INDEX('Policy Characteristics'!F:F,MATCH(PolicyLevers!$C67,'Policy Characteristics'!$D:$D,0))</f>
        <v>trans EV minimum</v>
      </c>
      <c r="L67" s="256">
        <f>INDEX('Policy Characteristics'!G:G,MATCH(PolicyLevers!$C67,'Policy Characteristics'!$D:$D,0))</f>
        <v>0</v>
      </c>
      <c r="M67" s="256">
        <f>INDEX('Policy Characteristics'!H:H,MATCH(PolicyLevers!$C67,'Policy Characteristics'!$D:$D,0))</f>
        <v>1</v>
      </c>
      <c r="N67" s="256">
        <f>INDEX('Policy Characteristics'!I:I,MATCH(PolicyLevers!$C67,'Policy Characteristics'!$D:$D,0))</f>
        <v>0.01</v>
      </c>
      <c r="O67" s="256" t="str">
        <f>INDEX('Policy Characteristics'!J:J,MATCH(PolicyLevers!$C67,'Policy Characteristics'!$D:$D,0))</f>
        <v>% of new vehicles sold</v>
      </c>
      <c r="P67" s="257"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118" t="str">
        <f>IF(0,"",INDEX('Policy Characteristics'!L:L,MATCH(PolicyLevers!$C67,'Policy Characteristics'!$D:$D,0)))</f>
        <v>transportation-sector-main.html#ev-mandate</v>
      </c>
      <c r="R67" s="261" t="str">
        <f>INDEX('Policy Characteristics'!M:M,MATCH(PolicyLevers!$C67,'Policy Characteristics'!$D:$D,0))</f>
        <v>ev-mandate.html</v>
      </c>
      <c r="S67" s="257">
        <f>INDEX('Policy Characteristics'!N:N,MATCH(PolicyLevers!$C67,'Policy Characteristics'!$D:$D,0))</f>
        <v>0</v>
      </c>
      <c r="T67" s="257">
        <f>INDEX('Policy Characteristics'!O:O,MATCH(PolicyLevers!$C67,'Policy Characteristics'!$D:$D,0))</f>
        <v>0</v>
      </c>
      <c r="U67" s="2"/>
      <c r="V67" s="2"/>
      <c r="W67" s="2"/>
      <c r="X67" s="2"/>
      <c r="Y67" s="2"/>
      <c r="Z67" s="2"/>
    </row>
    <row r="68" spans="1:26" ht="15.75" customHeight="1" x14ac:dyDescent="0.2">
      <c r="A68" s="118" t="str">
        <f>INDEX('Policy Characteristics'!B:B,MATCH(PolicyLevers!$C68,'Policy Characteristics'!$D:$D,0))</f>
        <v>Transportation</v>
      </c>
      <c r="B68" s="118" t="str">
        <f>INDEX('Policy Characteristics'!C:C,MATCH(PolicyLevers!$C68,'Policy Characteristics'!$D:$D,0))</f>
        <v>Electric Vehicle Sales Mandate</v>
      </c>
      <c r="C68" s="12" t="str">
        <f t="shared" si="44"/>
        <v>Additional Minimum Required EV Sales Percentage</v>
      </c>
      <c r="D68" s="2" t="s">
        <v>98</v>
      </c>
      <c r="E68" s="2" t="s">
        <v>81</v>
      </c>
      <c r="F68" s="2" t="s">
        <v>99</v>
      </c>
      <c r="G68" s="2" t="s">
        <v>107</v>
      </c>
      <c r="H68" s="7">
        <v>496</v>
      </c>
      <c r="I68" s="255" t="s">
        <v>63</v>
      </c>
      <c r="J68" s="118" t="str">
        <f>INDEX('Policy Characteristics'!E:E,MATCH(PolicyLevers!$C68,'Policy Characteristics'!$D:$D,0))</f>
        <v>EV Sales Mandate</v>
      </c>
      <c r="K68" s="118" t="str">
        <f>INDEX('Policy Characteristics'!F:F,MATCH(PolicyLevers!$C68,'Policy Characteristics'!$D:$D,0))</f>
        <v>trans EV minimum</v>
      </c>
      <c r="L68" s="256">
        <f>INDEX('Policy Characteristics'!G:G,MATCH(PolicyLevers!$C68,'Policy Characteristics'!$D:$D,0))</f>
        <v>0</v>
      </c>
      <c r="M68" s="256">
        <f>INDEX('Policy Characteristics'!H:H,MATCH(PolicyLevers!$C68,'Policy Characteristics'!$D:$D,0))</f>
        <v>1</v>
      </c>
      <c r="N68" s="256">
        <f>INDEX('Policy Characteristics'!I:I,MATCH(PolicyLevers!$C68,'Policy Characteristics'!$D:$D,0))</f>
        <v>0.01</v>
      </c>
      <c r="O68" s="256" t="str">
        <f>INDEX('Policy Characteristics'!J:J,MATCH(PolicyLevers!$C68,'Policy Characteristics'!$D:$D,0))</f>
        <v>% of new vehicles sold</v>
      </c>
      <c r="P68" s="257"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118" t="str">
        <f>IF(0,"",INDEX('Policy Characteristics'!L:L,MATCH(PolicyLevers!$C68,'Policy Characteristics'!$D:$D,0)))</f>
        <v>transportation-sector-main.html#ev-mandate</v>
      </c>
      <c r="R68" s="261" t="str">
        <f>INDEX('Policy Characteristics'!M:M,MATCH(PolicyLevers!$C68,'Policy Characteristics'!$D:$D,0))</f>
        <v>ev-mandate.html</v>
      </c>
      <c r="S68" s="257">
        <f>INDEX('Policy Characteristics'!N:N,MATCH(PolicyLevers!$C68,'Policy Characteristics'!$D:$D,0))</f>
        <v>0</v>
      </c>
      <c r="T68" s="257">
        <f>INDEX('Policy Characteristics'!O:O,MATCH(PolicyLevers!$C68,'Policy Characteristics'!$D:$D,0))</f>
        <v>0</v>
      </c>
      <c r="U68" s="2"/>
      <c r="V68" s="2"/>
      <c r="W68" s="2"/>
      <c r="X68" s="2"/>
      <c r="Y68" s="2"/>
      <c r="Z68" s="2"/>
    </row>
    <row r="69" spans="1:26" ht="15.75" customHeight="1" x14ac:dyDescent="0.2">
      <c r="A69" s="118" t="str">
        <f>INDEX('Policy Characteristics'!B:B,MATCH(PolicyLevers!$C69,'Policy Characteristics'!$D:$D,0))</f>
        <v>Transportation</v>
      </c>
      <c r="B69" s="118" t="str">
        <f>INDEX('Policy Characteristics'!C:C,MATCH(PolicyLevers!$C69,'Policy Characteristics'!$D:$D,0))</f>
        <v>Electric Vehicle Sales Mandate</v>
      </c>
      <c r="C69" s="12" t="str">
        <f t="shared" si="44"/>
        <v>Additional Minimum Required EV Sales Percentage</v>
      </c>
      <c r="D69" s="2" t="s">
        <v>105</v>
      </c>
      <c r="E69" s="2" t="s">
        <v>81</v>
      </c>
      <c r="F69" s="2" t="s">
        <v>106</v>
      </c>
      <c r="G69" s="2" t="s">
        <v>107</v>
      </c>
      <c r="H69" s="7">
        <v>497</v>
      </c>
      <c r="I69" s="255" t="s">
        <v>63</v>
      </c>
      <c r="J69" s="118" t="str">
        <f>INDEX('Policy Characteristics'!E:E,MATCH(PolicyLevers!$C69,'Policy Characteristics'!$D:$D,0))</f>
        <v>EV Sales Mandate</v>
      </c>
      <c r="K69" s="118" t="str">
        <f>INDEX('Policy Characteristics'!F:F,MATCH(PolicyLevers!$C69,'Policy Characteristics'!$D:$D,0))</f>
        <v>trans EV minimum</v>
      </c>
      <c r="L69" s="256">
        <f>INDEX('Policy Characteristics'!G:G,MATCH(PolicyLevers!$C69,'Policy Characteristics'!$D:$D,0))</f>
        <v>0</v>
      </c>
      <c r="M69" s="256">
        <f>INDEX('Policy Characteristics'!H:H,MATCH(PolicyLevers!$C69,'Policy Characteristics'!$D:$D,0))</f>
        <v>1</v>
      </c>
      <c r="N69" s="256">
        <f>INDEX('Policy Characteristics'!I:I,MATCH(PolicyLevers!$C69,'Policy Characteristics'!$D:$D,0))</f>
        <v>0.01</v>
      </c>
      <c r="O69" s="256" t="str">
        <f>INDEX('Policy Characteristics'!J:J,MATCH(PolicyLevers!$C69,'Policy Characteristics'!$D:$D,0))</f>
        <v>% of new vehicles sold</v>
      </c>
      <c r="P69" s="257"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118" t="str">
        <f>IF(0,"",INDEX('Policy Characteristics'!L:L,MATCH(PolicyLevers!$C69,'Policy Characteristics'!$D:$D,0)))</f>
        <v>transportation-sector-main.html#ev-mandate</v>
      </c>
      <c r="R69" s="261" t="str">
        <f>INDEX('Policy Characteristics'!M:M,MATCH(PolicyLevers!$C69,'Policy Characteristics'!$D:$D,0))</f>
        <v>ev-mandate.html</v>
      </c>
      <c r="S69" s="257">
        <f>INDEX('Policy Characteristics'!N:N,MATCH(PolicyLevers!$C69,'Policy Characteristics'!$D:$D,0))</f>
        <v>0</v>
      </c>
      <c r="T69" s="257">
        <f>INDEX('Policy Characteristics'!O:O,MATCH(PolicyLevers!$C69,'Policy Characteristics'!$D:$D,0))</f>
        <v>0</v>
      </c>
      <c r="U69" s="2"/>
      <c r="V69" s="2"/>
      <c r="W69" s="2"/>
      <c r="X69" s="2"/>
      <c r="Y69" s="2"/>
      <c r="Z69" s="2"/>
    </row>
    <row r="70" spans="1:26" ht="15.75" customHeight="1" x14ac:dyDescent="0.2">
      <c r="A70" s="118" t="str">
        <f>INDEX('Policy Characteristics'!B:B,MATCH(PolicyLevers!$C70,'Policy Characteristics'!$D:$D,0))</f>
        <v>Transportation</v>
      </c>
      <c r="B70" s="118" t="str">
        <f>INDEX('Policy Characteristics'!C:C,MATCH(PolicyLevers!$C70,'Policy Characteristics'!$D:$D,0))</f>
        <v>Electric Vehicle Sales Mandate</v>
      </c>
      <c r="C70" s="118" t="str">
        <f t="shared" si="44"/>
        <v>Additional Minimum Required EV Sales Percentage</v>
      </c>
      <c r="D70" s="118" t="s">
        <v>98</v>
      </c>
      <c r="E70" s="118" t="s">
        <v>82</v>
      </c>
      <c r="F70" s="118" t="s">
        <v>99</v>
      </c>
      <c r="G70" s="118" t="s">
        <v>108</v>
      </c>
      <c r="H70" s="249">
        <v>498</v>
      </c>
      <c r="I70" s="250" t="s">
        <v>63</v>
      </c>
      <c r="J70" s="118" t="str">
        <f>INDEX('Policy Characteristics'!E:E,MATCH(PolicyLevers!$C70,'Policy Characteristics'!$D:$D,0))</f>
        <v>EV Sales Mandate</v>
      </c>
      <c r="K70" s="118" t="str">
        <f>INDEX('Policy Characteristics'!F:F,MATCH(PolicyLevers!$C70,'Policy Characteristics'!$D:$D,0))</f>
        <v>trans EV minimum</v>
      </c>
      <c r="L70" s="251">
        <f>INDEX('Policy Characteristics'!G:G,MATCH(PolicyLevers!$C70,'Policy Characteristics'!$D:$D,0))</f>
        <v>0</v>
      </c>
      <c r="M70" s="251">
        <f>INDEX('Policy Characteristics'!H:H,MATCH(PolicyLevers!$C70,'Policy Characteristics'!$D:$D,0))</f>
        <v>1</v>
      </c>
      <c r="N70" s="251">
        <f>INDEX('Policy Characteristics'!I:I,MATCH(PolicyLevers!$C70,'Policy Characteristics'!$D:$D,0))</f>
        <v>0.01</v>
      </c>
      <c r="O70" s="251" t="str">
        <f>INDEX('Policy Characteristics'!J:J,MATCH(PolicyLevers!$C70,'Policy Characteristics'!$D:$D,0))</f>
        <v>% of new vehicles sold</v>
      </c>
      <c r="P70" s="252"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118" t="str">
        <f>IF(0,"",INDEX('Policy Characteristics'!L:L,MATCH(PolicyLevers!$C70,'Policy Characteristics'!$D:$D,0)))</f>
        <v>transportation-sector-main.html#ev-mandate</v>
      </c>
      <c r="R70" s="263" t="str">
        <f>INDEX('Policy Characteristics'!M:M,MATCH(PolicyLevers!$C70,'Policy Characteristics'!$D:$D,0))</f>
        <v>ev-mandate.html</v>
      </c>
      <c r="S70" s="252">
        <f>INDEX('Policy Characteristics'!N:N,MATCH(PolicyLevers!$C70,'Policy Characteristics'!$D:$D,0))</f>
        <v>0</v>
      </c>
      <c r="T70" s="252">
        <f>INDEX('Policy Characteristics'!O:O,MATCH(PolicyLevers!$C70,'Policy Characteristics'!$D:$D,0))</f>
        <v>0</v>
      </c>
      <c r="U70" s="2"/>
      <c r="V70" s="2"/>
      <c r="W70" s="2"/>
      <c r="X70" s="2"/>
      <c r="Y70" s="2"/>
      <c r="Z70" s="2"/>
    </row>
    <row r="71" spans="1:26" ht="15.75" customHeight="1" x14ac:dyDescent="0.2">
      <c r="A71" s="118" t="str">
        <f>INDEX('Policy Characteristics'!B:B,MATCH(PolicyLevers!$C71,'Policy Characteristics'!$D:$D,0))</f>
        <v>Transportation</v>
      </c>
      <c r="B71" s="118" t="str">
        <f>INDEX('Policy Characteristics'!C:C,MATCH(PolicyLevers!$C71,'Policy Characteristics'!$D:$D,0))</f>
        <v>Electric Vehicle Sales Mandate</v>
      </c>
      <c r="C71" s="118" t="str">
        <f t="shared" si="44"/>
        <v>Additional Minimum Required EV Sales Percentage</v>
      </c>
      <c r="D71" s="118" t="s">
        <v>105</v>
      </c>
      <c r="E71" s="118" t="s">
        <v>82</v>
      </c>
      <c r="F71" s="118" t="s">
        <v>106</v>
      </c>
      <c r="G71" s="118" t="s">
        <v>108</v>
      </c>
      <c r="H71" s="249">
        <v>499</v>
      </c>
      <c r="I71" s="250" t="s">
        <v>63</v>
      </c>
      <c r="J71" s="118" t="str">
        <f>INDEX('Policy Characteristics'!E:E,MATCH(PolicyLevers!$C71,'Policy Characteristics'!$D:$D,0))</f>
        <v>EV Sales Mandate</v>
      </c>
      <c r="K71" s="118" t="str">
        <f>INDEX('Policy Characteristics'!F:F,MATCH(PolicyLevers!$C71,'Policy Characteristics'!$D:$D,0))</f>
        <v>trans EV minimum</v>
      </c>
      <c r="L71" s="251">
        <f>INDEX('Policy Characteristics'!G:G,MATCH(PolicyLevers!$C71,'Policy Characteristics'!$D:$D,0))</f>
        <v>0</v>
      </c>
      <c r="M71" s="251">
        <f>INDEX('Policy Characteristics'!H:H,MATCH(PolicyLevers!$C71,'Policy Characteristics'!$D:$D,0))</f>
        <v>1</v>
      </c>
      <c r="N71" s="251">
        <f>INDEX('Policy Characteristics'!I:I,MATCH(PolicyLevers!$C71,'Policy Characteristics'!$D:$D,0))</f>
        <v>0.01</v>
      </c>
      <c r="O71" s="251" t="str">
        <f>INDEX('Policy Characteristics'!J:J,MATCH(PolicyLevers!$C71,'Policy Characteristics'!$D:$D,0))</f>
        <v>% of new vehicles sold</v>
      </c>
      <c r="P71" s="252"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118" t="str">
        <f>IF(0,"",INDEX('Policy Characteristics'!L:L,MATCH(PolicyLevers!$C71,'Policy Characteristics'!$D:$D,0)))</f>
        <v>transportation-sector-main.html#ev-mandate</v>
      </c>
      <c r="R71" s="263" t="str">
        <f>INDEX('Policy Characteristics'!M:M,MATCH(PolicyLevers!$C71,'Policy Characteristics'!$D:$D,0))</f>
        <v>ev-mandate.html</v>
      </c>
      <c r="S71" s="252">
        <f>INDEX('Policy Characteristics'!N:N,MATCH(PolicyLevers!$C71,'Policy Characteristics'!$D:$D,0))</f>
        <v>0</v>
      </c>
      <c r="T71" s="252">
        <f>INDEX('Policy Characteristics'!O:O,MATCH(PolicyLevers!$C71,'Policy Characteristics'!$D:$D,0))</f>
        <v>0</v>
      </c>
      <c r="U71" s="2"/>
      <c r="V71" s="2"/>
      <c r="W71" s="2"/>
      <c r="X71" s="2"/>
      <c r="Y71" s="2"/>
      <c r="Z71" s="2"/>
    </row>
    <row r="72" spans="1:26" ht="15.75" customHeight="1" x14ac:dyDescent="0.2">
      <c r="A72" s="118" t="str">
        <f>INDEX('Policy Characteristics'!B:B,MATCH(PolicyLevers!$C72,'Policy Characteristics'!$D:$D,0))</f>
        <v>Transportation</v>
      </c>
      <c r="B72" s="118" t="str">
        <f>INDEX('Policy Characteristics'!C:C,MATCH(PolicyLevers!$C72,'Policy Characteristics'!$D:$D,0))</f>
        <v>Electric Vehicle Sales Mandate</v>
      </c>
      <c r="C72" s="118" t="str">
        <f t="shared" si="44"/>
        <v>Additional Minimum Required EV Sales Percentage</v>
      </c>
      <c r="D72" s="118" t="s">
        <v>98</v>
      </c>
      <c r="E72" s="118" t="s">
        <v>83</v>
      </c>
      <c r="F72" s="118" t="s">
        <v>99</v>
      </c>
      <c r="G72" s="118" t="s">
        <v>109</v>
      </c>
      <c r="H72" s="249">
        <v>500</v>
      </c>
      <c r="I72" s="250" t="s">
        <v>63</v>
      </c>
      <c r="J72" s="118" t="str">
        <f>INDEX('Policy Characteristics'!E:E,MATCH(PolicyLevers!$C72,'Policy Characteristics'!$D:$D,0))</f>
        <v>EV Sales Mandate</v>
      </c>
      <c r="K72" s="118" t="str">
        <f>INDEX('Policy Characteristics'!F:F,MATCH(PolicyLevers!$C72,'Policy Characteristics'!$D:$D,0))</f>
        <v>trans EV minimum</v>
      </c>
      <c r="L72" s="251">
        <f>INDEX('Policy Characteristics'!G:G,MATCH(PolicyLevers!$C72,'Policy Characteristics'!$D:$D,0))</f>
        <v>0</v>
      </c>
      <c r="M72" s="251">
        <f>INDEX('Policy Characteristics'!H:H,MATCH(PolicyLevers!$C72,'Policy Characteristics'!$D:$D,0))</f>
        <v>1</v>
      </c>
      <c r="N72" s="251">
        <f>INDEX('Policy Characteristics'!I:I,MATCH(PolicyLevers!$C72,'Policy Characteristics'!$D:$D,0))</f>
        <v>0.01</v>
      </c>
      <c r="O72" s="251" t="str">
        <f>INDEX('Policy Characteristics'!J:J,MATCH(PolicyLevers!$C72,'Policy Characteristics'!$D:$D,0))</f>
        <v>% of new vehicles sold</v>
      </c>
      <c r="P72" s="252"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118" t="str">
        <f>IF(0,"",INDEX('Policy Characteristics'!L:L,MATCH(PolicyLevers!$C72,'Policy Characteristics'!$D:$D,0)))</f>
        <v>transportation-sector-main.html#ev-mandate</v>
      </c>
      <c r="R72" s="263" t="str">
        <f>INDEX('Policy Characteristics'!M:M,MATCH(PolicyLevers!$C72,'Policy Characteristics'!$D:$D,0))</f>
        <v>ev-mandate.html</v>
      </c>
      <c r="S72" s="118">
        <f>INDEX('Policy Characteristics'!N:N,MATCH(PolicyLevers!$C72,'Policy Characteristics'!$D:$D,0))</f>
        <v>0</v>
      </c>
      <c r="T72" s="252">
        <f>INDEX('Policy Characteristics'!O:O,MATCH(PolicyLevers!$C72,'Policy Characteristics'!$D:$D,0))</f>
        <v>0</v>
      </c>
      <c r="U72" s="2"/>
      <c r="V72" s="2"/>
      <c r="W72" s="2"/>
      <c r="X72" s="2"/>
      <c r="Y72" s="2"/>
      <c r="Z72" s="2"/>
    </row>
    <row r="73" spans="1:26" ht="15.75" customHeight="1" x14ac:dyDescent="0.2">
      <c r="A73" s="118" t="str">
        <f>INDEX('Policy Characteristics'!B:B,MATCH(PolicyLevers!$C73,'Policy Characteristics'!$D:$D,0))</f>
        <v>Transportation</v>
      </c>
      <c r="B73" s="118" t="str">
        <f>INDEX('Policy Characteristics'!C:C,MATCH(PolicyLevers!$C73,'Policy Characteristics'!$D:$D,0))</f>
        <v>Electric Vehicle Sales Mandate</v>
      </c>
      <c r="C73" s="118" t="str">
        <f t="shared" si="44"/>
        <v>Additional Minimum Required EV Sales Percentage</v>
      </c>
      <c r="D73" s="118" t="s">
        <v>105</v>
      </c>
      <c r="E73" s="118" t="s">
        <v>83</v>
      </c>
      <c r="F73" s="118" t="s">
        <v>106</v>
      </c>
      <c r="G73" s="118" t="s">
        <v>109</v>
      </c>
      <c r="H73" s="249">
        <v>501</v>
      </c>
      <c r="I73" s="250" t="s">
        <v>63</v>
      </c>
      <c r="J73" s="118" t="str">
        <f>INDEX('Policy Characteristics'!E:E,MATCH(PolicyLevers!$C73,'Policy Characteristics'!$D:$D,0))</f>
        <v>EV Sales Mandate</v>
      </c>
      <c r="K73" s="118" t="str">
        <f>INDEX('Policy Characteristics'!F:F,MATCH(PolicyLevers!$C73,'Policy Characteristics'!$D:$D,0))</f>
        <v>trans EV minimum</v>
      </c>
      <c r="L73" s="251">
        <f>INDEX('Policy Characteristics'!G:G,MATCH(PolicyLevers!$C73,'Policy Characteristics'!$D:$D,0))</f>
        <v>0</v>
      </c>
      <c r="M73" s="251">
        <f>INDEX('Policy Characteristics'!H:H,MATCH(PolicyLevers!$C73,'Policy Characteristics'!$D:$D,0))</f>
        <v>1</v>
      </c>
      <c r="N73" s="251">
        <f>INDEX('Policy Characteristics'!I:I,MATCH(PolicyLevers!$C73,'Policy Characteristics'!$D:$D,0))</f>
        <v>0.01</v>
      </c>
      <c r="O73" s="251" t="str">
        <f>INDEX('Policy Characteristics'!J:J,MATCH(PolicyLevers!$C73,'Policy Characteristics'!$D:$D,0))</f>
        <v>% of new vehicles sold</v>
      </c>
      <c r="P73" s="252"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118" t="str">
        <f>IF(0,"",INDEX('Policy Characteristics'!L:L,MATCH(PolicyLevers!$C73,'Policy Characteristics'!$D:$D,0)))</f>
        <v>transportation-sector-main.html#ev-mandate</v>
      </c>
      <c r="R73" s="263" t="str">
        <f>INDEX('Policy Characteristics'!M:M,MATCH(PolicyLevers!$C73,'Policy Characteristics'!$D:$D,0))</f>
        <v>ev-mandate.html</v>
      </c>
      <c r="S73" s="252">
        <f>INDEX('Policy Characteristics'!N:N,MATCH(PolicyLevers!$C73,'Policy Characteristics'!$D:$D,0))</f>
        <v>0</v>
      </c>
      <c r="T73" s="252">
        <f>INDEX('Policy Characteristics'!O:O,MATCH(PolicyLevers!$C73,'Policy Characteristics'!$D:$D,0))</f>
        <v>0</v>
      </c>
      <c r="U73" s="2"/>
      <c r="V73" s="2"/>
      <c r="W73" s="2"/>
      <c r="X73" s="2"/>
      <c r="Y73" s="2"/>
      <c r="Z73" s="2"/>
    </row>
    <row r="74" spans="1:26" ht="15.75" customHeight="1" x14ac:dyDescent="0.2">
      <c r="A74" s="118" t="str">
        <f>INDEX('Policy Characteristics'!B:B,MATCH(PolicyLevers!$C74,'Policy Characteristics'!$D:$D,0))</f>
        <v>Transportation</v>
      </c>
      <c r="B74" s="118" t="str">
        <f>INDEX('Policy Characteristics'!C:C,MATCH(PolicyLevers!$C74,'Policy Characteristics'!$D:$D,0))</f>
        <v>Electric Vehicle Sales Mandate</v>
      </c>
      <c r="C74" s="118" t="str">
        <f t="shared" si="44"/>
        <v>Additional Minimum Required EV Sales Percentage</v>
      </c>
      <c r="D74" s="118" t="s">
        <v>98</v>
      </c>
      <c r="E74" s="118" t="s">
        <v>84</v>
      </c>
      <c r="F74" s="118" t="s">
        <v>99</v>
      </c>
      <c r="G74" s="118" t="s">
        <v>110</v>
      </c>
      <c r="H74" s="249">
        <v>188</v>
      </c>
      <c r="I74" s="250" t="s">
        <v>63</v>
      </c>
      <c r="J74" s="118" t="str">
        <f>INDEX('Policy Characteristics'!E:E,MATCH(PolicyLevers!$C74,'Policy Characteristics'!$D:$D,0))</f>
        <v>EV Sales Mandate</v>
      </c>
      <c r="K74" s="118" t="str">
        <f>INDEX('Policy Characteristics'!F:F,MATCH(PolicyLevers!$C74,'Policy Characteristics'!$D:$D,0))</f>
        <v>trans EV minimum</v>
      </c>
      <c r="L74" s="251">
        <f>INDEX('Policy Characteristics'!G:G,MATCH(PolicyLevers!$C74,'Policy Characteristics'!$D:$D,0))</f>
        <v>0</v>
      </c>
      <c r="M74" s="251">
        <f>INDEX('Policy Characteristics'!H:H,MATCH(PolicyLevers!$C74,'Policy Characteristics'!$D:$D,0))</f>
        <v>1</v>
      </c>
      <c r="N74" s="251">
        <f>INDEX('Policy Characteristics'!I:I,MATCH(PolicyLevers!$C74,'Policy Characteristics'!$D:$D,0))</f>
        <v>0.01</v>
      </c>
      <c r="O74" s="251" t="str">
        <f>INDEX('Policy Characteristics'!J:J,MATCH(PolicyLevers!$C74,'Policy Characteristics'!$D:$D,0))</f>
        <v>% of new vehicles sold</v>
      </c>
      <c r="P74" s="252"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118" t="str">
        <f>IF(0,"",INDEX('Policy Characteristics'!L:L,MATCH(PolicyLevers!$C74,'Policy Characteristics'!$D:$D,0)))</f>
        <v>transportation-sector-main.html#ev-mandate</v>
      </c>
      <c r="R74" s="263" t="str">
        <f>INDEX('Policy Characteristics'!M:M,MATCH(PolicyLevers!$C74,'Policy Characteristics'!$D:$D,0))</f>
        <v>ev-mandate.html</v>
      </c>
      <c r="S74" s="252">
        <f>INDEX('Policy Characteristics'!N:N,MATCH(PolicyLevers!$C74,'Policy Characteristics'!$D:$D,0))</f>
        <v>0</v>
      </c>
      <c r="T74" s="252">
        <f>INDEX('Policy Characteristics'!O:O,MATCH(PolicyLevers!$C74,'Policy Characteristics'!$D:$D,0))</f>
        <v>0</v>
      </c>
      <c r="U74" s="2"/>
      <c r="V74" s="2"/>
      <c r="W74" s="2"/>
      <c r="X74" s="2"/>
      <c r="Y74" s="2"/>
      <c r="Z74" s="2"/>
    </row>
    <row r="75" spans="1:26" ht="15.75" customHeight="1" x14ac:dyDescent="0.2">
      <c r="A75" s="118" t="str">
        <f>INDEX('Policy Characteristics'!B:B,MATCH(PolicyLevers!$C75,'Policy Characteristics'!$D:$D,0))</f>
        <v>Transportation</v>
      </c>
      <c r="B75" s="118" t="str">
        <f>INDEX('Policy Characteristics'!C:C,MATCH(PolicyLevers!$C75,'Policy Characteristics'!$D:$D,0))</f>
        <v>Electric Vehicle Sales Mandate</v>
      </c>
      <c r="C75" s="12" t="str">
        <f t="shared" ref="C75" si="45">C$64</f>
        <v>Additional Minimum Required EV Sales Percentage</v>
      </c>
      <c r="D75" s="2" t="s">
        <v>105</v>
      </c>
      <c r="E75" s="2" t="s">
        <v>84</v>
      </c>
      <c r="F75" s="2" t="s">
        <v>106</v>
      </c>
      <c r="G75" s="2" t="s">
        <v>110</v>
      </c>
      <c r="H75" s="7"/>
      <c r="I75" s="257" t="s">
        <v>76</v>
      </c>
      <c r="J75" s="118" t="str">
        <f>INDEX('Policy Characteristics'!E:E,MATCH(PolicyLevers!$C75,'Policy Characteristics'!$D:$D,0))</f>
        <v>EV Sales Mandate</v>
      </c>
      <c r="K75" s="118" t="str">
        <f>INDEX('Policy Characteristics'!F:F,MATCH(PolicyLevers!$C75,'Policy Characteristics'!$D:$D,0))</f>
        <v>trans EV minimum</v>
      </c>
      <c r="L75" s="2">
        <f>INDEX('Policy Characteristics'!G:G,MATCH(PolicyLevers!$C75,'Policy Characteristics'!$D:$D,0))</f>
        <v>0</v>
      </c>
      <c r="M75" s="2">
        <f>INDEX('Policy Characteristics'!H:H,MATCH(PolicyLevers!$C75,'Policy Characteristics'!$D:$D,0))</f>
        <v>1</v>
      </c>
      <c r="N75" s="2">
        <f>INDEX('Policy Characteristics'!I:I,MATCH(PolicyLevers!$C75,'Policy Characteristics'!$D:$D,0))</f>
        <v>0.01</v>
      </c>
      <c r="O75" s="257" t="str">
        <f>INDEX('Policy Characteristics'!J:J,MATCH(PolicyLevers!$C75,'Policy Characteristics'!$D:$D,0))</f>
        <v>% of new vehicles sold</v>
      </c>
      <c r="P75" s="257"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118" t="str">
        <f>IF(0,"",INDEX('Policy Characteristics'!L:L,MATCH(PolicyLevers!$C75,'Policy Characteristics'!$D:$D,0)))</f>
        <v>transportation-sector-main.html#ev-mandate</v>
      </c>
      <c r="R75" s="264" t="str">
        <f>INDEX('Policy Characteristics'!M:M,MATCH(PolicyLevers!$C75,'Policy Characteristics'!$D:$D,0))</f>
        <v>ev-mandate.html</v>
      </c>
      <c r="S75" s="257">
        <f>INDEX('Policy Characteristics'!N:N,MATCH(PolicyLevers!$C75,'Policy Characteristics'!$D:$D,0))</f>
        <v>0</v>
      </c>
      <c r="T75" s="257">
        <f>INDEX('Policy Characteristics'!O:O,MATCH(PolicyLevers!$C75,'Policy Characteristics'!$D:$D,0))</f>
        <v>0</v>
      </c>
      <c r="U75" s="2"/>
      <c r="V75" s="2"/>
      <c r="W75" s="2"/>
      <c r="X75" s="2"/>
      <c r="Y75" s="2"/>
      <c r="Z75" s="2"/>
    </row>
    <row r="76" spans="1:26" ht="15.75" customHeight="1" x14ac:dyDescent="0.2">
      <c r="A76" s="118" t="str">
        <f>INDEX('Policy Characteristics'!B:B,MATCH(PolicyLevers!$C76,'Policy Characteristics'!$D:$D,0))</f>
        <v>Transportation</v>
      </c>
      <c r="B76" s="118" t="str">
        <f>INDEX('Policy Characteristics'!C:C,MATCH(PolicyLevers!$C76,'Policy Characteristics'!$D:$D,0))</f>
        <v>Electric Vehicle Subsidy</v>
      </c>
      <c r="C76" s="118" t="s">
        <v>112</v>
      </c>
      <c r="D76" s="252" t="s">
        <v>98</v>
      </c>
      <c r="E76" s="252" t="s">
        <v>60</v>
      </c>
      <c r="F76" s="252"/>
      <c r="G76" s="118" t="s">
        <v>60</v>
      </c>
      <c r="H76" s="249">
        <v>189</v>
      </c>
      <c r="I76" s="265" t="s">
        <v>63</v>
      </c>
      <c r="J76" s="118" t="str">
        <f>INDEX('Policy Characteristics'!E:E,MATCH(PolicyLevers!$C76,'Policy Characteristics'!$D:$D,0))</f>
        <v>EV Subsidy</v>
      </c>
      <c r="K76" s="118" t="str">
        <f>INDEX('Policy Characteristics'!F:F,MATCH(PolicyLevers!$C76,'Policy Characteristics'!$D:$D,0))</f>
        <v>trans EV subsidy</v>
      </c>
      <c r="L76" s="251">
        <f>INDEX('Policy Characteristics'!G:G,MATCH(PolicyLevers!$C76,'Policy Characteristics'!$D:$D,0))</f>
        <v>0</v>
      </c>
      <c r="M76" s="251">
        <f>INDEX('Policy Characteristics'!H:H,MATCH(PolicyLevers!$C76,'Policy Characteristics'!$D:$D,0))</f>
        <v>0.5</v>
      </c>
      <c r="N76" s="251">
        <f>INDEX('Policy Characteristics'!I:I,MATCH(PolicyLevers!$C76,'Policy Characteristics'!$D:$D,0))</f>
        <v>0.01</v>
      </c>
      <c r="O76" s="252" t="str">
        <f>INDEX('Policy Characteristics'!J:J,MATCH(PolicyLevers!$C76,'Policy Characteristics'!$D:$D,0))</f>
        <v>% of vehicle cost</v>
      </c>
      <c r="P76" s="252"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118" t="str">
        <f>IF(0,"",INDEX('Policy Characteristics'!L:L,MATCH(PolicyLevers!$C76,'Policy Characteristics'!$D:$D,0)))</f>
        <v>transportation-sector-main.html#ev-subsidy</v>
      </c>
      <c r="R76" s="260" t="str">
        <f>INDEX('Policy Characteristics'!M:M,MATCH(PolicyLevers!$C76,'Policy Characteristics'!$D:$D,0))</f>
        <v>ev-subsidy.html</v>
      </c>
      <c r="S76" s="252">
        <f>INDEX('Policy Characteristics'!N:N,MATCH(PolicyLevers!$C76,'Policy Characteristics'!$D:$D,0))</f>
        <v>0</v>
      </c>
      <c r="T76" s="252">
        <f>INDEX('Policy Characteristics'!O:O,MATCH(PolicyLevers!$C76,'Policy Characteristics'!$D:$D,0))</f>
        <v>0</v>
      </c>
      <c r="U76" s="2"/>
      <c r="V76" s="2"/>
      <c r="W76" s="2"/>
      <c r="X76" s="2"/>
      <c r="Y76" s="2"/>
      <c r="Z76" s="2"/>
    </row>
    <row r="77" spans="1:26" ht="15.75" customHeight="1" x14ac:dyDescent="0.2">
      <c r="A77" s="118" t="str">
        <f>INDEX('Policy Characteristics'!B:B,MATCH(PolicyLevers!$C77,'Policy Characteristics'!$D:$D,0))</f>
        <v>Transportation</v>
      </c>
      <c r="B77" s="118" t="str">
        <f>INDEX('Policy Characteristics'!C:C,MATCH(PolicyLevers!$C77,'Policy Characteristics'!$D:$D,0))</f>
        <v>Electric Vehicle Subsidy</v>
      </c>
      <c r="C77" s="118" t="str">
        <f t="shared" ref="C77" si="46">C$76</f>
        <v>Additional EV Subsidy Percentage</v>
      </c>
      <c r="D77" s="118" t="s">
        <v>105</v>
      </c>
      <c r="E77" s="118" t="s">
        <v>60</v>
      </c>
      <c r="F77" s="118" t="s">
        <v>106</v>
      </c>
      <c r="G77" s="118" t="s">
        <v>60</v>
      </c>
      <c r="H77" s="249"/>
      <c r="I77" s="252" t="s">
        <v>76</v>
      </c>
      <c r="J77" s="118" t="str">
        <f>INDEX('Policy Characteristics'!E:E,MATCH(PolicyLevers!$C77,'Policy Characteristics'!$D:$D,0))</f>
        <v>EV Subsidy</v>
      </c>
      <c r="K77" s="118" t="str">
        <f>INDEX('Policy Characteristics'!F:F,MATCH(PolicyLevers!$C77,'Policy Characteristics'!$D:$D,0))</f>
        <v>trans EV subsidy</v>
      </c>
      <c r="L77" s="118">
        <f>INDEX('Policy Characteristics'!G:G,MATCH(PolicyLevers!$C77,'Policy Characteristics'!$D:$D,0))</f>
        <v>0</v>
      </c>
      <c r="M77" s="118">
        <f>INDEX('Policy Characteristics'!H:H,MATCH(PolicyLevers!$C77,'Policy Characteristics'!$D:$D,0))</f>
        <v>0.5</v>
      </c>
      <c r="N77" s="118">
        <f>INDEX('Policy Characteristics'!I:I,MATCH(PolicyLevers!$C77,'Policy Characteristics'!$D:$D,0))</f>
        <v>0.01</v>
      </c>
      <c r="O77" s="118" t="str">
        <f>INDEX('Policy Characteristics'!J:J,MATCH(PolicyLevers!$C77,'Policy Characteristics'!$D:$D,0))</f>
        <v>% of vehicle cost</v>
      </c>
      <c r="P77" s="118"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118" t="str">
        <f>IF(0,"",INDEX('Policy Characteristics'!L:L,MATCH(PolicyLevers!$C77,'Policy Characteristics'!$D:$D,0)))</f>
        <v>transportation-sector-main.html#ev-subsidy</v>
      </c>
      <c r="R77" s="253" t="str">
        <f>INDEX('Policy Characteristics'!M:M,MATCH(PolicyLevers!$C77,'Policy Characteristics'!$D:$D,0))</f>
        <v>ev-subsidy.html</v>
      </c>
      <c r="S77" s="118">
        <f>INDEX('Policy Characteristics'!N:N,MATCH(PolicyLevers!$C77,'Policy Characteristics'!$D:$D,0))</f>
        <v>0</v>
      </c>
      <c r="T77" s="118">
        <f>INDEX('Policy Characteristics'!O:O,MATCH(PolicyLevers!$C77,'Policy Characteristics'!$D:$D,0))</f>
        <v>0</v>
      </c>
      <c r="U77" s="2"/>
      <c r="V77" s="2"/>
      <c r="W77" s="2"/>
      <c r="X77" s="2"/>
      <c r="Y77" s="2"/>
      <c r="Z77" s="2"/>
    </row>
    <row r="78" spans="1:26" ht="15.75" customHeight="1" x14ac:dyDescent="0.2">
      <c r="A78" s="118" t="str">
        <f>INDEX('Policy Characteristics'!B:B,MATCH(PolicyLevers!$C78,'Policy Characteristics'!$D:$D,0))</f>
        <v>Transportation</v>
      </c>
      <c r="B78" s="118" t="str">
        <f>INDEX('Policy Characteristics'!C:C,MATCH(PolicyLevers!$C78,'Policy Characteristics'!$D:$D,0))</f>
        <v>Electric Vehicle Subsidy</v>
      </c>
      <c r="C78" s="118" t="str">
        <f t="shared" ref="C78" si="47">C$76</f>
        <v>Additional EV Subsidy Percentage</v>
      </c>
      <c r="D78" s="118" t="s">
        <v>98</v>
      </c>
      <c r="E78" s="118" t="s">
        <v>80</v>
      </c>
      <c r="F78" s="118" t="s">
        <v>99</v>
      </c>
      <c r="G78" s="118" t="s">
        <v>80</v>
      </c>
      <c r="H78" s="249"/>
      <c r="I78" s="252" t="s">
        <v>76</v>
      </c>
      <c r="J78" s="118" t="str">
        <f>INDEX('Policy Characteristics'!E:E,MATCH(PolicyLevers!$C78,'Policy Characteristics'!$D:$D,0))</f>
        <v>EV Subsidy</v>
      </c>
      <c r="K78" s="118" t="str">
        <f>INDEX('Policy Characteristics'!F:F,MATCH(PolicyLevers!$C78,'Policy Characteristics'!$D:$D,0))</f>
        <v>trans EV subsidy</v>
      </c>
      <c r="L78" s="118">
        <f>INDEX('Policy Characteristics'!G:G,MATCH(PolicyLevers!$C78,'Policy Characteristics'!$D:$D,0))</f>
        <v>0</v>
      </c>
      <c r="M78" s="118">
        <f>INDEX('Policy Characteristics'!H:H,MATCH(PolicyLevers!$C78,'Policy Characteristics'!$D:$D,0))</f>
        <v>0.5</v>
      </c>
      <c r="N78" s="118">
        <f>INDEX('Policy Characteristics'!I:I,MATCH(PolicyLevers!$C78,'Policy Characteristics'!$D:$D,0))</f>
        <v>0.01</v>
      </c>
      <c r="O78" s="118" t="str">
        <f>INDEX('Policy Characteristics'!J:J,MATCH(PolicyLevers!$C78,'Policy Characteristics'!$D:$D,0))</f>
        <v>% of vehicle cost</v>
      </c>
      <c r="P78" s="118"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118" t="str">
        <f>IF(0,"",INDEX('Policy Characteristics'!L:L,MATCH(PolicyLevers!$C78,'Policy Characteristics'!$D:$D,0)))</f>
        <v>transportation-sector-main.html#ev-subsidy</v>
      </c>
      <c r="R78" s="253" t="str">
        <f>INDEX('Policy Characteristics'!M:M,MATCH(PolicyLevers!$C78,'Policy Characteristics'!$D:$D,0))</f>
        <v>ev-subsidy.html</v>
      </c>
      <c r="S78" s="118">
        <f>INDEX('Policy Characteristics'!N:N,MATCH(PolicyLevers!$C78,'Policy Characteristics'!$D:$D,0))</f>
        <v>0</v>
      </c>
      <c r="T78" s="118">
        <f>INDEX('Policy Characteristics'!O:O,MATCH(PolicyLevers!$C78,'Policy Characteristics'!$D:$D,0))</f>
        <v>0</v>
      </c>
      <c r="U78" s="2"/>
      <c r="V78" s="2"/>
      <c r="W78" s="2"/>
      <c r="X78" s="2"/>
      <c r="Y78" s="2"/>
      <c r="Z78" s="2"/>
    </row>
    <row r="79" spans="1:26" ht="15.75" customHeight="1" x14ac:dyDescent="0.2">
      <c r="A79" s="118" t="str">
        <f>INDEX('Policy Characteristics'!B:B,MATCH(PolicyLevers!$C79,'Policy Characteristics'!$D:$D,0))</f>
        <v>Transportation</v>
      </c>
      <c r="B79" s="118" t="str">
        <f>INDEX('Policy Characteristics'!C:C,MATCH(PolicyLevers!$C79,'Policy Characteristics'!$D:$D,0))</f>
        <v>Electric Vehicle Subsidy</v>
      </c>
      <c r="C79" s="118" t="str">
        <f t="shared" ref="C79" si="48">C$76</f>
        <v>Additional EV Subsidy Percentage</v>
      </c>
      <c r="D79" s="118" t="s">
        <v>105</v>
      </c>
      <c r="E79" s="118" t="s">
        <v>80</v>
      </c>
      <c r="F79" s="118" t="s">
        <v>106</v>
      </c>
      <c r="G79" s="118" t="s">
        <v>80</v>
      </c>
      <c r="H79" s="249"/>
      <c r="I79" s="252" t="s">
        <v>76</v>
      </c>
      <c r="J79" s="118" t="str">
        <f>INDEX('Policy Characteristics'!E:E,MATCH(PolicyLevers!$C79,'Policy Characteristics'!$D:$D,0))</f>
        <v>EV Subsidy</v>
      </c>
      <c r="K79" s="118" t="str">
        <f>INDEX('Policy Characteristics'!F:F,MATCH(PolicyLevers!$C79,'Policy Characteristics'!$D:$D,0))</f>
        <v>trans EV subsidy</v>
      </c>
      <c r="L79" s="118">
        <f>INDEX('Policy Characteristics'!G:G,MATCH(PolicyLevers!$C79,'Policy Characteristics'!$D:$D,0))</f>
        <v>0</v>
      </c>
      <c r="M79" s="118">
        <f>INDEX('Policy Characteristics'!H:H,MATCH(PolicyLevers!$C79,'Policy Characteristics'!$D:$D,0))</f>
        <v>0.5</v>
      </c>
      <c r="N79" s="118">
        <f>INDEX('Policy Characteristics'!I:I,MATCH(PolicyLevers!$C79,'Policy Characteristics'!$D:$D,0))</f>
        <v>0.01</v>
      </c>
      <c r="O79" s="118" t="str">
        <f>INDEX('Policy Characteristics'!J:J,MATCH(PolicyLevers!$C79,'Policy Characteristics'!$D:$D,0))</f>
        <v>% of vehicle cost</v>
      </c>
      <c r="P79" s="118"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118" t="str">
        <f>IF(0,"",INDEX('Policy Characteristics'!L:L,MATCH(PolicyLevers!$C79,'Policy Characteristics'!$D:$D,0)))</f>
        <v>transportation-sector-main.html#ev-subsidy</v>
      </c>
      <c r="R79" s="253" t="str">
        <f>INDEX('Policy Characteristics'!M:M,MATCH(PolicyLevers!$C79,'Policy Characteristics'!$D:$D,0))</f>
        <v>ev-subsidy.html</v>
      </c>
      <c r="S79" s="118">
        <f>INDEX('Policy Characteristics'!N:N,MATCH(PolicyLevers!$C79,'Policy Characteristics'!$D:$D,0))</f>
        <v>0</v>
      </c>
      <c r="T79" s="118">
        <f>INDEX('Policy Characteristics'!O:O,MATCH(PolicyLevers!$C79,'Policy Characteristics'!$D:$D,0))</f>
        <v>0</v>
      </c>
      <c r="U79" s="2"/>
      <c r="V79" s="2"/>
      <c r="W79" s="2"/>
      <c r="X79" s="2"/>
      <c r="Y79" s="2"/>
      <c r="Z79" s="2"/>
    </row>
    <row r="80" spans="1:26" ht="15.75" customHeight="1" x14ac:dyDescent="0.2">
      <c r="A80" s="118" t="str">
        <f>INDEX('Policy Characteristics'!B:B,MATCH(PolicyLevers!$C80,'Policy Characteristics'!$D:$D,0))</f>
        <v>Transportation</v>
      </c>
      <c r="B80" s="118" t="str">
        <f>INDEX('Policy Characteristics'!C:C,MATCH(PolicyLevers!$C80,'Policy Characteristics'!$D:$D,0))</f>
        <v>Electric Vehicle Subsidy</v>
      </c>
      <c r="C80" s="118" t="str">
        <f t="shared" ref="C80" si="49">C$76</f>
        <v>Additional EV Subsidy Percentage</v>
      </c>
      <c r="D80" s="118" t="s">
        <v>98</v>
      </c>
      <c r="E80" s="118" t="s">
        <v>81</v>
      </c>
      <c r="F80" s="118" t="s">
        <v>99</v>
      </c>
      <c r="G80" s="118" t="s">
        <v>107</v>
      </c>
      <c r="H80" s="249"/>
      <c r="I80" s="252" t="s">
        <v>76</v>
      </c>
      <c r="J80" s="118" t="str">
        <f>INDEX('Policy Characteristics'!E:E,MATCH(PolicyLevers!$C80,'Policy Characteristics'!$D:$D,0))</f>
        <v>EV Subsidy</v>
      </c>
      <c r="K80" s="118" t="str">
        <f>INDEX('Policy Characteristics'!F:F,MATCH(PolicyLevers!$C80,'Policy Characteristics'!$D:$D,0))</f>
        <v>trans EV subsidy</v>
      </c>
      <c r="L80" s="118">
        <f>INDEX('Policy Characteristics'!G:G,MATCH(PolicyLevers!$C80,'Policy Characteristics'!$D:$D,0))</f>
        <v>0</v>
      </c>
      <c r="M80" s="118">
        <f>INDEX('Policy Characteristics'!H:H,MATCH(PolicyLevers!$C80,'Policy Characteristics'!$D:$D,0))</f>
        <v>0.5</v>
      </c>
      <c r="N80" s="118">
        <f>INDEX('Policy Characteristics'!I:I,MATCH(PolicyLevers!$C80,'Policy Characteristics'!$D:$D,0))</f>
        <v>0.01</v>
      </c>
      <c r="O80" s="118" t="str">
        <f>INDEX('Policy Characteristics'!J:J,MATCH(PolicyLevers!$C80,'Policy Characteristics'!$D:$D,0))</f>
        <v>% of vehicle cost</v>
      </c>
      <c r="P80" s="118"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118" t="str">
        <f>IF(0,"",INDEX('Policy Characteristics'!L:L,MATCH(PolicyLevers!$C80,'Policy Characteristics'!$D:$D,0)))</f>
        <v>transportation-sector-main.html#ev-subsidy</v>
      </c>
      <c r="R80" s="253" t="str">
        <f>INDEX('Policy Characteristics'!M:M,MATCH(PolicyLevers!$C80,'Policy Characteristics'!$D:$D,0))</f>
        <v>ev-subsidy.html</v>
      </c>
      <c r="S80" s="118">
        <f>INDEX('Policy Characteristics'!N:N,MATCH(PolicyLevers!$C80,'Policy Characteristics'!$D:$D,0))</f>
        <v>0</v>
      </c>
      <c r="T80" s="118">
        <f>INDEX('Policy Characteristics'!O:O,MATCH(PolicyLevers!$C80,'Policy Characteristics'!$D:$D,0))</f>
        <v>0</v>
      </c>
      <c r="U80" s="2"/>
      <c r="V80" s="2"/>
      <c r="W80" s="2"/>
      <c r="X80" s="2"/>
      <c r="Y80" s="2"/>
      <c r="Z80" s="2"/>
    </row>
    <row r="81" spans="1:26" ht="15.75" customHeight="1" x14ac:dyDescent="0.2">
      <c r="A81" s="118" t="str">
        <f>INDEX('Policy Characteristics'!B:B,MATCH(PolicyLevers!$C81,'Policy Characteristics'!$D:$D,0))</f>
        <v>Transportation</v>
      </c>
      <c r="B81" s="118" t="str">
        <f>INDEX('Policy Characteristics'!C:C,MATCH(PolicyLevers!$C81,'Policy Characteristics'!$D:$D,0))</f>
        <v>Electric Vehicle Subsidy</v>
      </c>
      <c r="C81" s="118" t="str">
        <f t="shared" ref="C81" si="50">C$76</f>
        <v>Additional EV Subsidy Percentage</v>
      </c>
      <c r="D81" s="118" t="s">
        <v>105</v>
      </c>
      <c r="E81" s="118" t="s">
        <v>81</v>
      </c>
      <c r="F81" s="118" t="s">
        <v>106</v>
      </c>
      <c r="G81" s="118" t="s">
        <v>107</v>
      </c>
      <c r="H81" s="249"/>
      <c r="I81" s="252" t="s">
        <v>76</v>
      </c>
      <c r="J81" s="118" t="str">
        <f>INDEX('Policy Characteristics'!E:E,MATCH(PolicyLevers!$C81,'Policy Characteristics'!$D:$D,0))</f>
        <v>EV Subsidy</v>
      </c>
      <c r="K81" s="118" t="str">
        <f>INDEX('Policy Characteristics'!F:F,MATCH(PolicyLevers!$C81,'Policy Characteristics'!$D:$D,0))</f>
        <v>trans EV subsidy</v>
      </c>
      <c r="L81" s="118">
        <f>INDEX('Policy Characteristics'!G:G,MATCH(PolicyLevers!$C81,'Policy Characteristics'!$D:$D,0))</f>
        <v>0</v>
      </c>
      <c r="M81" s="118">
        <f>INDEX('Policy Characteristics'!H:H,MATCH(PolicyLevers!$C81,'Policy Characteristics'!$D:$D,0))</f>
        <v>0.5</v>
      </c>
      <c r="N81" s="118">
        <f>INDEX('Policy Characteristics'!I:I,MATCH(PolicyLevers!$C81,'Policy Characteristics'!$D:$D,0))</f>
        <v>0.01</v>
      </c>
      <c r="O81" s="118" t="str">
        <f>INDEX('Policy Characteristics'!J:J,MATCH(PolicyLevers!$C81,'Policy Characteristics'!$D:$D,0))</f>
        <v>% of vehicle cost</v>
      </c>
      <c r="P81" s="118"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118" t="str">
        <f>IF(0,"",INDEX('Policy Characteristics'!L:L,MATCH(PolicyLevers!$C81,'Policy Characteristics'!$D:$D,0)))</f>
        <v>transportation-sector-main.html#ev-subsidy</v>
      </c>
      <c r="R81" s="253" t="str">
        <f>INDEX('Policy Characteristics'!M:M,MATCH(PolicyLevers!$C81,'Policy Characteristics'!$D:$D,0))</f>
        <v>ev-subsidy.html</v>
      </c>
      <c r="S81" s="118">
        <f>INDEX('Policy Characteristics'!N:N,MATCH(PolicyLevers!$C81,'Policy Characteristics'!$D:$D,0))</f>
        <v>0</v>
      </c>
      <c r="T81" s="118">
        <f>INDEX('Policy Characteristics'!O:O,MATCH(PolicyLevers!$C81,'Policy Characteristics'!$D:$D,0))</f>
        <v>0</v>
      </c>
      <c r="U81" s="2"/>
      <c r="V81" s="2"/>
      <c r="W81" s="2"/>
      <c r="X81" s="2"/>
      <c r="Y81" s="2"/>
      <c r="Z81" s="2"/>
    </row>
    <row r="82" spans="1:26" ht="15.75" customHeight="1" x14ac:dyDescent="0.2">
      <c r="A82" s="118" t="str">
        <f>INDEX('Policy Characteristics'!B:B,MATCH(PolicyLevers!$C82,'Policy Characteristics'!$D:$D,0))</f>
        <v>Transportation</v>
      </c>
      <c r="B82" s="118" t="str">
        <f>INDEX('Policy Characteristics'!C:C,MATCH(PolicyLevers!$C82,'Policy Characteristics'!$D:$D,0))</f>
        <v>Electric Vehicle Subsidy</v>
      </c>
      <c r="C82" s="118" t="str">
        <f t="shared" ref="C82" si="51">C$76</f>
        <v>Additional EV Subsidy Percentage</v>
      </c>
      <c r="D82" s="118" t="s">
        <v>98</v>
      </c>
      <c r="E82" s="118" t="s">
        <v>82</v>
      </c>
      <c r="F82" s="118" t="s">
        <v>99</v>
      </c>
      <c r="G82" s="118" t="s">
        <v>108</v>
      </c>
      <c r="H82" s="249"/>
      <c r="I82" s="252" t="s">
        <v>76</v>
      </c>
      <c r="J82" s="118" t="str">
        <f>INDEX('Policy Characteristics'!E:E,MATCH(PolicyLevers!$C82,'Policy Characteristics'!$D:$D,0))</f>
        <v>EV Subsidy</v>
      </c>
      <c r="K82" s="118" t="str">
        <f>INDEX('Policy Characteristics'!F:F,MATCH(PolicyLevers!$C82,'Policy Characteristics'!$D:$D,0))</f>
        <v>trans EV subsidy</v>
      </c>
      <c r="L82" s="118">
        <f>INDEX('Policy Characteristics'!G:G,MATCH(PolicyLevers!$C82,'Policy Characteristics'!$D:$D,0))</f>
        <v>0</v>
      </c>
      <c r="M82" s="118">
        <f>INDEX('Policy Characteristics'!H:H,MATCH(PolicyLevers!$C82,'Policy Characteristics'!$D:$D,0))</f>
        <v>0.5</v>
      </c>
      <c r="N82" s="118">
        <f>INDEX('Policy Characteristics'!I:I,MATCH(PolicyLevers!$C82,'Policy Characteristics'!$D:$D,0))</f>
        <v>0.01</v>
      </c>
      <c r="O82" s="118" t="str">
        <f>INDEX('Policy Characteristics'!J:J,MATCH(PolicyLevers!$C82,'Policy Characteristics'!$D:$D,0))</f>
        <v>% of vehicle cost</v>
      </c>
      <c r="P82" s="118"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118" t="str">
        <f>IF(0,"",INDEX('Policy Characteristics'!L:L,MATCH(PolicyLevers!$C82,'Policy Characteristics'!$D:$D,0)))</f>
        <v>transportation-sector-main.html#ev-subsidy</v>
      </c>
      <c r="R82" s="253" t="str">
        <f>INDEX('Policy Characteristics'!M:M,MATCH(PolicyLevers!$C82,'Policy Characteristics'!$D:$D,0))</f>
        <v>ev-subsidy.html</v>
      </c>
      <c r="S82" s="118">
        <f>INDEX('Policy Characteristics'!N:N,MATCH(PolicyLevers!$C82,'Policy Characteristics'!$D:$D,0))</f>
        <v>0</v>
      </c>
      <c r="T82" s="118">
        <f>INDEX('Policy Characteristics'!O:O,MATCH(PolicyLevers!$C82,'Policy Characteristics'!$D:$D,0))</f>
        <v>0</v>
      </c>
      <c r="U82" s="2"/>
      <c r="V82" s="2"/>
      <c r="W82" s="2"/>
      <c r="X82" s="2"/>
      <c r="Y82" s="2"/>
      <c r="Z82" s="2"/>
    </row>
    <row r="83" spans="1:26" ht="15.75" customHeight="1" x14ac:dyDescent="0.2">
      <c r="A83" s="118" t="str">
        <f>INDEX('Policy Characteristics'!B:B,MATCH(PolicyLevers!$C83,'Policy Characteristics'!$D:$D,0))</f>
        <v>Transportation</v>
      </c>
      <c r="B83" s="118" t="str">
        <f>INDEX('Policy Characteristics'!C:C,MATCH(PolicyLevers!$C83,'Policy Characteristics'!$D:$D,0))</f>
        <v>Electric Vehicle Subsidy</v>
      </c>
      <c r="C83" s="118" t="str">
        <f t="shared" ref="C83" si="52">C$76</f>
        <v>Additional EV Subsidy Percentage</v>
      </c>
      <c r="D83" s="118" t="s">
        <v>105</v>
      </c>
      <c r="E83" s="118" t="s">
        <v>82</v>
      </c>
      <c r="F83" s="118" t="s">
        <v>106</v>
      </c>
      <c r="G83" s="118" t="s">
        <v>108</v>
      </c>
      <c r="H83" s="249"/>
      <c r="I83" s="252" t="s">
        <v>76</v>
      </c>
      <c r="J83" s="118" t="str">
        <f>INDEX('Policy Characteristics'!E:E,MATCH(PolicyLevers!$C83,'Policy Characteristics'!$D:$D,0))</f>
        <v>EV Subsidy</v>
      </c>
      <c r="K83" s="118" t="str">
        <f>INDEX('Policy Characteristics'!F:F,MATCH(PolicyLevers!$C83,'Policy Characteristics'!$D:$D,0))</f>
        <v>trans EV subsidy</v>
      </c>
      <c r="L83" s="118">
        <f>INDEX('Policy Characteristics'!G:G,MATCH(PolicyLevers!$C83,'Policy Characteristics'!$D:$D,0))</f>
        <v>0</v>
      </c>
      <c r="M83" s="118">
        <f>INDEX('Policy Characteristics'!H:H,MATCH(PolicyLevers!$C83,'Policy Characteristics'!$D:$D,0))</f>
        <v>0.5</v>
      </c>
      <c r="N83" s="118">
        <f>INDEX('Policy Characteristics'!I:I,MATCH(PolicyLevers!$C83,'Policy Characteristics'!$D:$D,0))</f>
        <v>0.01</v>
      </c>
      <c r="O83" s="118" t="str">
        <f>INDEX('Policy Characteristics'!J:J,MATCH(PolicyLevers!$C83,'Policy Characteristics'!$D:$D,0))</f>
        <v>% of vehicle cost</v>
      </c>
      <c r="P83" s="118"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118" t="str">
        <f>IF(0,"",INDEX('Policy Characteristics'!L:L,MATCH(PolicyLevers!$C83,'Policy Characteristics'!$D:$D,0)))</f>
        <v>transportation-sector-main.html#ev-subsidy</v>
      </c>
      <c r="R83" s="253" t="str">
        <f>INDEX('Policy Characteristics'!M:M,MATCH(PolicyLevers!$C83,'Policy Characteristics'!$D:$D,0))</f>
        <v>ev-subsidy.html</v>
      </c>
      <c r="S83" s="118">
        <f>INDEX('Policy Characteristics'!N:N,MATCH(PolicyLevers!$C83,'Policy Characteristics'!$D:$D,0))</f>
        <v>0</v>
      </c>
      <c r="T83" s="118">
        <f>INDEX('Policy Characteristics'!O:O,MATCH(PolicyLevers!$C83,'Policy Characteristics'!$D:$D,0))</f>
        <v>0</v>
      </c>
      <c r="U83" s="2"/>
      <c r="V83" s="2"/>
      <c r="W83" s="2"/>
      <c r="X83" s="2"/>
      <c r="Y83" s="2"/>
      <c r="Z83" s="2"/>
    </row>
    <row r="84" spans="1:26" ht="15.75" customHeight="1" x14ac:dyDescent="0.2">
      <c r="A84" s="118" t="str">
        <f>INDEX('Policy Characteristics'!B:B,MATCH(PolicyLevers!$C84,'Policy Characteristics'!$D:$D,0))</f>
        <v>Transportation</v>
      </c>
      <c r="B84" s="118" t="str">
        <f>INDEX('Policy Characteristics'!C:C,MATCH(PolicyLevers!$C84,'Policy Characteristics'!$D:$D,0))</f>
        <v>Electric Vehicle Subsidy</v>
      </c>
      <c r="C84" s="118" t="str">
        <f t="shared" ref="C84" si="53">C$76</f>
        <v>Additional EV Subsidy Percentage</v>
      </c>
      <c r="D84" s="118" t="s">
        <v>98</v>
      </c>
      <c r="E84" s="118" t="s">
        <v>83</v>
      </c>
      <c r="F84" s="118" t="s">
        <v>99</v>
      </c>
      <c r="G84" s="118" t="s">
        <v>109</v>
      </c>
      <c r="H84" s="249"/>
      <c r="I84" s="252" t="s">
        <v>76</v>
      </c>
      <c r="J84" s="118" t="str">
        <f>INDEX('Policy Characteristics'!E:E,MATCH(PolicyLevers!$C84,'Policy Characteristics'!$D:$D,0))</f>
        <v>EV Subsidy</v>
      </c>
      <c r="K84" s="118" t="str">
        <f>INDEX('Policy Characteristics'!F:F,MATCH(PolicyLevers!$C84,'Policy Characteristics'!$D:$D,0))</f>
        <v>trans EV subsidy</v>
      </c>
      <c r="L84" s="118">
        <f>INDEX('Policy Characteristics'!G:G,MATCH(PolicyLevers!$C84,'Policy Characteristics'!$D:$D,0))</f>
        <v>0</v>
      </c>
      <c r="M84" s="118">
        <f>INDEX('Policy Characteristics'!H:H,MATCH(PolicyLevers!$C84,'Policy Characteristics'!$D:$D,0))</f>
        <v>0.5</v>
      </c>
      <c r="N84" s="118">
        <f>INDEX('Policy Characteristics'!I:I,MATCH(PolicyLevers!$C84,'Policy Characteristics'!$D:$D,0))</f>
        <v>0.01</v>
      </c>
      <c r="O84" s="118" t="str">
        <f>INDEX('Policy Characteristics'!J:J,MATCH(PolicyLevers!$C84,'Policy Characteristics'!$D:$D,0))</f>
        <v>% of vehicle cost</v>
      </c>
      <c r="P84" s="118"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118" t="str">
        <f>IF(0,"",INDEX('Policy Characteristics'!L:L,MATCH(PolicyLevers!$C84,'Policy Characteristics'!$D:$D,0)))</f>
        <v>transportation-sector-main.html#ev-subsidy</v>
      </c>
      <c r="R84" s="253" t="str">
        <f>INDEX('Policy Characteristics'!M:M,MATCH(PolicyLevers!$C84,'Policy Characteristics'!$D:$D,0))</f>
        <v>ev-subsidy.html</v>
      </c>
      <c r="S84" s="118">
        <f>INDEX('Policy Characteristics'!N:N,MATCH(PolicyLevers!$C84,'Policy Characteristics'!$D:$D,0))</f>
        <v>0</v>
      </c>
      <c r="T84" s="118">
        <f>INDEX('Policy Characteristics'!O:O,MATCH(PolicyLevers!$C84,'Policy Characteristics'!$D:$D,0))</f>
        <v>0</v>
      </c>
      <c r="U84" s="2"/>
      <c r="V84" s="2"/>
      <c r="W84" s="2"/>
      <c r="X84" s="2"/>
      <c r="Y84" s="2"/>
      <c r="Z84" s="2"/>
    </row>
    <row r="85" spans="1:26" ht="15.75" customHeight="1" x14ac:dyDescent="0.2">
      <c r="A85" s="118" t="str">
        <f>INDEX('Policy Characteristics'!B:B,MATCH(PolicyLevers!$C85,'Policy Characteristics'!$D:$D,0))</f>
        <v>Transportation</v>
      </c>
      <c r="B85" s="118" t="str">
        <f>INDEX('Policy Characteristics'!C:C,MATCH(PolicyLevers!$C85,'Policy Characteristics'!$D:$D,0))</f>
        <v>Electric Vehicle Subsidy</v>
      </c>
      <c r="C85" s="118" t="str">
        <f t="shared" ref="C85" si="54">C$76</f>
        <v>Additional EV Subsidy Percentage</v>
      </c>
      <c r="D85" s="118" t="s">
        <v>105</v>
      </c>
      <c r="E85" s="118" t="s">
        <v>83</v>
      </c>
      <c r="F85" s="118" t="s">
        <v>106</v>
      </c>
      <c r="G85" s="118" t="s">
        <v>109</v>
      </c>
      <c r="H85" s="249"/>
      <c r="I85" s="252" t="s">
        <v>76</v>
      </c>
      <c r="J85" s="118" t="str">
        <f>INDEX('Policy Characteristics'!E:E,MATCH(PolicyLevers!$C85,'Policy Characteristics'!$D:$D,0))</f>
        <v>EV Subsidy</v>
      </c>
      <c r="K85" s="118" t="str">
        <f>INDEX('Policy Characteristics'!F:F,MATCH(PolicyLevers!$C85,'Policy Characteristics'!$D:$D,0))</f>
        <v>trans EV subsidy</v>
      </c>
      <c r="L85" s="118">
        <f>INDEX('Policy Characteristics'!G:G,MATCH(PolicyLevers!$C85,'Policy Characteristics'!$D:$D,0))</f>
        <v>0</v>
      </c>
      <c r="M85" s="118">
        <f>INDEX('Policy Characteristics'!H:H,MATCH(PolicyLevers!$C85,'Policy Characteristics'!$D:$D,0))</f>
        <v>0.5</v>
      </c>
      <c r="N85" s="118">
        <f>INDEX('Policy Characteristics'!I:I,MATCH(PolicyLevers!$C85,'Policy Characteristics'!$D:$D,0))</f>
        <v>0.01</v>
      </c>
      <c r="O85" s="118" t="str">
        <f>INDEX('Policy Characteristics'!J:J,MATCH(PolicyLevers!$C85,'Policy Characteristics'!$D:$D,0))</f>
        <v>% of vehicle cost</v>
      </c>
      <c r="P85" s="118"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118" t="str">
        <f>IF(0,"",INDEX('Policy Characteristics'!L:L,MATCH(PolicyLevers!$C85,'Policy Characteristics'!$D:$D,0)))</f>
        <v>transportation-sector-main.html#ev-subsidy</v>
      </c>
      <c r="R85" s="253" t="str">
        <f>INDEX('Policy Characteristics'!M:M,MATCH(PolicyLevers!$C85,'Policy Characteristics'!$D:$D,0))</f>
        <v>ev-subsidy.html</v>
      </c>
      <c r="S85" s="118">
        <f>INDEX('Policy Characteristics'!N:N,MATCH(PolicyLevers!$C85,'Policy Characteristics'!$D:$D,0))</f>
        <v>0</v>
      </c>
      <c r="T85" s="118">
        <f>INDEX('Policy Characteristics'!O:O,MATCH(PolicyLevers!$C85,'Policy Characteristics'!$D:$D,0))</f>
        <v>0</v>
      </c>
      <c r="U85" s="2"/>
      <c r="V85" s="2"/>
      <c r="W85" s="2"/>
      <c r="X85" s="2"/>
      <c r="Y85" s="2"/>
      <c r="Z85" s="2"/>
    </row>
    <row r="86" spans="1:26" ht="15.75" customHeight="1" x14ac:dyDescent="0.2">
      <c r="A86" s="118" t="str">
        <f>INDEX('Policy Characteristics'!B:B,MATCH(PolicyLevers!$C86,'Policy Characteristics'!$D:$D,0))</f>
        <v>Transportation</v>
      </c>
      <c r="B86" s="118" t="str">
        <f>INDEX('Policy Characteristics'!C:C,MATCH(PolicyLevers!$C86,'Policy Characteristics'!$D:$D,0))</f>
        <v>Electric Vehicle Subsidy</v>
      </c>
      <c r="C86" s="118" t="str">
        <f t="shared" ref="C86" si="55">C$76</f>
        <v>Additional EV Subsidy Percentage</v>
      </c>
      <c r="D86" s="118" t="s">
        <v>98</v>
      </c>
      <c r="E86" s="118" t="s">
        <v>84</v>
      </c>
      <c r="F86" s="118" t="s">
        <v>99</v>
      </c>
      <c r="G86" s="118" t="s">
        <v>110</v>
      </c>
      <c r="H86" s="249"/>
      <c r="I86" s="252" t="s">
        <v>76</v>
      </c>
      <c r="J86" s="118" t="str">
        <f>INDEX('Policy Characteristics'!E:E,MATCH(PolicyLevers!$C86,'Policy Characteristics'!$D:$D,0))</f>
        <v>EV Subsidy</v>
      </c>
      <c r="K86" s="118" t="str">
        <f>INDEX('Policy Characteristics'!F:F,MATCH(PolicyLevers!$C86,'Policy Characteristics'!$D:$D,0))</f>
        <v>trans EV subsidy</v>
      </c>
      <c r="L86" s="118">
        <f>INDEX('Policy Characteristics'!G:G,MATCH(PolicyLevers!$C86,'Policy Characteristics'!$D:$D,0))</f>
        <v>0</v>
      </c>
      <c r="M86" s="118">
        <f>INDEX('Policy Characteristics'!H:H,MATCH(PolicyLevers!$C86,'Policy Characteristics'!$D:$D,0))</f>
        <v>0.5</v>
      </c>
      <c r="N86" s="118">
        <f>INDEX('Policy Characteristics'!I:I,MATCH(PolicyLevers!$C86,'Policy Characteristics'!$D:$D,0))</f>
        <v>0.01</v>
      </c>
      <c r="O86" s="118" t="str">
        <f>INDEX('Policy Characteristics'!J:J,MATCH(PolicyLevers!$C86,'Policy Characteristics'!$D:$D,0))</f>
        <v>% of vehicle cost</v>
      </c>
      <c r="P86" s="118"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118" t="str">
        <f>IF(0,"",INDEX('Policy Characteristics'!L:L,MATCH(PolicyLevers!$C86,'Policy Characteristics'!$D:$D,0)))</f>
        <v>transportation-sector-main.html#ev-subsidy</v>
      </c>
      <c r="R86" s="253" t="str">
        <f>INDEX('Policy Characteristics'!M:M,MATCH(PolicyLevers!$C86,'Policy Characteristics'!$D:$D,0))</f>
        <v>ev-subsidy.html</v>
      </c>
      <c r="S86" s="118">
        <f>INDEX('Policy Characteristics'!N:N,MATCH(PolicyLevers!$C86,'Policy Characteristics'!$D:$D,0))</f>
        <v>0</v>
      </c>
      <c r="T86" s="118">
        <f>INDEX('Policy Characteristics'!O:O,MATCH(PolicyLevers!$C86,'Policy Characteristics'!$D:$D,0))</f>
        <v>0</v>
      </c>
      <c r="U86" s="2"/>
      <c r="V86" s="2"/>
      <c r="W86" s="2"/>
      <c r="X86" s="2"/>
      <c r="Y86" s="2"/>
      <c r="Z86" s="2"/>
    </row>
    <row r="87" spans="1:26" ht="15.75" customHeight="1" x14ac:dyDescent="0.2">
      <c r="A87" s="118" t="str">
        <f>INDEX('Policy Characteristics'!B:B,MATCH(PolicyLevers!$C87,'Policy Characteristics'!$D:$D,0))</f>
        <v>Transportation</v>
      </c>
      <c r="B87" s="118" t="str">
        <f>INDEX('Policy Characteristics'!C:C,MATCH(PolicyLevers!$C87,'Policy Characteristics'!$D:$D,0))</f>
        <v>Electric Vehicle Subsidy</v>
      </c>
      <c r="C87" s="118" t="str">
        <f t="shared" ref="C87" si="56">C$76</f>
        <v>Additional EV Subsidy Percentage</v>
      </c>
      <c r="D87" s="118" t="s">
        <v>105</v>
      </c>
      <c r="E87" s="118" t="s">
        <v>84</v>
      </c>
      <c r="F87" s="118" t="s">
        <v>106</v>
      </c>
      <c r="G87" s="118" t="s">
        <v>110</v>
      </c>
      <c r="H87" s="249"/>
      <c r="I87" s="252" t="s">
        <v>76</v>
      </c>
      <c r="J87" s="118" t="str">
        <f>INDEX('Policy Characteristics'!E:E,MATCH(PolicyLevers!$C87,'Policy Characteristics'!$D:$D,0))</f>
        <v>EV Subsidy</v>
      </c>
      <c r="K87" s="118" t="str">
        <f>INDEX('Policy Characteristics'!F:F,MATCH(PolicyLevers!$C87,'Policy Characteristics'!$D:$D,0))</f>
        <v>trans EV subsidy</v>
      </c>
      <c r="L87" s="118">
        <f>INDEX('Policy Characteristics'!G:G,MATCH(PolicyLevers!$C87,'Policy Characteristics'!$D:$D,0))</f>
        <v>0</v>
      </c>
      <c r="M87" s="118">
        <f>INDEX('Policy Characteristics'!H:H,MATCH(PolicyLevers!$C87,'Policy Characteristics'!$D:$D,0))</f>
        <v>0.5</v>
      </c>
      <c r="N87" s="118">
        <f>INDEX('Policy Characteristics'!I:I,MATCH(PolicyLevers!$C87,'Policy Characteristics'!$D:$D,0))</f>
        <v>0.01</v>
      </c>
      <c r="O87" s="118" t="str">
        <f>INDEX('Policy Characteristics'!J:J,MATCH(PolicyLevers!$C87,'Policy Characteristics'!$D:$D,0))</f>
        <v>% of vehicle cost</v>
      </c>
      <c r="P87" s="118"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118" t="str">
        <f>IF(0,"",INDEX('Policy Characteristics'!L:L,MATCH(PolicyLevers!$C87,'Policy Characteristics'!$D:$D,0)))</f>
        <v>transportation-sector-main.html#ev-subsidy</v>
      </c>
      <c r="R87" s="253" t="str">
        <f>INDEX('Policy Characteristics'!M:M,MATCH(PolicyLevers!$C87,'Policy Characteristics'!$D:$D,0))</f>
        <v>ev-subsidy.html</v>
      </c>
      <c r="S87" s="118">
        <f>INDEX('Policy Characteristics'!N:N,MATCH(PolicyLevers!$C87,'Policy Characteristics'!$D:$D,0))</f>
        <v>0</v>
      </c>
      <c r="T87" s="118">
        <f>INDEX('Policy Characteristics'!O:O,MATCH(PolicyLevers!$C87,'Policy Characteristics'!$D:$D,0))</f>
        <v>0</v>
      </c>
      <c r="U87" s="2"/>
      <c r="V87" s="2"/>
      <c r="W87" s="2"/>
      <c r="X87" s="2"/>
      <c r="Y87" s="2"/>
      <c r="Z87" s="2"/>
    </row>
    <row r="88" spans="1:26" ht="15.75" customHeight="1" x14ac:dyDescent="0.2">
      <c r="A88" s="118" t="str">
        <f>INDEX('Policy Characteristics'!B:B,MATCH(PolicyLevers!$C88,'Policy Characteristics'!$D:$D,0))</f>
        <v>Transportation</v>
      </c>
      <c r="B88" s="118" t="str">
        <f>INDEX('Policy Characteristics'!C:C,MATCH(PolicyLevers!$C88,'Policy Characteristics'!$D:$D,0))</f>
        <v>Feebate</v>
      </c>
      <c r="C88" s="118" t="s">
        <v>119</v>
      </c>
      <c r="D88" s="252"/>
      <c r="E88" s="252"/>
      <c r="F88" s="252"/>
      <c r="G88" s="252"/>
      <c r="H88" s="249">
        <v>1</v>
      </c>
      <c r="I88" s="250" t="s">
        <v>63</v>
      </c>
      <c r="J88" s="118" t="str">
        <f>INDEX('Policy Characteristics'!E:E,MATCH(PolicyLevers!$C88,'Policy Characteristics'!$D:$D,0))</f>
        <v>Feebate</v>
      </c>
      <c r="K88" s="118" t="str">
        <f>INDEX('Policy Characteristics'!F:F,MATCH(PolicyLevers!$C88,'Policy Characteristics'!$D:$D,0))</f>
        <v>trans LDVs feebate</v>
      </c>
      <c r="L88" s="251">
        <f>INDEX('Policy Characteristics'!G:G,MATCH(PolicyLevers!$C88,'Policy Characteristics'!$D:$D,0))</f>
        <v>0</v>
      </c>
      <c r="M88" s="251">
        <f>INDEX('Policy Characteristics'!H:H,MATCH(PolicyLevers!$C88,'Policy Characteristics'!$D:$D,0))</f>
        <v>1</v>
      </c>
      <c r="N88" s="251">
        <f>INDEX('Policy Characteristics'!I:I,MATCH(PolicyLevers!$C88,'Policy Characteristics'!$D:$D,0))</f>
        <v>0.02</v>
      </c>
      <c r="O88" s="252" t="str">
        <f>INDEX('Policy Characteristics'!J:J,MATCH(PolicyLevers!$C88,'Policy Characteristics'!$D:$D,0))</f>
        <v>% of global best practice rate</v>
      </c>
      <c r="P88" s="252"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118" t="str">
        <f>IF(0,"",INDEX('Policy Characteristics'!L:L,MATCH(PolicyLevers!$C88,'Policy Characteristics'!$D:$D,0)))</f>
        <v>transportation-sector-main.html#feebate</v>
      </c>
      <c r="R88" s="260" t="str">
        <f>INDEX('Policy Characteristics'!M:M,MATCH(PolicyLevers!$C88,'Policy Characteristics'!$D:$D,0))</f>
        <v>feebate.html</v>
      </c>
      <c r="S88" s="266"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2"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
      <c r="V88" s="2"/>
      <c r="W88" s="2"/>
      <c r="X88" s="2"/>
      <c r="Y88" s="2"/>
      <c r="Z88" s="2"/>
    </row>
    <row r="89" spans="1:26" ht="24" customHeight="1" x14ac:dyDescent="0.2">
      <c r="A89" s="118" t="str">
        <f>INDEX('Policy Characteristics'!B:B,MATCH(PolicyLevers!$C89,'Policy Characteristics'!$D:$D,0))</f>
        <v>Transportation</v>
      </c>
      <c r="B89" s="118" t="str">
        <f>INDEX('Policy Characteristics'!C:C,MATCH(PolicyLevers!$C89,'Policy Characteristics'!$D:$D,0))</f>
        <v>Fuel Economy Standard</v>
      </c>
      <c r="C89" s="118" t="s">
        <v>125</v>
      </c>
      <c r="D89" s="252" t="s">
        <v>98</v>
      </c>
      <c r="E89" s="252" t="s">
        <v>60</v>
      </c>
      <c r="F89" s="252" t="s">
        <v>99</v>
      </c>
      <c r="G89" s="252" t="s">
        <v>60</v>
      </c>
      <c r="H89" s="249">
        <v>362</v>
      </c>
      <c r="I89" s="250" t="s">
        <v>63</v>
      </c>
      <c r="J89" s="118" t="str">
        <f>INDEX('Policy Characteristics'!E:E,MATCH(PolicyLevers!$C89,'Policy Characteristics'!$D:$D,0))</f>
        <v>Vehicle Fuel Economy Standards</v>
      </c>
      <c r="K89" s="118" t="str">
        <f>INDEX('Policy Characteristics'!F:F,MATCH(PolicyLevers!$C89,'Policy Characteristics'!$D:$D,0))</f>
        <v>trans fuel economy standards</v>
      </c>
      <c r="L89" s="251">
        <f>INDEX('Policy Characteristics'!G:G,MATCH(PolicyLevers!$C89,'Policy Characteristics'!$D:$D,0))</f>
        <v>0</v>
      </c>
      <c r="M89" s="251">
        <f>INDEX('Policy Characteristics'!H:H,MATCH(PolicyLevers!$C89,'Policy Characteristics'!$D:$D,0))</f>
        <v>0.3</v>
      </c>
      <c r="N89" s="251">
        <f>INDEX('Policy Characteristics'!I:I,MATCH(PolicyLevers!$C89,'Policy Characteristics'!$D:$D,0))</f>
        <v>0.01</v>
      </c>
      <c r="O89" s="252" t="str">
        <f>INDEX('Policy Characteristics'!J:J,MATCH(PolicyLevers!$C89,'Policy Characteristics'!$D:$D,0))</f>
        <v>% increase in km/L</v>
      </c>
      <c r="P89" s="252"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89" s="118" t="str">
        <f>IF(0,"",INDEX('Policy Characteristics'!L:L,MATCH(PolicyLevers!$C89,'Policy Characteristics'!$D:$D,0)))</f>
        <v>transportation-sector-main.html#fuel-econ-std</v>
      </c>
      <c r="R89" s="260" t="str">
        <f>INDEX('Policy Characteristics'!M:M,MATCH(PolicyLevers!$C89,'Policy Characteristics'!$D:$D,0))</f>
        <v>fuel-economy-standard.html</v>
      </c>
      <c r="S89" s="267"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4"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
      <c r="V89" s="2"/>
      <c r="W89" s="2"/>
      <c r="X89" s="2"/>
      <c r="Y89" s="2"/>
      <c r="Z89" s="2"/>
    </row>
    <row r="90" spans="1:26" ht="24" customHeight="1" x14ac:dyDescent="0.2">
      <c r="A90" s="118" t="str">
        <f>INDEX('Policy Characteristics'!B:B,MATCH(PolicyLevers!$C90,'Policy Characteristics'!$D:$D,0))</f>
        <v>Transportation</v>
      </c>
      <c r="B90" s="118" t="str">
        <f>INDEX('Policy Characteristics'!C:C,MATCH(PolicyLevers!$C90,'Policy Characteristics'!$D:$D,0))</f>
        <v>Fuel Economy Standard</v>
      </c>
      <c r="C90" s="118" t="str">
        <f t="shared" ref="C90:C99" si="57">C$89</f>
        <v>Percentage Additional Improvement of Fuel Economy Std</v>
      </c>
      <c r="D90" s="252" t="s">
        <v>105</v>
      </c>
      <c r="E90" s="252" t="s">
        <v>60</v>
      </c>
      <c r="F90" s="252" t="s">
        <v>106</v>
      </c>
      <c r="G90" s="252" t="s">
        <v>60</v>
      </c>
      <c r="H90" s="249">
        <v>363</v>
      </c>
      <c r="I90" s="250" t="s">
        <v>63</v>
      </c>
      <c r="J90" s="118" t="str">
        <f>INDEX('Policy Characteristics'!E:E,MATCH(PolicyLevers!$C90,'Policy Characteristics'!$D:$D,0))</f>
        <v>Vehicle Fuel Economy Standards</v>
      </c>
      <c r="K90" s="118" t="str">
        <f>INDEX('Policy Characteristics'!F:F,MATCH(PolicyLevers!$C90,'Policy Characteristics'!$D:$D,0))</f>
        <v>trans fuel economy standards</v>
      </c>
      <c r="L90" s="251">
        <f>INDEX('Policy Characteristics'!G:G,MATCH(PolicyLevers!$C90,'Policy Characteristics'!$D:$D,0))</f>
        <v>0</v>
      </c>
      <c r="M90" s="251">
        <f>INDEX('Policy Characteristics'!H:H,MATCH(PolicyLevers!$C90,'Policy Characteristics'!$D:$D,0))</f>
        <v>0.3</v>
      </c>
      <c r="N90" s="251">
        <f>INDEX('Policy Characteristics'!I:I,MATCH(PolicyLevers!$C90,'Policy Characteristics'!$D:$D,0))</f>
        <v>0.01</v>
      </c>
      <c r="O90" s="252" t="str">
        <f>INDEX('Policy Characteristics'!J:J,MATCH(PolicyLevers!$C90,'Policy Characteristics'!$D:$D,0))</f>
        <v>% increase in km/L</v>
      </c>
      <c r="P90" s="252"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0" s="118" t="str">
        <f>IF(0,"",INDEX('Policy Characteristics'!L:L,MATCH(PolicyLevers!$C90,'Policy Characteristics'!$D:$D,0)))</f>
        <v>transportation-sector-main.html#fuel-econ-std</v>
      </c>
      <c r="R90" s="260" t="str">
        <f>INDEX('Policy Characteristics'!M:M,MATCH(PolicyLevers!$C90,'Policy Characteristics'!$D:$D,0))</f>
        <v>fuel-economy-standard.html</v>
      </c>
      <c r="S90" s="267"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4"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
      <c r="V90" s="2"/>
      <c r="W90" s="2"/>
      <c r="X90" s="2"/>
      <c r="Y90" s="2"/>
      <c r="Z90" s="2"/>
    </row>
    <row r="91" spans="1:26" ht="19.25" customHeight="1" x14ac:dyDescent="0.2">
      <c r="A91" s="118" t="str">
        <f>INDEX('Policy Characteristics'!B:B,MATCH(PolicyLevers!$C91,'Policy Characteristics'!$D:$D,0))</f>
        <v>Transportation</v>
      </c>
      <c r="B91" s="118" t="str">
        <f>INDEX('Policy Characteristics'!C:C,MATCH(PolicyLevers!$C91,'Policy Characteristics'!$D:$D,0))</f>
        <v>Fuel Economy Standard</v>
      </c>
      <c r="C91" s="118" t="str">
        <f t="shared" si="57"/>
        <v>Percentage Additional Improvement of Fuel Economy Std</v>
      </c>
      <c r="D91" s="252" t="s">
        <v>98</v>
      </c>
      <c r="E91" s="252" t="s">
        <v>80</v>
      </c>
      <c r="F91" s="252" t="s">
        <v>99</v>
      </c>
      <c r="G91" s="252" t="s">
        <v>80</v>
      </c>
      <c r="H91" s="249">
        <v>364</v>
      </c>
      <c r="I91" s="250" t="s">
        <v>63</v>
      </c>
      <c r="J91" s="118" t="str">
        <f>INDEX('Policy Characteristics'!E:E,MATCH(PolicyLevers!$C91,'Policy Characteristics'!$D:$D,0))</f>
        <v>Vehicle Fuel Economy Standards</v>
      </c>
      <c r="K91" s="118" t="str">
        <f>INDEX('Policy Characteristics'!F:F,MATCH(PolicyLevers!$C91,'Policy Characteristics'!$D:$D,0))</f>
        <v>trans fuel economy standards</v>
      </c>
      <c r="L91" s="251">
        <f>INDEX('Policy Characteristics'!G:G,MATCH(PolicyLevers!$C91,'Policy Characteristics'!$D:$D,0))</f>
        <v>0</v>
      </c>
      <c r="M91" s="251">
        <f>INDEX('Policy Characteristics'!H:H,MATCH(PolicyLevers!$C91,'Policy Characteristics'!$D:$D,0))</f>
        <v>0.3</v>
      </c>
      <c r="N91" s="251">
        <f>INDEX('Policy Characteristics'!I:I,MATCH(PolicyLevers!$C91,'Policy Characteristics'!$D:$D,0))</f>
        <v>0.01</v>
      </c>
      <c r="O91" s="252" t="str">
        <f>INDEX('Policy Characteristics'!J:J,MATCH(PolicyLevers!$C91,'Policy Characteristics'!$D:$D,0))</f>
        <v>% increase in km/L</v>
      </c>
      <c r="P91" s="252"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1" s="118" t="str">
        <f>IF(0,"",INDEX('Policy Characteristics'!L:L,MATCH(PolicyLevers!$C91,'Policy Characteristics'!$D:$D,0)))</f>
        <v>transportation-sector-main.html#fuel-econ-std</v>
      </c>
      <c r="R91" s="260" t="str">
        <f>INDEX('Policy Characteristics'!M:M,MATCH(PolicyLevers!$C91,'Policy Characteristics'!$D:$D,0))</f>
        <v>fuel-economy-standard.html</v>
      </c>
      <c r="S91" s="268"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4"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
      <c r="V91" s="2"/>
      <c r="W91" s="2"/>
      <c r="X91" s="2"/>
      <c r="Y91" s="2"/>
      <c r="Z91" s="2"/>
    </row>
    <row r="92" spans="1:26" ht="34.25" customHeight="1" x14ac:dyDescent="0.2">
      <c r="A92" s="118" t="str">
        <f>INDEX('Policy Characteristics'!B:B,MATCH(PolicyLevers!$C92,'Policy Characteristics'!$D:$D,0))</f>
        <v>Transportation</v>
      </c>
      <c r="B92" s="118" t="str">
        <f>INDEX('Policy Characteristics'!C:C,MATCH(PolicyLevers!$C92,'Policy Characteristics'!$D:$D,0))</f>
        <v>Fuel Economy Standard</v>
      </c>
      <c r="C92" s="118" t="str">
        <f t="shared" si="57"/>
        <v>Percentage Additional Improvement of Fuel Economy Std</v>
      </c>
      <c r="D92" s="252" t="s">
        <v>105</v>
      </c>
      <c r="E92" s="252" t="s">
        <v>80</v>
      </c>
      <c r="F92" s="252" t="s">
        <v>106</v>
      </c>
      <c r="G92" s="252" t="s">
        <v>80</v>
      </c>
      <c r="H92" s="249">
        <v>365</v>
      </c>
      <c r="I92" s="250" t="s">
        <v>63</v>
      </c>
      <c r="J92" s="118" t="str">
        <f>INDEX('Policy Characteristics'!E:E,MATCH(PolicyLevers!$C92,'Policy Characteristics'!$D:$D,0))</f>
        <v>Vehicle Fuel Economy Standards</v>
      </c>
      <c r="K92" s="118" t="str">
        <f>INDEX('Policy Characteristics'!F:F,MATCH(PolicyLevers!$C92,'Policy Characteristics'!$D:$D,0))</f>
        <v>trans fuel economy standards</v>
      </c>
      <c r="L92" s="251">
        <f>INDEX('Policy Characteristics'!G:G,MATCH(PolicyLevers!$C92,'Policy Characteristics'!$D:$D,0))</f>
        <v>0</v>
      </c>
      <c r="M92" s="251">
        <f>INDEX('Policy Characteristics'!H:H,MATCH(PolicyLevers!$C92,'Policy Characteristics'!$D:$D,0))</f>
        <v>0.3</v>
      </c>
      <c r="N92" s="251">
        <f>INDEX('Policy Characteristics'!I:I,MATCH(PolicyLevers!$C92,'Policy Characteristics'!$D:$D,0))</f>
        <v>0.01</v>
      </c>
      <c r="O92" s="252" t="str">
        <f>INDEX('Policy Characteristics'!J:J,MATCH(PolicyLevers!$C92,'Policy Characteristics'!$D:$D,0))</f>
        <v>% increase in km/L</v>
      </c>
      <c r="P92" s="252"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2" s="118" t="str">
        <f>IF(0,"",INDEX('Policy Characteristics'!L:L,MATCH(PolicyLevers!$C92,'Policy Characteristics'!$D:$D,0)))</f>
        <v>transportation-sector-main.html#fuel-econ-std</v>
      </c>
      <c r="R92" s="260" t="str">
        <f>INDEX('Policy Characteristics'!M:M,MATCH(PolicyLevers!$C92,'Policy Characteristics'!$D:$D,0))</f>
        <v>fuel-economy-standard.html</v>
      </c>
      <c r="S92" s="268"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4"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
      <c r="V92" s="2"/>
      <c r="W92" s="2"/>
      <c r="X92" s="2"/>
      <c r="Y92" s="2"/>
      <c r="Z92" s="2"/>
    </row>
    <row r="93" spans="1:26" ht="15.75" customHeight="1" x14ac:dyDescent="0.2">
      <c r="A93" s="118" t="str">
        <f>INDEX('Policy Characteristics'!B:B,MATCH(PolicyLevers!$C93,'Policy Characteristics'!$D:$D,0))</f>
        <v>Transportation</v>
      </c>
      <c r="B93" s="118" t="str">
        <f>INDEX('Policy Characteristics'!C:C,MATCH(PolicyLevers!$C93,'Policy Characteristics'!$D:$D,0))</f>
        <v>Fuel Economy Standard</v>
      </c>
      <c r="C93" s="118" t="str">
        <f t="shared" si="57"/>
        <v>Percentage Additional Improvement of Fuel Economy Std</v>
      </c>
      <c r="D93" s="252" t="s">
        <v>98</v>
      </c>
      <c r="E93" s="252" t="s">
        <v>81</v>
      </c>
      <c r="F93" s="252" t="s">
        <v>99</v>
      </c>
      <c r="G93" s="252" t="s">
        <v>107</v>
      </c>
      <c r="H93" s="249">
        <v>366</v>
      </c>
      <c r="I93" s="250" t="s">
        <v>63</v>
      </c>
      <c r="J93" s="118" t="str">
        <f>INDEX('Policy Characteristics'!E:E,MATCH(PolicyLevers!$C93,'Policy Characteristics'!$D:$D,0))</f>
        <v>Vehicle Fuel Economy Standards</v>
      </c>
      <c r="K93" s="118" t="str">
        <f>INDEX('Policy Characteristics'!F:F,MATCH(PolicyLevers!$C93,'Policy Characteristics'!$D:$D,0))</f>
        <v>trans fuel economy standards</v>
      </c>
      <c r="L93" s="251">
        <f>INDEX('Policy Characteristics'!G:G,MATCH(PolicyLevers!$C93,'Policy Characteristics'!$D:$D,0))</f>
        <v>0</v>
      </c>
      <c r="M93" s="251">
        <f>INDEX('Policy Characteristics'!H:H,MATCH(PolicyLevers!$C93,'Policy Characteristics'!$D:$D,0))</f>
        <v>0.3</v>
      </c>
      <c r="N93" s="251">
        <f>INDEX('Policy Characteristics'!I:I,MATCH(PolicyLevers!$C93,'Policy Characteristics'!$D:$D,0))</f>
        <v>0.01</v>
      </c>
      <c r="O93" s="252" t="str">
        <f>INDEX('Policy Characteristics'!J:J,MATCH(PolicyLevers!$C93,'Policy Characteristics'!$D:$D,0))</f>
        <v>% increase in km/L</v>
      </c>
      <c r="P93" s="118"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3" s="118" t="str">
        <f>IF(0,"",INDEX('Policy Characteristics'!L:L,MATCH(PolicyLevers!$C93,'Policy Characteristics'!$D:$D,0)))</f>
        <v>transportation-sector-main.html#fuel-econ-std</v>
      </c>
      <c r="R93" s="260" t="str">
        <f>INDEX('Policy Characteristics'!M:M,MATCH(PolicyLevers!$C93,'Policy Characteristics'!$D:$D,0))</f>
        <v>fuel-economy-standard.html</v>
      </c>
      <c r="S93" s="252"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2"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
      <c r="V93" s="2"/>
      <c r="W93" s="2"/>
      <c r="X93" s="2"/>
      <c r="Y93" s="2"/>
      <c r="Z93" s="2"/>
    </row>
    <row r="94" spans="1:26" ht="15.75" customHeight="1" x14ac:dyDescent="0.2">
      <c r="A94" s="118" t="str">
        <f>INDEX('Policy Characteristics'!B:B,MATCH(PolicyLevers!$C94,'Policy Characteristics'!$D:$D,0))</f>
        <v>Transportation</v>
      </c>
      <c r="B94" s="118" t="str">
        <f>INDEX('Policy Characteristics'!C:C,MATCH(PolicyLevers!$C94,'Policy Characteristics'!$D:$D,0))</f>
        <v>Fuel Economy Standard</v>
      </c>
      <c r="C94" s="118" t="str">
        <f t="shared" si="57"/>
        <v>Percentage Additional Improvement of Fuel Economy Std</v>
      </c>
      <c r="D94" s="252" t="s">
        <v>105</v>
      </c>
      <c r="E94" s="252" t="s">
        <v>81</v>
      </c>
      <c r="F94" s="252" t="s">
        <v>106</v>
      </c>
      <c r="G94" s="252" t="s">
        <v>107</v>
      </c>
      <c r="H94" s="249">
        <v>367</v>
      </c>
      <c r="I94" s="250" t="s">
        <v>63</v>
      </c>
      <c r="J94" s="118" t="str">
        <f>INDEX('Policy Characteristics'!E:E,MATCH(PolicyLevers!$C94,'Policy Characteristics'!$D:$D,0))</f>
        <v>Vehicle Fuel Economy Standards</v>
      </c>
      <c r="K94" s="118" t="str">
        <f>INDEX('Policy Characteristics'!F:F,MATCH(PolicyLevers!$C94,'Policy Characteristics'!$D:$D,0))</f>
        <v>trans fuel economy standards</v>
      </c>
      <c r="L94" s="251">
        <f>INDEX('Policy Characteristics'!G:G,MATCH(PolicyLevers!$C94,'Policy Characteristics'!$D:$D,0))</f>
        <v>0</v>
      </c>
      <c r="M94" s="251">
        <f>INDEX('Policy Characteristics'!H:H,MATCH(PolicyLevers!$C94,'Policy Characteristics'!$D:$D,0))</f>
        <v>0.3</v>
      </c>
      <c r="N94" s="251">
        <f>INDEX('Policy Characteristics'!I:I,MATCH(PolicyLevers!$C94,'Policy Characteristics'!$D:$D,0))</f>
        <v>0.01</v>
      </c>
      <c r="O94" s="252" t="str">
        <f>INDEX('Policy Characteristics'!J:J,MATCH(PolicyLevers!$C94,'Policy Characteristics'!$D:$D,0))</f>
        <v>% increase in km/L</v>
      </c>
      <c r="P94" s="252"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4" s="118" t="str">
        <f>IF(0,"",INDEX('Policy Characteristics'!L:L,MATCH(PolicyLevers!$C94,'Policy Characteristics'!$D:$D,0)))</f>
        <v>transportation-sector-main.html#fuel-econ-std</v>
      </c>
      <c r="R94" s="260" t="str">
        <f>INDEX('Policy Characteristics'!M:M,MATCH(PolicyLevers!$C94,'Policy Characteristics'!$D:$D,0))</f>
        <v>fuel-economy-standard.html</v>
      </c>
      <c r="S94" s="252"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1"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
      <c r="V94" s="2"/>
      <c r="W94" s="2"/>
      <c r="X94" s="2"/>
      <c r="Y94" s="2"/>
      <c r="Z94" s="2"/>
    </row>
    <row r="95" spans="1:26" ht="15.75" customHeight="1" x14ac:dyDescent="0.2">
      <c r="A95" s="118" t="str">
        <f>INDEX('Policy Characteristics'!B:B,MATCH(PolicyLevers!$C95,'Policy Characteristics'!$D:$D,0))</f>
        <v>Transportation</v>
      </c>
      <c r="B95" s="118" t="str">
        <f>INDEX('Policy Characteristics'!C:C,MATCH(PolicyLevers!$C95,'Policy Characteristics'!$D:$D,0))</f>
        <v>Fuel Economy Standard</v>
      </c>
      <c r="C95" s="118" t="str">
        <f t="shared" si="57"/>
        <v>Percentage Additional Improvement of Fuel Economy Std</v>
      </c>
      <c r="D95" s="252" t="s">
        <v>98</v>
      </c>
      <c r="E95" s="252" t="s">
        <v>82</v>
      </c>
      <c r="F95" s="252" t="s">
        <v>99</v>
      </c>
      <c r="G95" s="252" t="s">
        <v>108</v>
      </c>
      <c r="H95" s="249">
        <v>368</v>
      </c>
      <c r="I95" s="250" t="s">
        <v>63</v>
      </c>
      <c r="J95" s="118" t="str">
        <f>INDEX('Policy Characteristics'!E:E,MATCH(PolicyLevers!$C95,'Policy Characteristics'!$D:$D,0))</f>
        <v>Vehicle Fuel Economy Standards</v>
      </c>
      <c r="K95" s="118" t="str">
        <f>INDEX('Policy Characteristics'!F:F,MATCH(PolicyLevers!$C95,'Policy Characteristics'!$D:$D,0))</f>
        <v>trans fuel economy standards</v>
      </c>
      <c r="L95" s="251">
        <f>INDEX('Policy Characteristics'!G:G,MATCH(PolicyLevers!$C95,'Policy Characteristics'!$D:$D,0))</f>
        <v>0</v>
      </c>
      <c r="M95" s="251">
        <f>INDEX('Policy Characteristics'!H:H,MATCH(PolicyLevers!$C95,'Policy Characteristics'!$D:$D,0))</f>
        <v>0.3</v>
      </c>
      <c r="N95" s="251">
        <f>INDEX('Policy Characteristics'!I:I,MATCH(PolicyLevers!$C95,'Policy Characteristics'!$D:$D,0))</f>
        <v>0.01</v>
      </c>
      <c r="O95" s="252" t="str">
        <f>INDEX('Policy Characteristics'!J:J,MATCH(PolicyLevers!$C95,'Policy Characteristics'!$D:$D,0))</f>
        <v>% increase in km/L</v>
      </c>
      <c r="P95" s="252"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5" s="118" t="str">
        <f>IF(0,"",INDEX('Policy Characteristics'!L:L,MATCH(PolicyLevers!$C95,'Policy Characteristics'!$D:$D,0)))</f>
        <v>transportation-sector-main.html#fuel-econ-std</v>
      </c>
      <c r="R95" s="260" t="str">
        <f>INDEX('Policy Characteristics'!M:M,MATCH(PolicyLevers!$C95,'Policy Characteristics'!$D:$D,0))</f>
        <v>fuel-economy-standard.html</v>
      </c>
      <c r="S95" s="252"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1"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
      <c r="V95" s="2"/>
      <c r="W95" s="2"/>
      <c r="X95" s="2"/>
      <c r="Y95" s="2"/>
      <c r="Z95" s="2"/>
    </row>
    <row r="96" spans="1:26" ht="15.75" customHeight="1" x14ac:dyDescent="0.2">
      <c r="A96" s="118" t="str">
        <f>INDEX('Policy Characteristics'!B:B,MATCH(PolicyLevers!$C96,'Policy Characteristics'!$D:$D,0))</f>
        <v>Transportation</v>
      </c>
      <c r="B96" s="118" t="str">
        <f>INDEX('Policy Characteristics'!C:C,MATCH(PolicyLevers!$C96,'Policy Characteristics'!$D:$D,0))</f>
        <v>Fuel Economy Standard</v>
      </c>
      <c r="C96" s="118" t="str">
        <f t="shared" si="57"/>
        <v>Percentage Additional Improvement of Fuel Economy Std</v>
      </c>
      <c r="D96" s="252" t="s">
        <v>105</v>
      </c>
      <c r="E96" s="252" t="s">
        <v>82</v>
      </c>
      <c r="F96" s="252" t="s">
        <v>106</v>
      </c>
      <c r="G96" s="252" t="s">
        <v>108</v>
      </c>
      <c r="H96" s="249">
        <v>369</v>
      </c>
      <c r="I96" s="250" t="s">
        <v>63</v>
      </c>
      <c r="J96" s="118" t="str">
        <f>INDEX('Policy Characteristics'!E:E,MATCH(PolicyLevers!$C96,'Policy Characteristics'!$D:$D,0))</f>
        <v>Vehicle Fuel Economy Standards</v>
      </c>
      <c r="K96" s="118" t="str">
        <f>INDEX('Policy Characteristics'!F:F,MATCH(PolicyLevers!$C96,'Policy Characteristics'!$D:$D,0))</f>
        <v>trans fuel economy standards</v>
      </c>
      <c r="L96" s="251">
        <f>INDEX('Policy Characteristics'!G:G,MATCH(PolicyLevers!$C96,'Policy Characteristics'!$D:$D,0))</f>
        <v>0</v>
      </c>
      <c r="M96" s="251">
        <f>INDEX('Policy Characteristics'!H:H,MATCH(PolicyLevers!$C96,'Policy Characteristics'!$D:$D,0))</f>
        <v>0.3</v>
      </c>
      <c r="N96" s="251">
        <f>INDEX('Policy Characteristics'!I:I,MATCH(PolicyLevers!$C96,'Policy Characteristics'!$D:$D,0))</f>
        <v>0.01</v>
      </c>
      <c r="O96" s="252" t="str">
        <f>INDEX('Policy Characteristics'!J:J,MATCH(PolicyLevers!$C96,'Policy Characteristics'!$D:$D,0))</f>
        <v>% increase in km/L</v>
      </c>
      <c r="P96" s="252"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6" s="118" t="str">
        <f>IF(0,"",INDEX('Policy Characteristics'!L:L,MATCH(PolicyLevers!$C96,'Policy Characteristics'!$D:$D,0)))</f>
        <v>transportation-sector-main.html#fuel-econ-std</v>
      </c>
      <c r="R96" s="260" t="str">
        <f>INDEX('Policy Characteristics'!M:M,MATCH(PolicyLevers!$C96,'Policy Characteristics'!$D:$D,0))</f>
        <v>fuel-economy-standard.html</v>
      </c>
      <c r="S96" s="252"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1"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
      <c r="V96" s="2"/>
      <c r="W96" s="2"/>
      <c r="X96" s="2"/>
      <c r="Y96" s="2"/>
      <c r="Z96" s="2"/>
    </row>
    <row r="97" spans="1:26" ht="15.75" customHeight="1" x14ac:dyDescent="0.2">
      <c r="A97" s="118" t="str">
        <f>INDEX('Policy Characteristics'!B:B,MATCH(PolicyLevers!$C97,'Policy Characteristics'!$D:$D,0))</f>
        <v>Transportation</v>
      </c>
      <c r="B97" s="118" t="str">
        <f>INDEX('Policy Characteristics'!C:C,MATCH(PolicyLevers!$C97,'Policy Characteristics'!$D:$D,0))</f>
        <v>Fuel Economy Standard</v>
      </c>
      <c r="C97" s="118" t="str">
        <f t="shared" si="57"/>
        <v>Percentage Additional Improvement of Fuel Economy Std</v>
      </c>
      <c r="D97" s="252" t="s">
        <v>98</v>
      </c>
      <c r="E97" s="252" t="s">
        <v>83</v>
      </c>
      <c r="F97" s="252" t="s">
        <v>99</v>
      </c>
      <c r="G97" s="252" t="s">
        <v>109</v>
      </c>
      <c r="H97" s="249">
        <v>370</v>
      </c>
      <c r="I97" s="250" t="s">
        <v>63</v>
      </c>
      <c r="J97" s="118" t="str">
        <f>INDEX('Policy Characteristics'!E:E,MATCH(PolicyLevers!$C97,'Policy Characteristics'!$D:$D,0))</f>
        <v>Vehicle Fuel Economy Standards</v>
      </c>
      <c r="K97" s="118" t="str">
        <f>INDEX('Policy Characteristics'!F:F,MATCH(PolicyLevers!$C97,'Policy Characteristics'!$D:$D,0))</f>
        <v>trans fuel economy standards</v>
      </c>
      <c r="L97" s="251">
        <f>INDEX('Policy Characteristics'!G:G,MATCH(PolicyLevers!$C97,'Policy Characteristics'!$D:$D,0))</f>
        <v>0</v>
      </c>
      <c r="M97" s="251">
        <f>INDEX('Policy Characteristics'!H:H,MATCH(PolicyLevers!$C97,'Policy Characteristics'!$D:$D,0))</f>
        <v>0.3</v>
      </c>
      <c r="N97" s="251">
        <f>INDEX('Policy Characteristics'!I:I,MATCH(PolicyLevers!$C97,'Policy Characteristics'!$D:$D,0))</f>
        <v>0.01</v>
      </c>
      <c r="O97" s="252" t="str">
        <f>INDEX('Policy Characteristics'!J:J,MATCH(PolicyLevers!$C97,'Policy Characteristics'!$D:$D,0))</f>
        <v>% increase in km/L</v>
      </c>
      <c r="P97" s="252"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7" s="118" t="str">
        <f>IF(0,"",INDEX('Policy Characteristics'!L:L,MATCH(PolicyLevers!$C97,'Policy Characteristics'!$D:$D,0)))</f>
        <v>transportation-sector-main.html#fuel-econ-std</v>
      </c>
      <c r="R97" s="260" t="str">
        <f>INDEX('Policy Characteristics'!M:M,MATCH(PolicyLevers!$C97,'Policy Characteristics'!$D:$D,0))</f>
        <v>fuel-economy-standard.html</v>
      </c>
      <c r="S97" s="251"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1"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
      <c r="V97" s="2"/>
      <c r="W97" s="2"/>
      <c r="X97" s="2"/>
      <c r="Y97" s="2"/>
      <c r="Z97" s="2"/>
    </row>
    <row r="98" spans="1:26" ht="15.75" customHeight="1" x14ac:dyDescent="0.2">
      <c r="A98" s="118" t="str">
        <f>INDEX('Policy Characteristics'!B:B,MATCH(PolicyLevers!$C98,'Policy Characteristics'!$D:$D,0))</f>
        <v>Transportation</v>
      </c>
      <c r="B98" s="118" t="str">
        <f>INDEX('Policy Characteristics'!C:C,MATCH(PolicyLevers!$C98,'Policy Characteristics'!$D:$D,0))</f>
        <v>Fuel Economy Standard</v>
      </c>
      <c r="C98" s="118" t="str">
        <f t="shared" si="57"/>
        <v>Percentage Additional Improvement of Fuel Economy Std</v>
      </c>
      <c r="D98" s="252" t="s">
        <v>105</v>
      </c>
      <c r="E98" s="252" t="s">
        <v>83</v>
      </c>
      <c r="F98" s="252" t="s">
        <v>106</v>
      </c>
      <c r="G98" s="252" t="s">
        <v>109</v>
      </c>
      <c r="H98" s="249">
        <v>371</v>
      </c>
      <c r="I98" s="250" t="s">
        <v>63</v>
      </c>
      <c r="J98" s="118" t="str">
        <f>INDEX('Policy Characteristics'!E:E,MATCH(PolicyLevers!$C98,'Policy Characteristics'!$D:$D,0))</f>
        <v>Vehicle Fuel Economy Standards</v>
      </c>
      <c r="K98" s="118" t="str">
        <f>INDEX('Policy Characteristics'!F:F,MATCH(PolicyLevers!$C98,'Policy Characteristics'!$D:$D,0))</f>
        <v>trans fuel economy standards</v>
      </c>
      <c r="L98" s="251">
        <f>INDEX('Policy Characteristics'!G:G,MATCH(PolicyLevers!$C98,'Policy Characteristics'!$D:$D,0))</f>
        <v>0</v>
      </c>
      <c r="M98" s="251">
        <f>INDEX('Policy Characteristics'!H:H,MATCH(PolicyLevers!$C98,'Policy Characteristics'!$D:$D,0))</f>
        <v>0.3</v>
      </c>
      <c r="N98" s="251">
        <f>INDEX('Policy Characteristics'!I:I,MATCH(PolicyLevers!$C98,'Policy Characteristics'!$D:$D,0))</f>
        <v>0.01</v>
      </c>
      <c r="O98" s="252" t="str">
        <f>INDEX('Policy Characteristics'!J:J,MATCH(PolicyLevers!$C98,'Policy Characteristics'!$D:$D,0))</f>
        <v>% increase in km/L</v>
      </c>
      <c r="P98" s="252"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8" s="118" t="str">
        <f>IF(0,"",INDEX('Policy Characteristics'!L:L,MATCH(PolicyLevers!$C98,'Policy Characteristics'!$D:$D,0)))</f>
        <v>transportation-sector-main.html#fuel-econ-std</v>
      </c>
      <c r="R98" s="260" t="str">
        <f>INDEX('Policy Characteristics'!M:M,MATCH(PolicyLevers!$C98,'Policy Characteristics'!$D:$D,0))</f>
        <v>fuel-economy-standard.html</v>
      </c>
      <c r="S98" s="251"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1"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
      <c r="V98" s="2"/>
      <c r="W98" s="2"/>
      <c r="X98" s="2"/>
      <c r="Y98" s="2"/>
      <c r="Z98" s="2"/>
    </row>
    <row r="99" spans="1:26" ht="15.75" customHeight="1" x14ac:dyDescent="0.2">
      <c r="A99" s="118" t="str">
        <f>INDEX('Policy Characteristics'!B:B,MATCH(PolicyLevers!$C99,'Policy Characteristics'!$D:$D,0))</f>
        <v>Transportation</v>
      </c>
      <c r="B99" s="118" t="str">
        <f>INDEX('Policy Characteristics'!C:C,MATCH(PolicyLevers!$C99,'Policy Characteristics'!$D:$D,0))</f>
        <v>Fuel Economy Standard</v>
      </c>
      <c r="C99" s="118" t="str">
        <f t="shared" si="57"/>
        <v>Percentage Additional Improvement of Fuel Economy Std</v>
      </c>
      <c r="D99" s="252" t="s">
        <v>98</v>
      </c>
      <c r="E99" s="252" t="s">
        <v>84</v>
      </c>
      <c r="F99" s="252" t="s">
        <v>99</v>
      </c>
      <c r="G99" s="252" t="s">
        <v>110</v>
      </c>
      <c r="H99" s="249">
        <v>372</v>
      </c>
      <c r="I99" s="250" t="s">
        <v>63</v>
      </c>
      <c r="J99" s="118" t="str">
        <f>INDEX('Policy Characteristics'!E:E,MATCH(PolicyLevers!$C99,'Policy Characteristics'!$D:$D,0))</f>
        <v>Vehicle Fuel Economy Standards</v>
      </c>
      <c r="K99" s="118" t="str">
        <f>INDEX('Policy Characteristics'!F:F,MATCH(PolicyLevers!$C99,'Policy Characteristics'!$D:$D,0))</f>
        <v>trans fuel economy standards</v>
      </c>
      <c r="L99" s="251">
        <f>INDEX('Policy Characteristics'!G:G,MATCH(PolicyLevers!$C99,'Policy Characteristics'!$D:$D,0))</f>
        <v>0</v>
      </c>
      <c r="M99" s="251">
        <f>INDEX('Policy Characteristics'!H:H,MATCH(PolicyLevers!$C99,'Policy Characteristics'!$D:$D,0))</f>
        <v>0.3</v>
      </c>
      <c r="N99" s="251">
        <f>INDEX('Policy Characteristics'!I:I,MATCH(PolicyLevers!$C99,'Policy Characteristics'!$D:$D,0))</f>
        <v>0.01</v>
      </c>
      <c r="O99" s="252" t="str">
        <f>INDEX('Policy Characteristics'!J:J,MATCH(PolicyLevers!$C99,'Policy Characteristics'!$D:$D,0))</f>
        <v>% increase in km/L</v>
      </c>
      <c r="P99" s="252"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9" s="118" t="str">
        <f>IF(0,"",INDEX('Policy Characteristics'!L:L,MATCH(PolicyLevers!$C99,'Policy Characteristics'!$D:$D,0)))</f>
        <v>transportation-sector-main.html#fuel-econ-std</v>
      </c>
      <c r="R99" s="260" t="str">
        <f>INDEX('Policy Characteristics'!M:M,MATCH(PolicyLevers!$C99,'Policy Characteristics'!$D:$D,0))</f>
        <v>fuel-economy-standard.html</v>
      </c>
      <c r="S99" s="252"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2"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
      <c r="V99" s="2"/>
      <c r="W99" s="2"/>
      <c r="X99" s="2"/>
      <c r="Y99" s="2"/>
      <c r="Z99" s="2"/>
    </row>
    <row r="100" spans="1:26" ht="15.75" customHeight="1" x14ac:dyDescent="0.2">
      <c r="A100" s="118" t="str">
        <f>INDEX('Policy Characteristics'!B:B,MATCH(PolicyLevers!$C100,'Policy Characteristics'!$D:$D,0))</f>
        <v>Transportation</v>
      </c>
      <c r="B100" s="118" t="str">
        <f>INDEX('Policy Characteristics'!C:C,MATCH(PolicyLevers!$C100,'Policy Characteristics'!$D:$D,0))</f>
        <v>Fuel Economy Standard</v>
      </c>
      <c r="C100" s="12" t="str">
        <f t="shared" ref="C100" si="58">C$89</f>
        <v>Percentage Additional Improvement of Fuel Economy Std</v>
      </c>
      <c r="D100" s="257" t="s">
        <v>105</v>
      </c>
      <c r="E100" s="257" t="s">
        <v>84</v>
      </c>
      <c r="F100" s="257" t="s">
        <v>106</v>
      </c>
      <c r="G100" s="257" t="s">
        <v>110</v>
      </c>
      <c r="H100" s="7">
        <v>373</v>
      </c>
      <c r="I100" s="257" t="s">
        <v>76</v>
      </c>
      <c r="J100" s="118" t="str">
        <f>INDEX('Policy Characteristics'!E:E,MATCH(PolicyLevers!$C100,'Policy Characteristics'!$D:$D,0))</f>
        <v>Vehicle Fuel Economy Standards</v>
      </c>
      <c r="K100" s="118" t="str">
        <f>INDEX('Policy Characteristics'!F:F,MATCH(PolicyLevers!$C100,'Policy Characteristics'!$D:$D,0))</f>
        <v>trans fuel economy standards</v>
      </c>
      <c r="L100" s="256">
        <f>INDEX('Policy Characteristics'!G:G,MATCH(PolicyLevers!$C100,'Policy Characteristics'!$D:$D,0))</f>
        <v>0</v>
      </c>
      <c r="M100" s="54">
        <f>INDEX('Policy Characteristics'!H:H,MATCH(PolicyLevers!$C100,'Policy Characteristics'!$D:$D,0))</f>
        <v>0.3</v>
      </c>
      <c r="N100" s="256">
        <f>INDEX('Policy Characteristics'!I:I,MATCH(PolicyLevers!$C100,'Policy Characteristics'!$D:$D,0))</f>
        <v>0.01</v>
      </c>
      <c r="O100" s="270" t="str">
        <f>INDEX('Policy Characteristics'!J:J,MATCH(PolicyLevers!$C100,'Policy Characteristics'!$D:$D,0))</f>
        <v>% increase in km/L</v>
      </c>
      <c r="P100" s="257"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100" s="118" t="str">
        <f>IF(0,"",INDEX('Policy Characteristics'!L:L,MATCH(PolicyLevers!$C100,'Policy Characteristics'!$D:$D,0)))</f>
        <v>transportation-sector-main.html#fuel-econ-std</v>
      </c>
      <c r="R100" s="271" t="str">
        <f>INDEX('Policy Characteristics'!M:M,MATCH(PolicyLevers!$C100,'Policy Characteristics'!$D:$D,0))</f>
        <v>fuel-economy-standard.html</v>
      </c>
      <c r="S100" s="257"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57"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
      <c r="V100" s="2"/>
      <c r="W100" s="2"/>
      <c r="X100" s="2"/>
      <c r="Y100" s="2"/>
      <c r="Z100" s="2"/>
    </row>
    <row r="101" spans="1:26" ht="15.75" customHeight="1" x14ac:dyDescent="0.2">
      <c r="A101" s="118" t="str">
        <f>INDEX('Policy Characteristics'!B:B,MATCH(PolicyLevers!$C101,'Policy Characteristics'!$D:$D,0))</f>
        <v>Transportation</v>
      </c>
      <c r="B101" s="118" t="str">
        <f>INDEX('Policy Characteristics'!C:C,MATCH(PolicyLevers!$C101,'Policy Characteristics'!$D:$D,0))</f>
        <v>Hydrogen Vehicle Sales Mandate</v>
      </c>
      <c r="C101" s="118" t="s">
        <v>132</v>
      </c>
      <c r="D101" s="252" t="s">
        <v>98</v>
      </c>
      <c r="E101" s="252" t="s">
        <v>60</v>
      </c>
      <c r="F101" s="252" t="s">
        <v>99</v>
      </c>
      <c r="G101" s="252" t="s">
        <v>60</v>
      </c>
      <c r="H101" s="249">
        <v>460</v>
      </c>
      <c r="I101" s="252" t="s">
        <v>76</v>
      </c>
      <c r="J101" s="118" t="str">
        <f>INDEX('Policy Characteristics'!E:E,MATCH(PolicyLevers!$C101,'Policy Characteristics'!$D:$D,0))</f>
        <v>Hydrogen Veh Sales Mandate</v>
      </c>
      <c r="K101" s="118" t="str">
        <f>INDEX('Policy Characteristics'!F:F,MATCH(PolicyLevers!$C101,'Policy Characteristics'!$D:$D,0))</f>
        <v>trans hydrogen vehicle minimum</v>
      </c>
      <c r="L101" s="251">
        <f>INDEX('Policy Characteristics'!G:G,MATCH(PolicyLevers!$C101,'Policy Characteristics'!$D:$D,0))</f>
        <v>0</v>
      </c>
      <c r="M101" s="251">
        <f>INDEX('Policy Characteristics'!H:H,MATCH(PolicyLevers!$C101,'Policy Characteristics'!$D:$D,0))</f>
        <v>1</v>
      </c>
      <c r="N101" s="251">
        <f>INDEX('Policy Characteristics'!I:I,MATCH(PolicyLevers!$C101,'Policy Characteristics'!$D:$D,0))</f>
        <v>0.01</v>
      </c>
      <c r="O101" s="252" t="str">
        <f>INDEX('Policy Characteristics'!J:J,MATCH(PolicyLevers!$C101,'Policy Characteristics'!$D:$D,0))</f>
        <v>% of new vehicles sold</v>
      </c>
      <c r="P101" s="252"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118">
        <f>IF(0,"",INDEX('Policy Characteristics'!L:L,MATCH(PolicyLevers!$C101,'Policy Characteristics'!$D:$D,0)))</f>
        <v>0</v>
      </c>
      <c r="R101" s="260" t="str">
        <f>INDEX('Policy Characteristics'!M:M,MATCH(PolicyLevers!$C101,'Policy Characteristics'!$D:$D,0))</f>
        <v>hydrogen-vehicle-mandate.html</v>
      </c>
      <c r="S101" s="272" t="str">
        <f>INDEX('Policy Characteristics'!N:N,MATCH(PolicyLevers!$C101,'Policy Characteristics'!$D:$D,0))</f>
        <v>https://wamu.org/story/19/03/18/japan-is-betting-big-on-the-future-of-hydrogen-cars/</v>
      </c>
      <c r="T101" s="252">
        <f>INDEX('Policy Characteristics'!O:O,MATCH(PolicyLevers!$C101,'Policy Characteristics'!$D:$D,0))</f>
        <v>0</v>
      </c>
      <c r="U101" s="2"/>
      <c r="V101" s="2"/>
      <c r="W101" s="2"/>
      <c r="X101" s="2"/>
      <c r="Y101" s="2"/>
      <c r="Z101" s="2"/>
    </row>
    <row r="102" spans="1:26" ht="15.75" customHeight="1" x14ac:dyDescent="0.2">
      <c r="A102" s="118" t="str">
        <f>INDEX('Policy Characteristics'!B:B,MATCH(PolicyLevers!$C102,'Policy Characteristics'!$D:$D,0))</f>
        <v>Transportation</v>
      </c>
      <c r="B102" s="118" t="str">
        <f>INDEX('Policy Characteristics'!C:C,MATCH(PolicyLevers!$C102,'Policy Characteristics'!$D:$D,0))</f>
        <v>Hydrogen Vehicle Sales Mandate</v>
      </c>
      <c r="C102" s="118" t="str">
        <f t="shared" ref="C102" si="59">C$101</f>
        <v>Minimum Required Hydrogen Vehicle Sales Percentage</v>
      </c>
      <c r="D102" s="252" t="s">
        <v>105</v>
      </c>
      <c r="E102" s="252" t="s">
        <v>60</v>
      </c>
      <c r="F102" s="252" t="s">
        <v>106</v>
      </c>
      <c r="G102" s="252" t="s">
        <v>60</v>
      </c>
      <c r="H102" s="249">
        <v>461</v>
      </c>
      <c r="I102" s="252" t="s">
        <v>76</v>
      </c>
      <c r="J102" s="118" t="str">
        <f>INDEX('Policy Characteristics'!E:E,MATCH(PolicyLevers!$C102,'Policy Characteristics'!$D:$D,0))</f>
        <v>Hydrogen Veh Sales Mandate</v>
      </c>
      <c r="K102" s="118" t="str">
        <f>INDEX('Policy Characteristics'!F:F,MATCH(PolicyLevers!$C102,'Policy Characteristics'!$D:$D,0))</f>
        <v>trans hydrogen vehicle minimum</v>
      </c>
      <c r="L102" s="251">
        <f>INDEX('Policy Characteristics'!G:G,MATCH(PolicyLevers!$C102,'Policy Characteristics'!$D:$D,0))</f>
        <v>0</v>
      </c>
      <c r="M102" s="251">
        <f>INDEX('Policy Characteristics'!H:H,MATCH(PolicyLevers!$C102,'Policy Characteristics'!$D:$D,0))</f>
        <v>1</v>
      </c>
      <c r="N102" s="251">
        <f>INDEX('Policy Characteristics'!I:I,MATCH(PolicyLevers!$C102,'Policy Characteristics'!$D:$D,0))</f>
        <v>0.01</v>
      </c>
      <c r="O102" s="252" t="str">
        <f>INDEX('Policy Characteristics'!J:J,MATCH(PolicyLevers!$C102,'Policy Characteristics'!$D:$D,0))</f>
        <v>% of new vehicles sold</v>
      </c>
      <c r="P102" s="252"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118">
        <f>IF(0,"",INDEX('Policy Characteristics'!L:L,MATCH(PolicyLevers!$C102,'Policy Characteristics'!$D:$D,0)))</f>
        <v>0</v>
      </c>
      <c r="R102" s="260" t="str">
        <f>INDEX('Policy Characteristics'!M:M,MATCH(PolicyLevers!$C102,'Policy Characteristics'!$D:$D,0))</f>
        <v>hydrogen-vehicle-mandate.html</v>
      </c>
      <c r="S102" s="252" t="str">
        <f>INDEX('Policy Characteristics'!N:N,MATCH(PolicyLevers!$C102,'Policy Characteristics'!$D:$D,0))</f>
        <v>https://wamu.org/story/19/03/18/japan-is-betting-big-on-the-future-of-hydrogen-cars/</v>
      </c>
      <c r="T102" s="252">
        <f>INDEX('Policy Characteristics'!O:O,MATCH(PolicyLevers!$C102,'Policy Characteristics'!$D:$D,0))</f>
        <v>0</v>
      </c>
      <c r="U102" s="2"/>
      <c r="V102" s="2"/>
      <c r="W102" s="2"/>
      <c r="X102" s="2"/>
      <c r="Y102" s="2"/>
      <c r="Z102" s="2"/>
    </row>
    <row r="103" spans="1:26" ht="15.75" customHeight="1" x14ac:dyDescent="0.2">
      <c r="A103" s="118" t="str">
        <f>INDEX('Policy Characteristics'!B:B,MATCH(PolicyLevers!$C103,'Policy Characteristics'!$D:$D,0))</f>
        <v>Transportation</v>
      </c>
      <c r="B103" s="118" t="str">
        <f>INDEX('Policy Characteristics'!C:C,MATCH(PolicyLevers!$C103,'Policy Characteristics'!$D:$D,0))</f>
        <v>Hydrogen Vehicle Sales Mandate</v>
      </c>
      <c r="C103" s="118" t="str">
        <f t="shared" ref="C103" si="60">C$101</f>
        <v>Minimum Required Hydrogen Vehicle Sales Percentage</v>
      </c>
      <c r="D103" s="252" t="s">
        <v>98</v>
      </c>
      <c r="E103" s="252" t="s">
        <v>80</v>
      </c>
      <c r="F103" s="252" t="s">
        <v>99</v>
      </c>
      <c r="G103" s="252" t="s">
        <v>80</v>
      </c>
      <c r="H103" s="249">
        <v>462</v>
      </c>
      <c r="I103" s="252" t="s">
        <v>76</v>
      </c>
      <c r="J103" s="118" t="str">
        <f>INDEX('Policy Characteristics'!E:E,MATCH(PolicyLevers!$C103,'Policy Characteristics'!$D:$D,0))</f>
        <v>Hydrogen Veh Sales Mandate</v>
      </c>
      <c r="K103" s="118" t="str">
        <f>INDEX('Policy Characteristics'!F:F,MATCH(PolicyLevers!$C103,'Policy Characteristics'!$D:$D,0))</f>
        <v>trans hydrogen vehicle minimum</v>
      </c>
      <c r="L103" s="251">
        <f>INDEX('Policy Characteristics'!G:G,MATCH(PolicyLevers!$C103,'Policy Characteristics'!$D:$D,0))</f>
        <v>0</v>
      </c>
      <c r="M103" s="251">
        <f>INDEX('Policy Characteristics'!H:H,MATCH(PolicyLevers!$C103,'Policy Characteristics'!$D:$D,0))</f>
        <v>1</v>
      </c>
      <c r="N103" s="251">
        <f>INDEX('Policy Characteristics'!I:I,MATCH(PolicyLevers!$C103,'Policy Characteristics'!$D:$D,0))</f>
        <v>0.01</v>
      </c>
      <c r="O103" s="252" t="str">
        <f>INDEX('Policy Characteristics'!J:J,MATCH(PolicyLevers!$C103,'Policy Characteristics'!$D:$D,0))</f>
        <v>% of new vehicles sold</v>
      </c>
      <c r="P103" s="252"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118">
        <f>IF(0,"",INDEX('Policy Characteristics'!L:L,MATCH(PolicyLevers!$C103,'Policy Characteristics'!$D:$D,0)))</f>
        <v>0</v>
      </c>
      <c r="R103" s="260" t="str">
        <f>INDEX('Policy Characteristics'!M:M,MATCH(PolicyLevers!$C103,'Policy Characteristics'!$D:$D,0))</f>
        <v>hydrogen-vehicle-mandate.html</v>
      </c>
      <c r="S103" s="252" t="str">
        <f>INDEX('Policy Characteristics'!N:N,MATCH(PolicyLevers!$C103,'Policy Characteristics'!$D:$D,0))</f>
        <v>https://wamu.org/story/19/03/18/japan-is-betting-big-on-the-future-of-hydrogen-cars/</v>
      </c>
      <c r="T103" s="252">
        <f>INDEX('Policy Characteristics'!O:O,MATCH(PolicyLevers!$C103,'Policy Characteristics'!$D:$D,0))</f>
        <v>0</v>
      </c>
      <c r="U103" s="2"/>
      <c r="V103" s="2"/>
      <c r="W103" s="2"/>
      <c r="X103" s="2"/>
      <c r="Y103" s="2"/>
      <c r="Z103" s="2"/>
    </row>
    <row r="104" spans="1:26" ht="15.75" customHeight="1" x14ac:dyDescent="0.2">
      <c r="A104" s="118" t="str">
        <f>INDEX('Policy Characteristics'!B:B,MATCH(PolicyLevers!$C104,'Policy Characteristics'!$D:$D,0))</f>
        <v>Transportation</v>
      </c>
      <c r="B104" s="118" t="str">
        <f>INDEX('Policy Characteristics'!C:C,MATCH(PolicyLevers!$C104,'Policy Characteristics'!$D:$D,0))</f>
        <v>Hydrogen Vehicle Sales Mandate</v>
      </c>
      <c r="C104" s="118" t="str">
        <f t="shared" ref="C104" si="61">C$101</f>
        <v>Minimum Required Hydrogen Vehicle Sales Percentage</v>
      </c>
      <c r="D104" s="252" t="s">
        <v>105</v>
      </c>
      <c r="E104" s="252" t="s">
        <v>80</v>
      </c>
      <c r="F104" s="252" t="s">
        <v>106</v>
      </c>
      <c r="G104" s="252" t="s">
        <v>80</v>
      </c>
      <c r="H104" s="249">
        <v>463</v>
      </c>
      <c r="I104" s="252" t="s">
        <v>76</v>
      </c>
      <c r="J104" s="118" t="str">
        <f>INDEX('Policy Characteristics'!E:E,MATCH(PolicyLevers!$C104,'Policy Characteristics'!$D:$D,0))</f>
        <v>Hydrogen Veh Sales Mandate</v>
      </c>
      <c r="K104" s="118" t="str">
        <f>INDEX('Policy Characteristics'!F:F,MATCH(PolicyLevers!$C104,'Policy Characteristics'!$D:$D,0))</f>
        <v>trans hydrogen vehicle minimum</v>
      </c>
      <c r="L104" s="251">
        <f>INDEX('Policy Characteristics'!G:G,MATCH(PolicyLevers!$C104,'Policy Characteristics'!$D:$D,0))</f>
        <v>0</v>
      </c>
      <c r="M104" s="251">
        <f>INDEX('Policy Characteristics'!H:H,MATCH(PolicyLevers!$C104,'Policy Characteristics'!$D:$D,0))</f>
        <v>1</v>
      </c>
      <c r="N104" s="251">
        <f>INDEX('Policy Characteristics'!I:I,MATCH(PolicyLevers!$C104,'Policy Characteristics'!$D:$D,0))</f>
        <v>0.01</v>
      </c>
      <c r="O104" s="252" t="str">
        <f>INDEX('Policy Characteristics'!J:J,MATCH(PolicyLevers!$C104,'Policy Characteristics'!$D:$D,0))</f>
        <v>% of new vehicles sold</v>
      </c>
      <c r="P104" s="252"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118">
        <f>IF(0,"",INDEX('Policy Characteristics'!L:L,MATCH(PolicyLevers!$C104,'Policy Characteristics'!$D:$D,0)))</f>
        <v>0</v>
      </c>
      <c r="R104" s="260" t="str">
        <f>INDEX('Policy Characteristics'!M:M,MATCH(PolicyLevers!$C104,'Policy Characteristics'!$D:$D,0))</f>
        <v>hydrogen-vehicle-mandate.html</v>
      </c>
      <c r="S104" s="252" t="str">
        <f>INDEX('Policy Characteristics'!N:N,MATCH(PolicyLevers!$C104,'Policy Characteristics'!$D:$D,0))</f>
        <v>https://wamu.org/story/19/03/18/japan-is-betting-big-on-the-future-of-hydrogen-cars/</v>
      </c>
      <c r="T104" s="252">
        <f>INDEX('Policy Characteristics'!O:O,MATCH(PolicyLevers!$C104,'Policy Characteristics'!$D:$D,0))</f>
        <v>0</v>
      </c>
      <c r="U104" s="2"/>
      <c r="V104" s="2"/>
      <c r="W104" s="2"/>
      <c r="X104" s="2"/>
      <c r="Y104" s="2"/>
      <c r="Z104" s="2"/>
    </row>
    <row r="105" spans="1:26" ht="15.75" customHeight="1" x14ac:dyDescent="0.2">
      <c r="A105" s="118" t="str">
        <f>INDEX('Policy Characteristics'!B:B,MATCH(PolicyLevers!$C105,'Policy Characteristics'!$D:$D,0))</f>
        <v>Transportation</v>
      </c>
      <c r="B105" s="118" t="str">
        <f>INDEX('Policy Characteristics'!C:C,MATCH(PolicyLevers!$C105,'Policy Characteristics'!$D:$D,0))</f>
        <v>Hydrogen Vehicle Sales Mandate</v>
      </c>
      <c r="C105" s="118" t="str">
        <f t="shared" ref="C105" si="62">C$101</f>
        <v>Minimum Required Hydrogen Vehicle Sales Percentage</v>
      </c>
      <c r="D105" s="252" t="s">
        <v>98</v>
      </c>
      <c r="E105" s="252" t="s">
        <v>81</v>
      </c>
      <c r="F105" s="252" t="s">
        <v>99</v>
      </c>
      <c r="G105" s="252" t="s">
        <v>107</v>
      </c>
      <c r="H105" s="249">
        <v>502</v>
      </c>
      <c r="I105" s="252" t="s">
        <v>76</v>
      </c>
      <c r="J105" s="118" t="str">
        <f>INDEX('Policy Characteristics'!E:E,MATCH(PolicyLevers!$C105,'Policy Characteristics'!$D:$D,0))</f>
        <v>Hydrogen Veh Sales Mandate</v>
      </c>
      <c r="K105" s="118" t="str">
        <f>INDEX('Policy Characteristics'!F:F,MATCH(PolicyLevers!$C105,'Policy Characteristics'!$D:$D,0))</f>
        <v>trans hydrogen vehicle minimum</v>
      </c>
      <c r="L105" s="251">
        <f>INDEX('Policy Characteristics'!G:G,MATCH(PolicyLevers!$C105,'Policy Characteristics'!$D:$D,0))</f>
        <v>0</v>
      </c>
      <c r="M105" s="251">
        <f>INDEX('Policy Characteristics'!H:H,MATCH(PolicyLevers!$C105,'Policy Characteristics'!$D:$D,0))</f>
        <v>1</v>
      </c>
      <c r="N105" s="251">
        <f>INDEX('Policy Characteristics'!I:I,MATCH(PolicyLevers!$C105,'Policy Characteristics'!$D:$D,0))</f>
        <v>0.01</v>
      </c>
      <c r="O105" s="252" t="str">
        <f>INDEX('Policy Characteristics'!J:J,MATCH(PolicyLevers!$C105,'Policy Characteristics'!$D:$D,0))</f>
        <v>% of new vehicles sold</v>
      </c>
      <c r="P105" s="252"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118">
        <f>IF(0,"",INDEX('Policy Characteristics'!L:L,MATCH(PolicyLevers!$C105,'Policy Characteristics'!$D:$D,0)))</f>
        <v>0</v>
      </c>
      <c r="R105" s="260" t="str">
        <f>INDEX('Policy Characteristics'!M:M,MATCH(PolicyLevers!$C105,'Policy Characteristics'!$D:$D,0))</f>
        <v>hydrogen-vehicle-mandate.html</v>
      </c>
      <c r="S105" s="252" t="str">
        <f>INDEX('Policy Characteristics'!N:N,MATCH(PolicyLevers!$C105,'Policy Characteristics'!$D:$D,0))</f>
        <v>https://wamu.org/story/19/03/18/japan-is-betting-big-on-the-future-of-hydrogen-cars/</v>
      </c>
      <c r="T105" s="252">
        <f>INDEX('Policy Characteristics'!O:O,MATCH(PolicyLevers!$C105,'Policy Characteristics'!$D:$D,0))</f>
        <v>0</v>
      </c>
      <c r="U105" s="2"/>
      <c r="V105" s="2"/>
      <c r="W105" s="2"/>
      <c r="X105" s="2"/>
      <c r="Y105" s="2"/>
      <c r="Z105" s="2"/>
    </row>
    <row r="106" spans="1:26" ht="15.75" customHeight="1" x14ac:dyDescent="0.2">
      <c r="A106" s="118" t="str">
        <f>INDEX('Policy Characteristics'!B:B,MATCH(PolicyLevers!$C106,'Policy Characteristics'!$D:$D,0))</f>
        <v>Transportation</v>
      </c>
      <c r="B106" s="118" t="str">
        <f>INDEX('Policy Characteristics'!C:C,MATCH(PolicyLevers!$C106,'Policy Characteristics'!$D:$D,0))</f>
        <v>Hydrogen Vehicle Sales Mandate</v>
      </c>
      <c r="C106" s="118" t="str">
        <f t="shared" ref="C106" si="63">C$101</f>
        <v>Minimum Required Hydrogen Vehicle Sales Percentage</v>
      </c>
      <c r="D106" s="252" t="s">
        <v>105</v>
      </c>
      <c r="E106" s="252" t="s">
        <v>81</v>
      </c>
      <c r="F106" s="252" t="s">
        <v>106</v>
      </c>
      <c r="G106" s="252" t="s">
        <v>107</v>
      </c>
      <c r="H106" s="249">
        <v>503</v>
      </c>
      <c r="I106" s="252" t="s">
        <v>76</v>
      </c>
      <c r="J106" s="118" t="str">
        <f>INDEX('Policy Characteristics'!E:E,MATCH(PolicyLevers!$C106,'Policy Characteristics'!$D:$D,0))</f>
        <v>Hydrogen Veh Sales Mandate</v>
      </c>
      <c r="K106" s="118" t="str">
        <f>INDEX('Policy Characteristics'!F:F,MATCH(PolicyLevers!$C106,'Policy Characteristics'!$D:$D,0))</f>
        <v>trans hydrogen vehicle minimum</v>
      </c>
      <c r="L106" s="251">
        <f>INDEX('Policy Characteristics'!G:G,MATCH(PolicyLevers!$C106,'Policy Characteristics'!$D:$D,0))</f>
        <v>0</v>
      </c>
      <c r="M106" s="251">
        <f>INDEX('Policy Characteristics'!H:H,MATCH(PolicyLevers!$C106,'Policy Characteristics'!$D:$D,0))</f>
        <v>1</v>
      </c>
      <c r="N106" s="251">
        <f>INDEX('Policy Characteristics'!I:I,MATCH(PolicyLevers!$C106,'Policy Characteristics'!$D:$D,0))</f>
        <v>0.01</v>
      </c>
      <c r="O106" s="252" t="str">
        <f>INDEX('Policy Characteristics'!J:J,MATCH(PolicyLevers!$C106,'Policy Characteristics'!$D:$D,0))</f>
        <v>% of new vehicles sold</v>
      </c>
      <c r="P106" s="252"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118">
        <f>IF(0,"",INDEX('Policy Characteristics'!L:L,MATCH(PolicyLevers!$C106,'Policy Characteristics'!$D:$D,0)))</f>
        <v>0</v>
      </c>
      <c r="R106" s="260" t="str">
        <f>INDEX('Policy Characteristics'!M:M,MATCH(PolicyLevers!$C106,'Policy Characteristics'!$D:$D,0))</f>
        <v>hydrogen-vehicle-mandate.html</v>
      </c>
      <c r="S106" s="252" t="str">
        <f>INDEX('Policy Characteristics'!N:N,MATCH(PolicyLevers!$C106,'Policy Characteristics'!$D:$D,0))</f>
        <v>https://wamu.org/story/19/03/18/japan-is-betting-big-on-the-future-of-hydrogen-cars/</v>
      </c>
      <c r="T106" s="252">
        <f>INDEX('Policy Characteristics'!O:O,MATCH(PolicyLevers!$C106,'Policy Characteristics'!$D:$D,0))</f>
        <v>0</v>
      </c>
      <c r="U106" s="2"/>
      <c r="V106" s="2"/>
      <c r="W106" s="2"/>
      <c r="X106" s="2"/>
      <c r="Y106" s="2"/>
      <c r="Z106" s="2"/>
    </row>
    <row r="107" spans="1:26" ht="15.75" customHeight="1" x14ac:dyDescent="0.2">
      <c r="A107" s="118" t="str">
        <f>INDEX('Policy Characteristics'!B:B,MATCH(PolicyLevers!$C107,'Policy Characteristics'!$D:$D,0))</f>
        <v>Transportation</v>
      </c>
      <c r="B107" s="118" t="str">
        <f>INDEX('Policy Characteristics'!C:C,MATCH(PolicyLevers!$C107,'Policy Characteristics'!$D:$D,0))</f>
        <v>Hydrogen Vehicle Sales Mandate</v>
      </c>
      <c r="C107" s="118" t="str">
        <f t="shared" ref="C107" si="64">C$101</f>
        <v>Minimum Required Hydrogen Vehicle Sales Percentage</v>
      </c>
      <c r="D107" s="252" t="s">
        <v>98</v>
      </c>
      <c r="E107" s="252" t="s">
        <v>82</v>
      </c>
      <c r="F107" s="252" t="s">
        <v>99</v>
      </c>
      <c r="G107" s="252" t="s">
        <v>108</v>
      </c>
      <c r="H107" s="249">
        <v>504</v>
      </c>
      <c r="I107" s="252" t="s">
        <v>76</v>
      </c>
      <c r="J107" s="118" t="str">
        <f>INDEX('Policy Characteristics'!E:E,MATCH(PolicyLevers!$C107,'Policy Characteristics'!$D:$D,0))</f>
        <v>Hydrogen Veh Sales Mandate</v>
      </c>
      <c r="K107" s="118" t="str">
        <f>INDEX('Policy Characteristics'!F:F,MATCH(PolicyLevers!$C107,'Policy Characteristics'!$D:$D,0))</f>
        <v>trans hydrogen vehicle minimum</v>
      </c>
      <c r="L107" s="251">
        <f>INDEX('Policy Characteristics'!G:G,MATCH(PolicyLevers!$C107,'Policy Characteristics'!$D:$D,0))</f>
        <v>0</v>
      </c>
      <c r="M107" s="251">
        <f>INDEX('Policy Characteristics'!H:H,MATCH(PolicyLevers!$C107,'Policy Characteristics'!$D:$D,0))</f>
        <v>1</v>
      </c>
      <c r="N107" s="251">
        <f>INDEX('Policy Characteristics'!I:I,MATCH(PolicyLevers!$C107,'Policy Characteristics'!$D:$D,0))</f>
        <v>0.01</v>
      </c>
      <c r="O107" s="252" t="str">
        <f>INDEX('Policy Characteristics'!J:J,MATCH(PolicyLevers!$C107,'Policy Characteristics'!$D:$D,0))</f>
        <v>% of new vehicles sold</v>
      </c>
      <c r="P107" s="252"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118">
        <f>IF(0,"",INDEX('Policy Characteristics'!L:L,MATCH(PolicyLevers!$C107,'Policy Characteristics'!$D:$D,0)))</f>
        <v>0</v>
      </c>
      <c r="R107" s="260" t="str">
        <f>INDEX('Policy Characteristics'!M:M,MATCH(PolicyLevers!$C107,'Policy Characteristics'!$D:$D,0))</f>
        <v>hydrogen-vehicle-mandate.html</v>
      </c>
      <c r="S107" s="252" t="str">
        <f>INDEX('Policy Characteristics'!N:N,MATCH(PolicyLevers!$C107,'Policy Characteristics'!$D:$D,0))</f>
        <v>https://wamu.org/story/19/03/18/japan-is-betting-big-on-the-future-of-hydrogen-cars/</v>
      </c>
      <c r="T107" s="252">
        <f>INDEX('Policy Characteristics'!O:O,MATCH(PolicyLevers!$C107,'Policy Characteristics'!$D:$D,0))</f>
        <v>0</v>
      </c>
      <c r="U107" s="2"/>
      <c r="V107" s="2"/>
      <c r="W107" s="2"/>
      <c r="X107" s="2"/>
      <c r="Y107" s="2"/>
      <c r="Z107" s="2"/>
    </row>
    <row r="108" spans="1:26" ht="15.75" customHeight="1" x14ac:dyDescent="0.2">
      <c r="A108" s="118" t="str">
        <f>INDEX('Policy Characteristics'!B:B,MATCH(PolicyLevers!$C108,'Policy Characteristics'!$D:$D,0))</f>
        <v>Transportation</v>
      </c>
      <c r="B108" s="118" t="str">
        <f>INDEX('Policy Characteristics'!C:C,MATCH(PolicyLevers!$C108,'Policy Characteristics'!$D:$D,0))</f>
        <v>Hydrogen Vehicle Sales Mandate</v>
      </c>
      <c r="C108" s="118" t="str">
        <f t="shared" ref="C108" si="65">C$101</f>
        <v>Minimum Required Hydrogen Vehicle Sales Percentage</v>
      </c>
      <c r="D108" s="252" t="s">
        <v>105</v>
      </c>
      <c r="E108" s="252" t="s">
        <v>82</v>
      </c>
      <c r="F108" s="252" t="s">
        <v>106</v>
      </c>
      <c r="G108" s="252" t="s">
        <v>108</v>
      </c>
      <c r="H108" s="249">
        <v>505</v>
      </c>
      <c r="I108" s="252" t="s">
        <v>76</v>
      </c>
      <c r="J108" s="118" t="str">
        <f>INDEX('Policy Characteristics'!E:E,MATCH(PolicyLevers!$C108,'Policy Characteristics'!$D:$D,0))</f>
        <v>Hydrogen Veh Sales Mandate</v>
      </c>
      <c r="K108" s="118" t="str">
        <f>INDEX('Policy Characteristics'!F:F,MATCH(PolicyLevers!$C108,'Policy Characteristics'!$D:$D,0))</f>
        <v>trans hydrogen vehicle minimum</v>
      </c>
      <c r="L108" s="251">
        <f>INDEX('Policy Characteristics'!G:G,MATCH(PolicyLevers!$C108,'Policy Characteristics'!$D:$D,0))</f>
        <v>0</v>
      </c>
      <c r="M108" s="251">
        <f>INDEX('Policy Characteristics'!H:H,MATCH(PolicyLevers!$C108,'Policy Characteristics'!$D:$D,0))</f>
        <v>1</v>
      </c>
      <c r="N108" s="251">
        <f>INDEX('Policy Characteristics'!I:I,MATCH(PolicyLevers!$C108,'Policy Characteristics'!$D:$D,0))</f>
        <v>0.01</v>
      </c>
      <c r="O108" s="252" t="str">
        <f>INDEX('Policy Characteristics'!J:J,MATCH(PolicyLevers!$C108,'Policy Characteristics'!$D:$D,0))</f>
        <v>% of new vehicles sold</v>
      </c>
      <c r="P108" s="252"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118">
        <f>IF(0,"",INDEX('Policy Characteristics'!L:L,MATCH(PolicyLevers!$C108,'Policy Characteristics'!$D:$D,0)))</f>
        <v>0</v>
      </c>
      <c r="R108" s="260" t="str">
        <f>INDEX('Policy Characteristics'!M:M,MATCH(PolicyLevers!$C108,'Policy Characteristics'!$D:$D,0))</f>
        <v>hydrogen-vehicle-mandate.html</v>
      </c>
      <c r="S108" s="252" t="str">
        <f>INDEX('Policy Characteristics'!N:N,MATCH(PolicyLevers!$C108,'Policy Characteristics'!$D:$D,0))</f>
        <v>https://wamu.org/story/19/03/18/japan-is-betting-big-on-the-future-of-hydrogen-cars/</v>
      </c>
      <c r="T108" s="252">
        <f>INDEX('Policy Characteristics'!O:O,MATCH(PolicyLevers!$C108,'Policy Characteristics'!$D:$D,0))</f>
        <v>0</v>
      </c>
      <c r="U108" s="2"/>
      <c r="V108" s="2"/>
      <c r="W108" s="2"/>
      <c r="X108" s="2"/>
      <c r="Y108" s="2"/>
      <c r="Z108" s="2"/>
    </row>
    <row r="109" spans="1:26" ht="15.75" customHeight="1" x14ac:dyDescent="0.2">
      <c r="A109" s="118" t="str">
        <f>INDEX('Policy Characteristics'!B:B,MATCH(PolicyLevers!$C109,'Policy Characteristics'!$D:$D,0))</f>
        <v>Transportation</v>
      </c>
      <c r="B109" s="118" t="str">
        <f>INDEX('Policy Characteristics'!C:C,MATCH(PolicyLevers!$C109,'Policy Characteristics'!$D:$D,0))</f>
        <v>Hydrogen Vehicle Sales Mandate</v>
      </c>
      <c r="C109" s="118" t="str">
        <f t="shared" ref="C109" si="66">C$101</f>
        <v>Minimum Required Hydrogen Vehicle Sales Percentage</v>
      </c>
      <c r="D109" s="252" t="s">
        <v>98</v>
      </c>
      <c r="E109" s="252" t="s">
        <v>83</v>
      </c>
      <c r="F109" s="252" t="s">
        <v>99</v>
      </c>
      <c r="G109" s="252" t="s">
        <v>109</v>
      </c>
      <c r="H109" s="249">
        <v>506</v>
      </c>
      <c r="I109" s="252" t="s">
        <v>76</v>
      </c>
      <c r="J109" s="118" t="str">
        <f>INDEX('Policy Characteristics'!E:E,MATCH(PolicyLevers!$C109,'Policy Characteristics'!$D:$D,0))</f>
        <v>Hydrogen Veh Sales Mandate</v>
      </c>
      <c r="K109" s="118" t="str">
        <f>INDEX('Policy Characteristics'!F:F,MATCH(PolicyLevers!$C109,'Policy Characteristics'!$D:$D,0))</f>
        <v>trans hydrogen vehicle minimum</v>
      </c>
      <c r="L109" s="251">
        <f>INDEX('Policy Characteristics'!G:G,MATCH(PolicyLevers!$C109,'Policy Characteristics'!$D:$D,0))</f>
        <v>0</v>
      </c>
      <c r="M109" s="251">
        <f>INDEX('Policy Characteristics'!H:H,MATCH(PolicyLevers!$C109,'Policy Characteristics'!$D:$D,0))</f>
        <v>1</v>
      </c>
      <c r="N109" s="251">
        <f>INDEX('Policy Characteristics'!I:I,MATCH(PolicyLevers!$C109,'Policy Characteristics'!$D:$D,0))</f>
        <v>0.01</v>
      </c>
      <c r="O109" s="252" t="str">
        <f>INDEX('Policy Characteristics'!J:J,MATCH(PolicyLevers!$C109,'Policy Characteristics'!$D:$D,0))</f>
        <v>% of new vehicles sold</v>
      </c>
      <c r="P109" s="252"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118">
        <f>IF(0,"",INDEX('Policy Characteristics'!L:L,MATCH(PolicyLevers!$C109,'Policy Characteristics'!$D:$D,0)))</f>
        <v>0</v>
      </c>
      <c r="R109" s="260" t="str">
        <f>INDEX('Policy Characteristics'!M:M,MATCH(PolicyLevers!$C109,'Policy Characteristics'!$D:$D,0))</f>
        <v>hydrogen-vehicle-mandate.html</v>
      </c>
      <c r="S109" s="252" t="str">
        <f>INDEX('Policy Characteristics'!N:N,MATCH(PolicyLevers!$C109,'Policy Characteristics'!$D:$D,0))</f>
        <v>https://wamu.org/story/19/03/18/japan-is-betting-big-on-the-future-of-hydrogen-cars/</v>
      </c>
      <c r="T109" s="252">
        <f>INDEX('Policy Characteristics'!O:O,MATCH(PolicyLevers!$C109,'Policy Characteristics'!$D:$D,0))</f>
        <v>0</v>
      </c>
      <c r="U109" s="2"/>
      <c r="V109" s="2"/>
      <c r="W109" s="2"/>
      <c r="X109" s="2"/>
      <c r="Y109" s="2"/>
      <c r="Z109" s="2"/>
    </row>
    <row r="110" spans="1:26" ht="15.75" customHeight="1" x14ac:dyDescent="0.2">
      <c r="A110" s="118" t="str">
        <f>INDEX('Policy Characteristics'!B:B,MATCH(PolicyLevers!$C110,'Policy Characteristics'!$D:$D,0))</f>
        <v>Transportation</v>
      </c>
      <c r="B110" s="118" t="str">
        <f>INDEX('Policy Characteristics'!C:C,MATCH(PolicyLevers!$C110,'Policy Characteristics'!$D:$D,0))</f>
        <v>Hydrogen Vehicle Sales Mandate</v>
      </c>
      <c r="C110" s="118" t="str">
        <f t="shared" ref="C110" si="67">C$101</f>
        <v>Minimum Required Hydrogen Vehicle Sales Percentage</v>
      </c>
      <c r="D110" s="252" t="s">
        <v>105</v>
      </c>
      <c r="E110" s="252" t="s">
        <v>83</v>
      </c>
      <c r="F110" s="252" t="s">
        <v>106</v>
      </c>
      <c r="G110" s="252" t="s">
        <v>109</v>
      </c>
      <c r="H110" s="249">
        <v>507</v>
      </c>
      <c r="I110" s="252" t="s">
        <v>76</v>
      </c>
      <c r="J110" s="118" t="str">
        <f>INDEX('Policy Characteristics'!E:E,MATCH(PolicyLevers!$C110,'Policy Characteristics'!$D:$D,0))</f>
        <v>Hydrogen Veh Sales Mandate</v>
      </c>
      <c r="K110" s="118" t="str">
        <f>INDEX('Policy Characteristics'!F:F,MATCH(PolicyLevers!$C110,'Policy Characteristics'!$D:$D,0))</f>
        <v>trans hydrogen vehicle minimum</v>
      </c>
      <c r="L110" s="251">
        <f>INDEX('Policy Characteristics'!G:G,MATCH(PolicyLevers!$C110,'Policy Characteristics'!$D:$D,0))</f>
        <v>0</v>
      </c>
      <c r="M110" s="251">
        <f>INDEX('Policy Characteristics'!H:H,MATCH(PolicyLevers!$C110,'Policy Characteristics'!$D:$D,0))</f>
        <v>1</v>
      </c>
      <c r="N110" s="251">
        <f>INDEX('Policy Characteristics'!I:I,MATCH(PolicyLevers!$C110,'Policy Characteristics'!$D:$D,0))</f>
        <v>0.01</v>
      </c>
      <c r="O110" s="252" t="str">
        <f>INDEX('Policy Characteristics'!J:J,MATCH(PolicyLevers!$C110,'Policy Characteristics'!$D:$D,0))</f>
        <v>% of new vehicles sold</v>
      </c>
      <c r="P110" s="252"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118">
        <f>IF(0,"",INDEX('Policy Characteristics'!L:L,MATCH(PolicyLevers!$C110,'Policy Characteristics'!$D:$D,0)))</f>
        <v>0</v>
      </c>
      <c r="R110" s="260" t="str">
        <f>INDEX('Policy Characteristics'!M:M,MATCH(PolicyLevers!$C110,'Policy Characteristics'!$D:$D,0))</f>
        <v>hydrogen-vehicle-mandate.html</v>
      </c>
      <c r="S110" s="252" t="str">
        <f>INDEX('Policy Characteristics'!N:N,MATCH(PolicyLevers!$C110,'Policy Characteristics'!$D:$D,0))</f>
        <v>https://wamu.org/story/19/03/18/japan-is-betting-big-on-the-future-of-hydrogen-cars/</v>
      </c>
      <c r="T110" s="252">
        <f>INDEX('Policy Characteristics'!O:O,MATCH(PolicyLevers!$C110,'Policy Characteristics'!$D:$D,0))</f>
        <v>0</v>
      </c>
      <c r="U110" s="2"/>
      <c r="V110" s="2"/>
      <c r="W110" s="2"/>
      <c r="X110" s="2"/>
      <c r="Y110" s="2"/>
      <c r="Z110" s="2"/>
    </row>
    <row r="111" spans="1:26" ht="15.75" customHeight="1" x14ac:dyDescent="0.2">
      <c r="A111" s="118" t="str">
        <f>INDEX('Policy Characteristics'!B:B,MATCH(PolicyLevers!$C111,'Policy Characteristics'!$D:$D,0))</f>
        <v>Transportation</v>
      </c>
      <c r="B111" s="118" t="str">
        <f>INDEX('Policy Characteristics'!C:C,MATCH(PolicyLevers!$C111,'Policy Characteristics'!$D:$D,0))</f>
        <v>Hydrogen Vehicle Sales Mandate</v>
      </c>
      <c r="C111" s="12" t="str">
        <f t="shared" ref="C111" si="68">C$101</f>
        <v>Minimum Required Hydrogen Vehicle Sales Percentage</v>
      </c>
      <c r="D111" s="257" t="s">
        <v>98</v>
      </c>
      <c r="E111" s="257" t="s">
        <v>84</v>
      </c>
      <c r="F111" s="257" t="s">
        <v>99</v>
      </c>
      <c r="G111" s="257" t="s">
        <v>110</v>
      </c>
      <c r="H111" s="7"/>
      <c r="I111" s="257" t="s">
        <v>76</v>
      </c>
      <c r="J111" s="118" t="str">
        <f>INDEX('Policy Characteristics'!E:E,MATCH(PolicyLevers!$C111,'Policy Characteristics'!$D:$D,0))</f>
        <v>Hydrogen Veh Sales Mandate</v>
      </c>
      <c r="K111" s="118" t="str">
        <f>INDEX('Policy Characteristics'!F:F,MATCH(PolicyLevers!$C111,'Policy Characteristics'!$D:$D,0))</f>
        <v>trans hydrogen vehicle minimum</v>
      </c>
      <c r="L111" s="256">
        <f>INDEX('Policy Characteristics'!G:G,MATCH(PolicyLevers!$C111,'Policy Characteristics'!$D:$D,0))</f>
        <v>0</v>
      </c>
      <c r="M111" s="54">
        <f>INDEX('Policy Characteristics'!H:H,MATCH(PolicyLevers!$C111,'Policy Characteristics'!$D:$D,0))</f>
        <v>1</v>
      </c>
      <c r="N111" s="256">
        <f>INDEX('Policy Characteristics'!I:I,MATCH(PolicyLevers!$C111,'Policy Characteristics'!$D:$D,0))</f>
        <v>0.01</v>
      </c>
      <c r="O111" s="270" t="str">
        <f>INDEX('Policy Characteristics'!J:J,MATCH(PolicyLevers!$C111,'Policy Characteristics'!$D:$D,0))</f>
        <v>% of new vehicles sold</v>
      </c>
      <c r="P111" s="257"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118">
        <f>IF(0,"",INDEX('Policy Characteristics'!L:L,MATCH(PolicyLevers!$C111,'Policy Characteristics'!$D:$D,0)))</f>
        <v>0</v>
      </c>
      <c r="R111" s="271" t="str">
        <f>INDEX('Policy Characteristics'!M:M,MATCH(PolicyLevers!$C111,'Policy Characteristics'!$D:$D,0))</f>
        <v>hydrogen-vehicle-mandate.html</v>
      </c>
      <c r="S111" s="257" t="str">
        <f>INDEX('Policy Characteristics'!N:N,MATCH(PolicyLevers!$C111,'Policy Characteristics'!$D:$D,0))</f>
        <v>https://wamu.org/story/19/03/18/japan-is-betting-big-on-the-future-of-hydrogen-cars/</v>
      </c>
      <c r="T111" s="257">
        <f>INDEX('Policy Characteristics'!O:O,MATCH(PolicyLevers!$C111,'Policy Characteristics'!$D:$D,0))</f>
        <v>0</v>
      </c>
      <c r="U111" s="2"/>
      <c r="V111" s="2"/>
      <c r="W111" s="2"/>
      <c r="X111" s="2"/>
      <c r="Y111" s="2"/>
      <c r="Z111" s="2"/>
    </row>
    <row r="112" spans="1:26" ht="15.75" customHeight="1" x14ac:dyDescent="0.2">
      <c r="A112" s="118" t="str">
        <f>INDEX('Policy Characteristics'!B:B,MATCH(PolicyLevers!$C112,'Policy Characteristics'!$D:$D,0))</f>
        <v>Transportation</v>
      </c>
      <c r="B112" s="118" t="str">
        <f>INDEX('Policy Characteristics'!C:C,MATCH(PolicyLevers!$C112,'Policy Characteristics'!$D:$D,0))</f>
        <v>Hydrogen Vehicle Sales Mandate</v>
      </c>
      <c r="C112" s="12" t="str">
        <f t="shared" ref="C112" si="69">C$101</f>
        <v>Minimum Required Hydrogen Vehicle Sales Percentage</v>
      </c>
      <c r="D112" s="257" t="s">
        <v>105</v>
      </c>
      <c r="E112" s="257" t="s">
        <v>84</v>
      </c>
      <c r="F112" s="257" t="s">
        <v>106</v>
      </c>
      <c r="G112" s="257" t="s">
        <v>110</v>
      </c>
      <c r="H112" s="7"/>
      <c r="I112" s="257" t="s">
        <v>76</v>
      </c>
      <c r="J112" s="118" t="str">
        <f>INDEX('Policy Characteristics'!E:E,MATCH(PolicyLevers!$C112,'Policy Characteristics'!$D:$D,0))</f>
        <v>Hydrogen Veh Sales Mandate</v>
      </c>
      <c r="K112" s="118" t="str">
        <f>INDEX('Policy Characteristics'!F:F,MATCH(PolicyLevers!$C112,'Policy Characteristics'!$D:$D,0))</f>
        <v>trans hydrogen vehicle minimum</v>
      </c>
      <c r="L112" s="256">
        <f>INDEX('Policy Characteristics'!G:G,MATCH(PolicyLevers!$C112,'Policy Characteristics'!$D:$D,0))</f>
        <v>0</v>
      </c>
      <c r="M112" s="54">
        <f>INDEX('Policy Characteristics'!H:H,MATCH(PolicyLevers!$C112,'Policy Characteristics'!$D:$D,0))</f>
        <v>1</v>
      </c>
      <c r="N112" s="256">
        <f>INDEX('Policy Characteristics'!I:I,MATCH(PolicyLevers!$C112,'Policy Characteristics'!$D:$D,0))</f>
        <v>0.01</v>
      </c>
      <c r="O112" s="270" t="str">
        <f>INDEX('Policy Characteristics'!J:J,MATCH(PolicyLevers!$C112,'Policy Characteristics'!$D:$D,0))</f>
        <v>% of new vehicles sold</v>
      </c>
      <c r="P112" s="257"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118">
        <f>IF(0,"",INDEX('Policy Characteristics'!L:L,MATCH(PolicyLevers!$C112,'Policy Characteristics'!$D:$D,0)))</f>
        <v>0</v>
      </c>
      <c r="R112" s="271" t="str">
        <f>INDEX('Policy Characteristics'!M:M,MATCH(PolicyLevers!$C112,'Policy Characteristics'!$D:$D,0))</f>
        <v>hydrogen-vehicle-mandate.html</v>
      </c>
      <c r="S112" s="257" t="str">
        <f>INDEX('Policy Characteristics'!N:N,MATCH(PolicyLevers!$C112,'Policy Characteristics'!$D:$D,0))</f>
        <v>https://wamu.org/story/19/03/18/japan-is-betting-big-on-the-future-of-hydrogen-cars/</v>
      </c>
      <c r="T112" s="257">
        <f>INDEX('Policy Characteristics'!O:O,MATCH(PolicyLevers!$C112,'Policy Characteristics'!$D:$D,0))</f>
        <v>0</v>
      </c>
      <c r="U112" s="2"/>
      <c r="V112" s="2"/>
      <c r="W112" s="2"/>
      <c r="X112" s="2"/>
      <c r="Y112" s="2"/>
      <c r="Z112" s="2"/>
    </row>
    <row r="113" spans="1:26" ht="15.75" customHeight="1" x14ac:dyDescent="0.2">
      <c r="A113" s="118" t="str">
        <f>INDEX('Policy Characteristics'!B:B,MATCH(PolicyLevers!$C113,'Policy Characteristics'!$D:$D,0))</f>
        <v>Transportation</v>
      </c>
      <c r="B113" s="118" t="str">
        <f>INDEX('Policy Characteristics'!C:C,MATCH(PolicyLevers!$C113,'Policy Characteristics'!$D:$D,0))</f>
        <v>Low Carbon Fuel Standard</v>
      </c>
      <c r="C113" s="118" t="s">
        <v>138</v>
      </c>
      <c r="D113" s="252"/>
      <c r="E113" s="252"/>
      <c r="F113" s="252"/>
      <c r="G113" s="252"/>
      <c r="H113" s="249">
        <v>190</v>
      </c>
      <c r="I113" s="250" t="s">
        <v>63</v>
      </c>
      <c r="J113" s="118" t="str">
        <f>INDEX('Policy Characteristics'!E:E,MATCH(PolicyLevers!$C113,'Policy Characteristics'!$D:$D,0))</f>
        <v>Low Carbon Fuel Standard</v>
      </c>
      <c r="K113" s="118" t="str">
        <f>INDEX('Policy Characteristics'!F:F,MATCH(PolicyLevers!$C113,'Policy Characteristics'!$D:$D,0))</f>
        <v>trans LCFS</v>
      </c>
      <c r="L113" s="251">
        <f>INDEX('Policy Characteristics'!G:G,MATCH(PolicyLevers!$C113,'Policy Characteristics'!$D:$D,0))</f>
        <v>0</v>
      </c>
      <c r="M113" s="251">
        <f>INDEX('Policy Characteristics'!H:H,MATCH(PolicyLevers!$C113,'Policy Characteristics'!$D:$D,0))</f>
        <v>0.14000000000000001</v>
      </c>
      <c r="N113" s="251">
        <f>INDEX('Policy Characteristics'!I:I,MATCH(PolicyLevers!$C113,'Policy Characteristics'!$D:$D,0))</f>
        <v>0.01</v>
      </c>
      <c r="O113" s="252" t="str">
        <f>INDEX('Policy Characteristics'!J:J,MATCH(PolicyLevers!$C113,'Policy Characteristics'!$D:$D,0))</f>
        <v>% reduction in carbon emissions</v>
      </c>
      <c r="P113" s="252"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118" t="str">
        <f>IF(0,"",INDEX('Policy Characteristics'!L:L,MATCH(PolicyLevers!$C113,'Policy Characteristics'!$D:$D,0)))</f>
        <v>transportation-sector-main.html#lcfs</v>
      </c>
      <c r="R113" s="260" t="str">
        <f>INDEX('Policy Characteristics'!M:M,MATCH(PolicyLevers!$C113,'Policy Characteristics'!$D:$D,0))</f>
        <v>low-carbon-fuel-standard.html</v>
      </c>
      <c r="S113" s="252" t="str">
        <f>INDEX('Policy Characteristics'!N:N,MATCH(PolicyLevers!$C113,'Policy Characteristics'!$D:$D,0))</f>
        <v>Ministry of Energy.RenovaBio: http://www.anp.gov.br/producao-de-biocombustiveis/renovabio</v>
      </c>
      <c r="T113" s="252"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
      <c r="V113" s="2"/>
      <c r="W113" s="2"/>
      <c r="X113" s="2"/>
      <c r="Y113" s="2"/>
      <c r="Z113" s="2"/>
    </row>
    <row r="114" spans="1:26" ht="15.75" customHeight="1" x14ac:dyDescent="0.2">
      <c r="A114" s="118" t="str">
        <f>INDEX('Policy Characteristics'!B:B,MATCH(PolicyLevers!$C114,'Policy Characteristics'!$D:$D,0))</f>
        <v>Transportation</v>
      </c>
      <c r="B114" s="118" t="str">
        <f>INDEX('Policy Characteristics'!C:C,MATCH(PolicyLevers!$C114,'Policy Characteristics'!$D:$D,0))</f>
        <v>Transportation Demand Management</v>
      </c>
      <c r="C114" s="118" t="s">
        <v>144</v>
      </c>
      <c r="D114" s="252" t="s">
        <v>98</v>
      </c>
      <c r="E114" s="252"/>
      <c r="F114" s="252" t="s">
        <v>145</v>
      </c>
      <c r="G114" s="252"/>
      <c r="H114" s="249">
        <v>8</v>
      </c>
      <c r="I114" s="265" t="s">
        <v>76</v>
      </c>
      <c r="J114" s="118" t="str">
        <f>INDEX('Policy Characteristics'!E:E,MATCH(PolicyLevers!$C114,'Policy Characteristics'!$D:$D,0))</f>
        <v>Transportation Demand Management</v>
      </c>
      <c r="K114" s="118" t="str">
        <f>INDEX('Policy Characteristics'!F:F,MATCH(PolicyLevers!$C114,'Policy Characteristics'!$D:$D,0))</f>
        <v>trans TDM</v>
      </c>
      <c r="L114" s="251">
        <f>INDEX('Policy Characteristics'!G:G,MATCH(PolicyLevers!$C114,'Policy Characteristics'!$D:$D,0))</f>
        <v>0</v>
      </c>
      <c r="M114" s="251">
        <f>INDEX('Policy Characteristics'!H:H,MATCH(PolicyLevers!$C114,'Policy Characteristics'!$D:$D,0))</f>
        <v>1</v>
      </c>
      <c r="N114" s="251">
        <f>INDEX('Policy Characteristics'!I:I,MATCH(PolicyLevers!$C114,'Policy Characteristics'!$D:$D,0))</f>
        <v>0.01</v>
      </c>
      <c r="O114" s="252" t="str">
        <f>INDEX('Policy Characteristics'!J:J,MATCH(PolicyLevers!$C114,'Policy Characteristics'!$D:$D,0))</f>
        <v>% of TDM package implemented</v>
      </c>
      <c r="P114" s="293" t="e">
        <f>INDEX('Policy Characteristics'!K:K,MATCH(PolicyLevers!$C114,'Policy Characteristics'!$D:$D,0))</f>
        <v>#N/A</v>
      </c>
      <c r="Q114" s="118" t="str">
        <f>IF(0,"",INDEX('Policy Characteristics'!L:L,MATCH(PolicyLevers!$C114,'Policy Characteristics'!$D:$D,0)))</f>
        <v>transportation-sector-main.html#tdm</v>
      </c>
      <c r="R114" s="260" t="str">
        <f>INDEX('Policy Characteristics'!M:M,MATCH(PolicyLevers!$C114,'Policy Characteristics'!$D:$D,0))</f>
        <v>transportation-demand-management.html</v>
      </c>
      <c r="S114" s="252" t="str">
        <f>INDEX('Policy Characteristics'!N:N,MATCH(PolicyLevers!$C114,'Policy Characteristics'!$D:$D,0))</f>
        <v>International Energy Agency, 2009, "Transport, Energy and CO2: Moving toward Sustainability", http://www.iea.org/publications/freepublications/publication/transport2009.pdf</v>
      </c>
      <c r="T114" s="252">
        <f>INDEX('Policy Characteristics'!O:O,MATCH(PolicyLevers!$C114,'Policy Characteristics'!$D:$D,0))</f>
        <v>0</v>
      </c>
      <c r="U114" s="2"/>
      <c r="V114" s="2"/>
      <c r="W114" s="2"/>
      <c r="X114" s="2"/>
      <c r="Y114" s="2"/>
      <c r="Z114" s="2"/>
    </row>
    <row r="115" spans="1:26" ht="15.75" customHeight="1" x14ac:dyDescent="0.2">
      <c r="A115" s="118" t="str">
        <f>INDEX('Policy Characteristics'!B:B,MATCH(PolicyLevers!$C115,'Policy Characteristics'!$D:$D,0))</f>
        <v>Transportation</v>
      </c>
      <c r="B115" s="118" t="str">
        <f>INDEX('Policy Characteristics'!C:C,MATCH(PolicyLevers!$C115,'Policy Characteristics'!$D:$D,0))</f>
        <v>Transportation Demand Management</v>
      </c>
      <c r="C115" s="118" t="str">
        <f t="shared" ref="C115" si="70">C$114</f>
        <v>Fraction of TDM Package Implemented</v>
      </c>
      <c r="D115" s="252" t="s">
        <v>105</v>
      </c>
      <c r="E115" s="252"/>
      <c r="F115" s="252" t="s">
        <v>106</v>
      </c>
      <c r="G115" s="252"/>
      <c r="H115" s="249">
        <v>179</v>
      </c>
      <c r="I115" s="265" t="s">
        <v>76</v>
      </c>
      <c r="J115" s="118" t="str">
        <f>INDEX('Policy Characteristics'!E:E,MATCH(PolicyLevers!$C115,'Policy Characteristics'!$D:$D,0))</f>
        <v>Transportation Demand Management</v>
      </c>
      <c r="K115" s="118" t="str">
        <f>INDEX('Policy Characteristics'!F:F,MATCH(PolicyLevers!$C115,'Policy Characteristics'!$D:$D,0))</f>
        <v>trans TDM</v>
      </c>
      <c r="L115" s="251">
        <f>INDEX('Policy Characteristics'!G:G,MATCH(PolicyLevers!$C115,'Policy Characteristics'!$D:$D,0))</f>
        <v>0</v>
      </c>
      <c r="M115" s="251">
        <f>INDEX('Policy Characteristics'!H:H,MATCH(PolicyLevers!$C115,'Policy Characteristics'!$D:$D,0))</f>
        <v>1</v>
      </c>
      <c r="N115" s="251">
        <f>INDEX('Policy Characteristics'!I:I,MATCH(PolicyLevers!$C115,'Policy Characteristics'!$D:$D,0))</f>
        <v>0.01</v>
      </c>
      <c r="O115" s="252" t="str">
        <f>INDEX('Policy Characteristics'!J:J,MATCH(PolicyLevers!$C115,'Policy Characteristics'!$D:$D,0))</f>
        <v>% of TDM package implemented</v>
      </c>
      <c r="P115" s="293" t="e">
        <f>INDEX('Policy Characteristics'!K:K,MATCH(PolicyLevers!$C115,'Policy Characteristics'!$D:$D,0))</f>
        <v>#N/A</v>
      </c>
      <c r="Q115" s="118" t="str">
        <f>IF(0,"",INDEX('Policy Characteristics'!L:L,MATCH(PolicyLevers!$C115,'Policy Characteristics'!$D:$D,0)))</f>
        <v>transportation-sector-main.html#tdm</v>
      </c>
      <c r="R115" s="260" t="str">
        <f>INDEX('Policy Characteristics'!M:M,MATCH(PolicyLevers!$C115,'Policy Characteristics'!$D:$D,0))</f>
        <v>transportation-demand-management.html</v>
      </c>
      <c r="S115" s="252" t="str">
        <f>INDEX('Policy Characteristics'!N:N,MATCH(PolicyLevers!$C115,'Policy Characteristics'!$D:$D,0))</f>
        <v>International Energy Agency, 2009, "Transport, Energy and CO2: Moving toward Sustainability", http://www.iea.org/publications/freepublications/publication/transport2009.pdf</v>
      </c>
      <c r="T115" s="252">
        <f>INDEX('Policy Characteristics'!O:O,MATCH(PolicyLevers!$C115,'Policy Characteristics'!$D:$D,0))</f>
        <v>0</v>
      </c>
      <c r="U115" s="2"/>
      <c r="V115" s="2"/>
      <c r="W115" s="2"/>
      <c r="X115" s="2"/>
      <c r="Y115" s="2"/>
      <c r="Z115" s="2"/>
    </row>
    <row r="116" spans="1:26" ht="15.75" customHeight="1" x14ac:dyDescent="0.2">
      <c r="A116" s="118" t="str">
        <f>INDEX('Policy Characteristics'!B:B,MATCH(PolicyLevers!$C116,'Policy Characteristics'!$D:$D,0))</f>
        <v>Buildings and Appliances</v>
      </c>
      <c r="B116" s="118" t="str">
        <f>INDEX('Policy Characteristics'!C:C,MATCH(PolicyLevers!$C116,'Policy Characteristics'!$D:$D,0))</f>
        <v>Building Component Electrification</v>
      </c>
      <c r="C116" s="118" t="s">
        <v>153</v>
      </c>
      <c r="D116" s="252" t="s">
        <v>154</v>
      </c>
      <c r="E116" s="252" t="s">
        <v>155</v>
      </c>
      <c r="F116" s="252" t="s">
        <v>156</v>
      </c>
      <c r="G116" s="252" t="s">
        <v>157</v>
      </c>
      <c r="H116" s="249">
        <v>435</v>
      </c>
      <c r="I116" s="252" t="s">
        <v>76</v>
      </c>
      <c r="J116" s="118" t="str">
        <f>INDEX('Policy Characteristics'!E:E,MATCH(PolicyLevers!$C116,'Policy Characteristics'!$D:$D,0))</f>
        <v>Building Component Electrification</v>
      </c>
      <c r="K116" s="118" t="str">
        <f>INDEX('Policy Characteristics'!F:F,MATCH(PolicyLevers!$C116,'Policy Characteristics'!$D:$D,0))</f>
        <v>bldgs new component fuel shifting</v>
      </c>
      <c r="L116" s="251">
        <f>INDEX('Policy Characteristics'!G:G,MATCH(PolicyLevers!$C116,'Policy Characteristics'!$D:$D,0))</f>
        <v>0</v>
      </c>
      <c r="M116" s="251">
        <f>INDEX('Policy Characteristics'!H:H,MATCH(PolicyLevers!$C116,'Policy Characteristics'!$D:$D,0))</f>
        <v>1</v>
      </c>
      <c r="N116" s="251">
        <f>INDEX('Policy Characteristics'!I:I,MATCH(PolicyLevers!$C116,'Policy Characteristics'!$D:$D,0))</f>
        <v>0.01</v>
      </c>
      <c r="O116" s="252" t="str">
        <f>INDEX('Policy Characteristics'!J:J,MATCH(PolicyLevers!$C116,'Policy Characteristics'!$D:$D,0))</f>
        <v>% of newly sold non-electric building components</v>
      </c>
      <c r="P116" s="252"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118" t="str">
        <f>IF(0,"",INDEX('Policy Characteristics'!L:L,MATCH(PolicyLevers!$C116,'Policy Characteristics'!$D:$D,0)))</f>
        <v>buildings-sector-main.html#component-elec</v>
      </c>
      <c r="R116" s="260" t="str">
        <f>INDEX('Policy Characteristics'!M:M,MATCH(PolicyLevers!$C116,'Policy Characteristics'!$D:$D,0))</f>
        <v>building-component-electrification.html</v>
      </c>
      <c r="S116" s="252">
        <f>INDEX('Policy Characteristics'!N:N,MATCH(PolicyLevers!$C116,'Policy Characteristics'!$D:$D,0))</f>
        <v>0</v>
      </c>
      <c r="T116" s="252">
        <f>INDEX('Policy Characteristics'!O:O,MATCH(PolicyLevers!$C116,'Policy Characteristics'!$D:$D,0))</f>
        <v>0</v>
      </c>
      <c r="U116" s="2"/>
      <c r="V116" s="2"/>
      <c r="W116" s="2"/>
      <c r="X116" s="2"/>
      <c r="Y116" s="2"/>
      <c r="Z116" s="2"/>
    </row>
    <row r="117" spans="1:26" ht="15.75" customHeight="1" x14ac:dyDescent="0.2">
      <c r="A117" s="118" t="str">
        <f>INDEX('Policy Characteristics'!B:B,MATCH(PolicyLevers!$C117,'Policy Characteristics'!$D:$D,0))</f>
        <v>Buildings and Appliances</v>
      </c>
      <c r="B117" s="118" t="str">
        <f>INDEX('Policy Characteristics'!C:C,MATCH(PolicyLevers!$C117,'Policy Characteristics'!$D:$D,0))</f>
        <v>Building Component Electrification</v>
      </c>
      <c r="C117" s="12" t="str">
        <f t="shared" ref="C117" si="71">C$116</f>
        <v>Fraction of New Bldg Components Shifted to Other Fuels</v>
      </c>
      <c r="D117" s="257" t="s">
        <v>162</v>
      </c>
      <c r="E117" s="257" t="s">
        <v>155</v>
      </c>
      <c r="F117" s="257" t="s">
        <v>156</v>
      </c>
      <c r="G117" s="257" t="s">
        <v>163</v>
      </c>
      <c r="H117" s="7">
        <v>436</v>
      </c>
      <c r="I117" s="257" t="s">
        <v>76</v>
      </c>
      <c r="J117" s="118" t="str">
        <f>INDEX('Policy Characteristics'!E:E,MATCH(PolicyLevers!$C117,'Policy Characteristics'!$D:$D,0))</f>
        <v>Building Component Electrification</v>
      </c>
      <c r="K117" s="118" t="str">
        <f>INDEX('Policy Characteristics'!F:F,MATCH(PolicyLevers!$C117,'Policy Characteristics'!$D:$D,0))</f>
        <v>bldgs new component fuel shifting</v>
      </c>
      <c r="L117" s="256">
        <f>INDEX('Policy Characteristics'!G:G,MATCH(PolicyLevers!$C117,'Policy Characteristics'!$D:$D,0))</f>
        <v>0</v>
      </c>
      <c r="M117" s="256">
        <f>INDEX('Policy Characteristics'!H:H,MATCH(PolicyLevers!$C117,'Policy Characteristics'!$D:$D,0))</f>
        <v>1</v>
      </c>
      <c r="N117" s="256">
        <f>INDEX('Policy Characteristics'!I:I,MATCH(PolicyLevers!$C117,'Policy Characteristics'!$D:$D,0))</f>
        <v>0.01</v>
      </c>
      <c r="O117" s="270" t="str">
        <f>INDEX('Policy Characteristics'!J:J,MATCH(PolicyLevers!$C117,'Policy Characteristics'!$D:$D,0))</f>
        <v>% of newly sold non-electric building components</v>
      </c>
      <c r="P117" s="257"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118" t="str">
        <f>IF(0,"",INDEX('Policy Characteristics'!L:L,MATCH(PolicyLevers!$C117,'Policy Characteristics'!$D:$D,0)))</f>
        <v>buildings-sector-main.html#component-elec</v>
      </c>
      <c r="R117" s="271" t="str">
        <f>INDEX('Policy Characteristics'!M:M,MATCH(PolicyLevers!$C117,'Policy Characteristics'!$D:$D,0))</f>
        <v>building-component-electrification.html</v>
      </c>
      <c r="S117" s="270">
        <f>INDEX('Policy Characteristics'!N:N,MATCH(PolicyLevers!$C117,'Policy Characteristics'!$D:$D,0))</f>
        <v>0</v>
      </c>
      <c r="T117" s="270">
        <f>INDEX('Policy Characteristics'!O:O,MATCH(PolicyLevers!$C117,'Policy Characteristics'!$D:$D,0))</f>
        <v>0</v>
      </c>
      <c r="U117" s="2"/>
      <c r="V117" s="2"/>
      <c r="W117" s="2"/>
      <c r="X117" s="2"/>
      <c r="Y117" s="2"/>
      <c r="Z117" s="2"/>
    </row>
    <row r="118" spans="1:26" ht="15.75" customHeight="1" x14ac:dyDescent="0.2">
      <c r="A118" s="118" t="str">
        <f>INDEX('Policy Characteristics'!B:B,MATCH(PolicyLevers!$C118,'Policy Characteristics'!$D:$D,0))</f>
        <v>Buildings and Appliances</v>
      </c>
      <c r="B118" s="118" t="str">
        <f>INDEX('Policy Characteristics'!C:C,MATCH(PolicyLevers!$C118,'Policy Characteristics'!$D:$D,0))</f>
        <v>Building Component Electrification</v>
      </c>
      <c r="C118" s="12" t="str">
        <f t="shared" ref="C118:C120" si="72">C$116</f>
        <v>Fraction of New Bldg Components Shifted to Other Fuels</v>
      </c>
      <c r="D118" s="257" t="s">
        <v>164</v>
      </c>
      <c r="E118" s="257" t="s">
        <v>155</v>
      </c>
      <c r="F118" s="257" t="s">
        <v>156</v>
      </c>
      <c r="G118" s="257" t="s">
        <v>165</v>
      </c>
      <c r="H118" s="7">
        <v>437</v>
      </c>
      <c r="I118" s="257" t="s">
        <v>76</v>
      </c>
      <c r="J118" s="118" t="str">
        <f>INDEX('Policy Characteristics'!E:E,MATCH(PolicyLevers!$C118,'Policy Characteristics'!$D:$D,0))</f>
        <v>Building Component Electrification</v>
      </c>
      <c r="K118" s="118" t="str">
        <f>INDEX('Policy Characteristics'!F:F,MATCH(PolicyLevers!$C118,'Policy Characteristics'!$D:$D,0))</f>
        <v>bldgs new component fuel shifting</v>
      </c>
      <c r="L118" s="12">
        <f>INDEX('Policy Characteristics'!G:G,MATCH(PolicyLevers!$C118,'Policy Characteristics'!$D:$D,0))</f>
        <v>0</v>
      </c>
      <c r="M118" s="256">
        <f>INDEX('Policy Characteristics'!H:H,MATCH(PolicyLevers!$C118,'Policy Characteristics'!$D:$D,0))</f>
        <v>1</v>
      </c>
      <c r="N118" s="256">
        <f>INDEX('Policy Characteristics'!I:I,MATCH(PolicyLevers!$C118,'Policy Characteristics'!$D:$D,0))</f>
        <v>0.01</v>
      </c>
      <c r="O118" s="270" t="str">
        <f>INDEX('Policy Characteristics'!J:J,MATCH(PolicyLevers!$C118,'Policy Characteristics'!$D:$D,0))</f>
        <v>% of newly sold non-electric building components</v>
      </c>
      <c r="P118" s="257"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118" t="str">
        <f>IF(0,"",INDEX('Policy Characteristics'!L:L,MATCH(PolicyLevers!$C118,'Policy Characteristics'!$D:$D,0)))</f>
        <v>buildings-sector-main.html#component-elec</v>
      </c>
      <c r="R118" s="271" t="str">
        <f>INDEX('Policy Characteristics'!M:M,MATCH(PolicyLevers!$C118,'Policy Characteristics'!$D:$D,0))</f>
        <v>building-component-electrification.html</v>
      </c>
      <c r="S118" s="270">
        <f>INDEX('Policy Characteristics'!N:N,MATCH(PolicyLevers!$C118,'Policy Characteristics'!$D:$D,0))</f>
        <v>0</v>
      </c>
      <c r="T118" s="270">
        <f>INDEX('Policy Characteristics'!O:O,MATCH(PolicyLevers!$C118,'Policy Characteristics'!$D:$D,0))</f>
        <v>0</v>
      </c>
      <c r="U118" s="2"/>
      <c r="V118" s="2"/>
      <c r="W118" s="2"/>
      <c r="X118" s="2"/>
      <c r="Y118" s="2"/>
      <c r="Z118" s="2"/>
    </row>
    <row r="119" spans="1:26" ht="15.75" customHeight="1" x14ac:dyDescent="0.2">
      <c r="A119" s="118" t="str">
        <f>INDEX('Policy Characteristics'!B:B,MATCH(PolicyLevers!$C119,'Policy Characteristics'!$D:$D,0))</f>
        <v>Buildings and Appliances</v>
      </c>
      <c r="B119" s="118" t="str">
        <f>INDEX('Policy Characteristics'!C:C,MATCH(PolicyLevers!$C119,'Policy Characteristics'!$D:$D,0))</f>
        <v>Building Component Electrification</v>
      </c>
      <c r="C119" s="118" t="str">
        <f t="shared" si="72"/>
        <v>Fraction of New Bldg Components Shifted to Other Fuels</v>
      </c>
      <c r="D119" s="252" t="s">
        <v>166</v>
      </c>
      <c r="E119" s="252" t="s">
        <v>155</v>
      </c>
      <c r="F119" s="252" t="s">
        <v>156</v>
      </c>
      <c r="G119" s="252" t="s">
        <v>167</v>
      </c>
      <c r="H119" s="249">
        <v>438</v>
      </c>
      <c r="I119" s="250" t="s">
        <v>63</v>
      </c>
      <c r="J119" s="118" t="str">
        <f>INDEX('Policy Characteristics'!E:E,MATCH(PolicyLevers!$C119,'Policy Characteristics'!$D:$D,0))</f>
        <v>Building Component Electrification</v>
      </c>
      <c r="K119" s="118" t="str">
        <f>INDEX('Policy Characteristics'!F:F,MATCH(PolicyLevers!$C119,'Policy Characteristics'!$D:$D,0))</f>
        <v>bldgs new component fuel shifting</v>
      </c>
      <c r="L119" s="251">
        <f>INDEX('Policy Characteristics'!G:G,MATCH(PolicyLevers!$C119,'Policy Characteristics'!$D:$D,0))</f>
        <v>0</v>
      </c>
      <c r="M119" s="251">
        <f>INDEX('Policy Characteristics'!H:H,MATCH(PolicyLevers!$C119,'Policy Characteristics'!$D:$D,0))</f>
        <v>1</v>
      </c>
      <c r="N119" s="251">
        <f>INDEX('Policy Characteristics'!I:I,MATCH(PolicyLevers!$C119,'Policy Characteristics'!$D:$D,0))</f>
        <v>0.01</v>
      </c>
      <c r="O119" s="252" t="str">
        <f>INDEX('Policy Characteristics'!J:J,MATCH(PolicyLevers!$C119,'Policy Characteristics'!$D:$D,0))</f>
        <v>% of newly sold non-electric building components</v>
      </c>
      <c r="P119" s="252"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118" t="str">
        <f>IF(0,"",INDEX('Policy Characteristics'!L:L,MATCH(PolicyLevers!$C119,'Policy Characteristics'!$D:$D,0)))</f>
        <v>buildings-sector-main.html#component-elec</v>
      </c>
      <c r="R119" s="260" t="str">
        <f>INDEX('Policy Characteristics'!M:M,MATCH(PolicyLevers!$C119,'Policy Characteristics'!$D:$D,0))</f>
        <v>building-component-electrification.html</v>
      </c>
      <c r="S119" s="252">
        <f>INDEX('Policy Characteristics'!N:N,MATCH(PolicyLevers!$C119,'Policy Characteristics'!$D:$D,0))</f>
        <v>0</v>
      </c>
      <c r="T119" s="252">
        <f>INDEX('Policy Characteristics'!O:O,MATCH(PolicyLevers!$C119,'Policy Characteristics'!$D:$D,0))</f>
        <v>0</v>
      </c>
      <c r="U119" s="2"/>
      <c r="V119" s="2"/>
      <c r="W119" s="2"/>
      <c r="X119" s="2"/>
      <c r="Y119" s="2"/>
      <c r="Z119" s="2"/>
    </row>
    <row r="120" spans="1:26" ht="15.75" customHeight="1" x14ac:dyDescent="0.2">
      <c r="A120" s="118" t="str">
        <f>INDEX('Policy Characteristics'!B:B,MATCH(PolicyLevers!$C120,'Policy Characteristics'!$D:$D,0))</f>
        <v>Buildings and Appliances</v>
      </c>
      <c r="B120" s="118" t="str">
        <f>INDEX('Policy Characteristics'!C:C,MATCH(PolicyLevers!$C120,'Policy Characteristics'!$D:$D,0))</f>
        <v>Building Component Electrification</v>
      </c>
      <c r="C120" s="118" t="str">
        <f t="shared" si="72"/>
        <v>Fraction of New Bldg Components Shifted to Other Fuels</v>
      </c>
      <c r="D120" s="252" t="s">
        <v>168</v>
      </c>
      <c r="E120" s="252" t="s">
        <v>155</v>
      </c>
      <c r="F120" s="252" t="s">
        <v>156</v>
      </c>
      <c r="G120" s="252" t="s">
        <v>169</v>
      </c>
      <c r="H120" s="249">
        <v>439</v>
      </c>
      <c r="I120" s="250" t="s">
        <v>63</v>
      </c>
      <c r="J120" s="118" t="str">
        <f>INDEX('Policy Characteristics'!E:E,MATCH(PolicyLevers!$C120,'Policy Characteristics'!$D:$D,0))</f>
        <v>Building Component Electrification</v>
      </c>
      <c r="K120" s="118" t="str">
        <f>INDEX('Policy Characteristics'!F:F,MATCH(PolicyLevers!$C120,'Policy Characteristics'!$D:$D,0))</f>
        <v>bldgs new component fuel shifting</v>
      </c>
      <c r="L120" s="251">
        <f>INDEX('Policy Characteristics'!G:G,MATCH(PolicyLevers!$C120,'Policy Characteristics'!$D:$D,0))</f>
        <v>0</v>
      </c>
      <c r="M120" s="251">
        <f>INDEX('Policy Characteristics'!H:H,MATCH(PolicyLevers!$C120,'Policy Characteristics'!$D:$D,0))</f>
        <v>1</v>
      </c>
      <c r="N120" s="251">
        <f>INDEX('Policy Characteristics'!I:I,MATCH(PolicyLevers!$C120,'Policy Characteristics'!$D:$D,0))</f>
        <v>0.01</v>
      </c>
      <c r="O120" s="252" t="str">
        <f>INDEX('Policy Characteristics'!J:J,MATCH(PolicyLevers!$C120,'Policy Characteristics'!$D:$D,0))</f>
        <v>% of newly sold non-electric building components</v>
      </c>
      <c r="P120" s="252"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118" t="str">
        <f>IF(0,"",INDEX('Policy Characteristics'!L:L,MATCH(PolicyLevers!$C120,'Policy Characteristics'!$D:$D,0)))</f>
        <v>buildings-sector-main.html#component-elec</v>
      </c>
      <c r="R120" s="260" t="str">
        <f>INDEX('Policy Characteristics'!M:M,MATCH(PolicyLevers!$C120,'Policy Characteristics'!$D:$D,0))</f>
        <v>building-component-electrification.html</v>
      </c>
      <c r="S120" s="252">
        <f>INDEX('Policy Characteristics'!N:N,MATCH(PolicyLevers!$C120,'Policy Characteristics'!$D:$D,0))</f>
        <v>0</v>
      </c>
      <c r="T120" s="252">
        <f>INDEX('Policy Characteristics'!O:O,MATCH(PolicyLevers!$C120,'Policy Characteristics'!$D:$D,0))</f>
        <v>0</v>
      </c>
      <c r="U120" s="2"/>
      <c r="V120" s="2"/>
      <c r="W120" s="2"/>
      <c r="X120" s="2"/>
      <c r="Y120" s="2"/>
      <c r="Z120" s="2"/>
    </row>
    <row r="121" spans="1:26" ht="15.75" customHeight="1" x14ac:dyDescent="0.2">
      <c r="A121" s="118" t="str">
        <f>INDEX('Policy Characteristics'!B:B,MATCH(PolicyLevers!$C121,'Policy Characteristics'!$D:$D,0))</f>
        <v>Buildings and Appliances</v>
      </c>
      <c r="B121" s="118" t="str">
        <f>INDEX('Policy Characteristics'!C:C,MATCH(PolicyLevers!$C121,'Policy Characteristics'!$D:$D,0))</f>
        <v>Building Component Electrification</v>
      </c>
      <c r="C121" s="118" t="str">
        <f t="shared" ref="C121" si="73">C$116</f>
        <v>Fraction of New Bldg Components Shifted to Other Fuels</v>
      </c>
      <c r="D121" s="252" t="s">
        <v>154</v>
      </c>
      <c r="E121" s="252" t="s">
        <v>170</v>
      </c>
      <c r="F121" s="252" t="s">
        <v>171</v>
      </c>
      <c r="G121" s="252" t="s">
        <v>157</v>
      </c>
      <c r="H121" s="249">
        <v>440</v>
      </c>
      <c r="I121" s="252" t="s">
        <v>76</v>
      </c>
      <c r="J121" s="118" t="str">
        <f>INDEX('Policy Characteristics'!E:E,MATCH(PolicyLevers!$C121,'Policy Characteristics'!$D:$D,0))</f>
        <v>Building Component Electrification</v>
      </c>
      <c r="K121" s="118" t="str">
        <f>INDEX('Policy Characteristics'!F:F,MATCH(PolicyLevers!$C121,'Policy Characteristics'!$D:$D,0))</f>
        <v>bldgs new component fuel shifting</v>
      </c>
      <c r="L121" s="251">
        <f>INDEX('Policy Characteristics'!G:G,MATCH(PolicyLevers!$C121,'Policy Characteristics'!$D:$D,0))</f>
        <v>0</v>
      </c>
      <c r="M121" s="251">
        <f>INDEX('Policy Characteristics'!H:H,MATCH(PolicyLevers!$C121,'Policy Characteristics'!$D:$D,0))</f>
        <v>1</v>
      </c>
      <c r="N121" s="251">
        <f>INDEX('Policy Characteristics'!I:I,MATCH(PolicyLevers!$C121,'Policy Characteristics'!$D:$D,0))</f>
        <v>0.01</v>
      </c>
      <c r="O121" s="252" t="str">
        <f>INDEX('Policy Characteristics'!J:J,MATCH(PolicyLevers!$C121,'Policy Characteristics'!$D:$D,0))</f>
        <v>% of newly sold non-electric building components</v>
      </c>
      <c r="P121" s="252"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118" t="str">
        <f>IF(0,"",INDEX('Policy Characteristics'!L:L,MATCH(PolicyLevers!$C121,'Policy Characteristics'!$D:$D,0)))</f>
        <v>buildings-sector-main.html#component-elec</v>
      </c>
      <c r="R121" s="260" t="str">
        <f>INDEX('Policy Characteristics'!M:M,MATCH(PolicyLevers!$C121,'Policy Characteristics'!$D:$D,0))</f>
        <v>building-component-electrification.html</v>
      </c>
      <c r="S121" s="252">
        <f>INDEX('Policy Characteristics'!N:N,MATCH(PolicyLevers!$C121,'Policy Characteristics'!$D:$D,0))</f>
        <v>0</v>
      </c>
      <c r="T121" s="252">
        <f>INDEX('Policy Characteristics'!O:O,MATCH(PolicyLevers!$C121,'Policy Characteristics'!$D:$D,0))</f>
        <v>0</v>
      </c>
      <c r="U121" s="2"/>
      <c r="V121" s="2"/>
      <c r="W121" s="2"/>
      <c r="X121" s="2"/>
      <c r="Y121" s="2"/>
      <c r="Z121" s="2"/>
    </row>
    <row r="122" spans="1:26" ht="15.75" customHeight="1" x14ac:dyDescent="0.2">
      <c r="A122" s="118" t="str">
        <f>INDEX('Policy Characteristics'!B:B,MATCH(PolicyLevers!$C122,'Policy Characteristics'!$D:$D,0))</f>
        <v>Buildings and Appliances</v>
      </c>
      <c r="B122" s="118" t="str">
        <f>INDEX('Policy Characteristics'!C:C,MATCH(PolicyLevers!$C122,'Policy Characteristics'!$D:$D,0))</f>
        <v>Building Component Electrification</v>
      </c>
      <c r="C122" s="12" t="str">
        <f t="shared" ref="C122" si="74">C$116</f>
        <v>Fraction of New Bldg Components Shifted to Other Fuels</v>
      </c>
      <c r="D122" s="257" t="s">
        <v>162</v>
      </c>
      <c r="E122" s="257" t="s">
        <v>170</v>
      </c>
      <c r="F122" s="257" t="s">
        <v>171</v>
      </c>
      <c r="G122" s="257" t="s">
        <v>163</v>
      </c>
      <c r="H122" s="7">
        <v>441</v>
      </c>
      <c r="I122" s="257" t="s">
        <v>76</v>
      </c>
      <c r="J122" s="118" t="str">
        <f>INDEX('Policy Characteristics'!E:E,MATCH(PolicyLevers!$C122,'Policy Characteristics'!$D:$D,0))</f>
        <v>Building Component Electrification</v>
      </c>
      <c r="K122" s="118" t="str">
        <f>INDEX('Policy Characteristics'!F:F,MATCH(PolicyLevers!$C122,'Policy Characteristics'!$D:$D,0))</f>
        <v>bldgs new component fuel shifting</v>
      </c>
      <c r="L122" s="12">
        <f>INDEX('Policy Characteristics'!G:G,MATCH(PolicyLevers!$C122,'Policy Characteristics'!$D:$D,0))</f>
        <v>0</v>
      </c>
      <c r="M122" s="256">
        <f>INDEX('Policy Characteristics'!H:H,MATCH(PolicyLevers!$C122,'Policy Characteristics'!$D:$D,0))</f>
        <v>1</v>
      </c>
      <c r="N122" s="256">
        <f>INDEX('Policy Characteristics'!I:I,MATCH(PolicyLevers!$C122,'Policy Characteristics'!$D:$D,0))</f>
        <v>0.01</v>
      </c>
      <c r="O122" s="270" t="str">
        <f>INDEX('Policy Characteristics'!J:J,MATCH(PolicyLevers!$C122,'Policy Characteristics'!$D:$D,0))</f>
        <v>% of newly sold non-electric building components</v>
      </c>
      <c r="P122" s="257"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118" t="str">
        <f>IF(0,"",INDEX('Policy Characteristics'!L:L,MATCH(PolicyLevers!$C122,'Policy Characteristics'!$D:$D,0)))</f>
        <v>buildings-sector-main.html#component-elec</v>
      </c>
      <c r="R122" s="271" t="str">
        <f>INDEX('Policy Characteristics'!M:M,MATCH(PolicyLevers!$C122,'Policy Characteristics'!$D:$D,0))</f>
        <v>building-component-electrification.html</v>
      </c>
      <c r="S122" s="270">
        <f>INDEX('Policy Characteristics'!N:N,MATCH(PolicyLevers!$C122,'Policy Characteristics'!$D:$D,0))</f>
        <v>0</v>
      </c>
      <c r="T122" s="270">
        <f>INDEX('Policy Characteristics'!O:O,MATCH(PolicyLevers!$C122,'Policy Characteristics'!$D:$D,0))</f>
        <v>0</v>
      </c>
      <c r="U122" s="2"/>
      <c r="V122" s="2"/>
      <c r="W122" s="2"/>
      <c r="X122" s="2"/>
      <c r="Y122" s="2"/>
      <c r="Z122" s="2"/>
    </row>
    <row r="123" spans="1:26" ht="15.75" customHeight="1" x14ac:dyDescent="0.2">
      <c r="A123" s="118" t="str">
        <f>INDEX('Policy Characteristics'!B:B,MATCH(PolicyLevers!$C123,'Policy Characteristics'!$D:$D,0))</f>
        <v>Buildings and Appliances</v>
      </c>
      <c r="B123" s="118" t="str">
        <f>INDEX('Policy Characteristics'!C:C,MATCH(PolicyLevers!$C123,'Policy Characteristics'!$D:$D,0))</f>
        <v>Building Component Electrification</v>
      </c>
      <c r="C123" s="12" t="str">
        <f t="shared" ref="C123" si="75">C$116</f>
        <v>Fraction of New Bldg Components Shifted to Other Fuels</v>
      </c>
      <c r="D123" s="257" t="s">
        <v>164</v>
      </c>
      <c r="E123" s="257" t="s">
        <v>170</v>
      </c>
      <c r="F123" s="257" t="s">
        <v>171</v>
      </c>
      <c r="G123" s="257" t="s">
        <v>165</v>
      </c>
      <c r="H123" s="7">
        <v>442</v>
      </c>
      <c r="I123" s="257" t="s">
        <v>76</v>
      </c>
      <c r="J123" s="118" t="str">
        <f>INDEX('Policy Characteristics'!E:E,MATCH(PolicyLevers!$C123,'Policy Characteristics'!$D:$D,0))</f>
        <v>Building Component Electrification</v>
      </c>
      <c r="K123" s="118" t="str">
        <f>INDEX('Policy Characteristics'!F:F,MATCH(PolicyLevers!$C123,'Policy Characteristics'!$D:$D,0))</f>
        <v>bldgs new component fuel shifting</v>
      </c>
      <c r="L123" s="12">
        <f>INDEX('Policy Characteristics'!G:G,MATCH(PolicyLevers!$C123,'Policy Characteristics'!$D:$D,0))</f>
        <v>0</v>
      </c>
      <c r="M123" s="256">
        <f>INDEX('Policy Characteristics'!H:H,MATCH(PolicyLevers!$C123,'Policy Characteristics'!$D:$D,0))</f>
        <v>1</v>
      </c>
      <c r="N123" s="256">
        <f>INDEX('Policy Characteristics'!I:I,MATCH(PolicyLevers!$C123,'Policy Characteristics'!$D:$D,0))</f>
        <v>0.01</v>
      </c>
      <c r="O123" s="270" t="str">
        <f>INDEX('Policy Characteristics'!J:J,MATCH(PolicyLevers!$C123,'Policy Characteristics'!$D:$D,0))</f>
        <v>% of newly sold non-electric building components</v>
      </c>
      <c r="P123" s="257"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118" t="str">
        <f>IF(0,"",INDEX('Policy Characteristics'!L:L,MATCH(PolicyLevers!$C123,'Policy Characteristics'!$D:$D,0)))</f>
        <v>buildings-sector-main.html#component-elec</v>
      </c>
      <c r="R123" s="271" t="str">
        <f>INDEX('Policy Characteristics'!M:M,MATCH(PolicyLevers!$C123,'Policy Characteristics'!$D:$D,0))</f>
        <v>building-component-electrification.html</v>
      </c>
      <c r="S123" s="270">
        <f>INDEX('Policy Characteristics'!N:N,MATCH(PolicyLevers!$C123,'Policy Characteristics'!$D:$D,0))</f>
        <v>0</v>
      </c>
      <c r="T123" s="270">
        <f>INDEX('Policy Characteristics'!O:O,MATCH(PolicyLevers!$C123,'Policy Characteristics'!$D:$D,0))</f>
        <v>0</v>
      </c>
      <c r="U123" s="2"/>
      <c r="V123" s="2"/>
      <c r="W123" s="2"/>
      <c r="X123" s="2"/>
      <c r="Y123" s="2"/>
      <c r="Z123" s="2"/>
    </row>
    <row r="124" spans="1:26" ht="15.75" customHeight="1" x14ac:dyDescent="0.2">
      <c r="A124" s="118" t="str">
        <f>INDEX('Policy Characteristics'!B:B,MATCH(PolicyLevers!$C124,'Policy Characteristics'!$D:$D,0))</f>
        <v>Buildings and Appliances</v>
      </c>
      <c r="B124" s="118" t="str">
        <f>INDEX('Policy Characteristics'!C:C,MATCH(PolicyLevers!$C124,'Policy Characteristics'!$D:$D,0))</f>
        <v>Building Component Electrification</v>
      </c>
      <c r="C124" s="118" t="str">
        <f t="shared" ref="C124" si="76">C$116</f>
        <v>Fraction of New Bldg Components Shifted to Other Fuels</v>
      </c>
      <c r="D124" s="252" t="s">
        <v>166</v>
      </c>
      <c r="E124" s="252" t="s">
        <v>170</v>
      </c>
      <c r="F124" s="252" t="s">
        <v>171</v>
      </c>
      <c r="G124" s="252" t="s">
        <v>167</v>
      </c>
      <c r="H124" s="249">
        <v>443</v>
      </c>
      <c r="I124" s="252" t="s">
        <v>76</v>
      </c>
      <c r="J124" s="118" t="str">
        <f>INDEX('Policy Characteristics'!E:E,MATCH(PolicyLevers!$C124,'Policy Characteristics'!$D:$D,0))</f>
        <v>Building Component Electrification</v>
      </c>
      <c r="K124" s="118" t="str">
        <f>INDEX('Policy Characteristics'!F:F,MATCH(PolicyLevers!$C124,'Policy Characteristics'!$D:$D,0))</f>
        <v>bldgs new component fuel shifting</v>
      </c>
      <c r="L124" s="251">
        <f>INDEX('Policy Characteristics'!G:G,MATCH(PolicyLevers!$C124,'Policy Characteristics'!$D:$D,0))</f>
        <v>0</v>
      </c>
      <c r="M124" s="251">
        <f>INDEX('Policy Characteristics'!H:H,MATCH(PolicyLevers!$C124,'Policy Characteristics'!$D:$D,0))</f>
        <v>1</v>
      </c>
      <c r="N124" s="251">
        <f>INDEX('Policy Characteristics'!I:I,MATCH(PolicyLevers!$C124,'Policy Characteristics'!$D:$D,0))</f>
        <v>0.01</v>
      </c>
      <c r="O124" s="252" t="str">
        <f>INDEX('Policy Characteristics'!J:J,MATCH(PolicyLevers!$C124,'Policy Characteristics'!$D:$D,0))</f>
        <v>% of newly sold non-electric building components</v>
      </c>
      <c r="P124" s="252"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118" t="str">
        <f>IF(0,"",INDEX('Policy Characteristics'!L:L,MATCH(PolicyLevers!$C124,'Policy Characteristics'!$D:$D,0)))</f>
        <v>buildings-sector-main.html#component-elec</v>
      </c>
      <c r="R124" s="260" t="str">
        <f>INDEX('Policy Characteristics'!M:M,MATCH(PolicyLevers!$C124,'Policy Characteristics'!$D:$D,0))</f>
        <v>building-component-electrification.html</v>
      </c>
      <c r="S124" s="252">
        <f>INDEX('Policy Characteristics'!N:N,MATCH(PolicyLevers!$C124,'Policy Characteristics'!$D:$D,0))</f>
        <v>0</v>
      </c>
      <c r="T124" s="252">
        <f>INDEX('Policy Characteristics'!O:O,MATCH(PolicyLevers!$C124,'Policy Characteristics'!$D:$D,0))</f>
        <v>0</v>
      </c>
      <c r="U124" s="2"/>
      <c r="V124" s="2"/>
      <c r="W124" s="2"/>
      <c r="X124" s="2"/>
      <c r="Y124" s="2"/>
      <c r="Z124" s="2"/>
    </row>
    <row r="125" spans="1:26" ht="15.75" customHeight="1" x14ac:dyDescent="0.2">
      <c r="A125" s="118" t="str">
        <f>INDEX('Policy Characteristics'!B:B,MATCH(PolicyLevers!$C125,'Policy Characteristics'!$D:$D,0))</f>
        <v>Buildings and Appliances</v>
      </c>
      <c r="B125" s="118" t="str">
        <f>INDEX('Policy Characteristics'!C:C,MATCH(PolicyLevers!$C125,'Policy Characteristics'!$D:$D,0))</f>
        <v>Building Component Electrification</v>
      </c>
      <c r="C125" s="118" t="str">
        <f t="shared" ref="C125" si="77">C$116</f>
        <v>Fraction of New Bldg Components Shifted to Other Fuels</v>
      </c>
      <c r="D125" s="252" t="s">
        <v>168</v>
      </c>
      <c r="E125" s="252" t="s">
        <v>170</v>
      </c>
      <c r="F125" s="252" t="s">
        <v>171</v>
      </c>
      <c r="G125" s="252" t="s">
        <v>169</v>
      </c>
      <c r="H125" s="249">
        <v>444</v>
      </c>
      <c r="I125" s="252" t="s">
        <v>76</v>
      </c>
      <c r="J125" s="118" t="str">
        <f>INDEX('Policy Characteristics'!E:E,MATCH(PolicyLevers!$C125,'Policy Characteristics'!$D:$D,0))</f>
        <v>Building Component Electrification</v>
      </c>
      <c r="K125" s="118" t="str">
        <f>INDEX('Policy Characteristics'!F:F,MATCH(PolicyLevers!$C125,'Policy Characteristics'!$D:$D,0))</f>
        <v>bldgs new component fuel shifting</v>
      </c>
      <c r="L125" s="251">
        <f>INDEX('Policy Characteristics'!G:G,MATCH(PolicyLevers!$C125,'Policy Characteristics'!$D:$D,0))</f>
        <v>0</v>
      </c>
      <c r="M125" s="251">
        <f>INDEX('Policy Characteristics'!H:H,MATCH(PolicyLevers!$C125,'Policy Characteristics'!$D:$D,0))</f>
        <v>1</v>
      </c>
      <c r="N125" s="251">
        <f>INDEX('Policy Characteristics'!I:I,MATCH(PolicyLevers!$C125,'Policy Characteristics'!$D:$D,0))</f>
        <v>0.01</v>
      </c>
      <c r="O125" s="252" t="str">
        <f>INDEX('Policy Characteristics'!J:J,MATCH(PolicyLevers!$C125,'Policy Characteristics'!$D:$D,0))</f>
        <v>% of newly sold non-electric building components</v>
      </c>
      <c r="P125" s="252"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118" t="str">
        <f>IF(0,"",INDEX('Policy Characteristics'!L:L,MATCH(PolicyLevers!$C125,'Policy Characteristics'!$D:$D,0)))</f>
        <v>buildings-sector-main.html#component-elec</v>
      </c>
      <c r="R125" s="260" t="str">
        <f>INDEX('Policy Characteristics'!M:M,MATCH(PolicyLevers!$C125,'Policy Characteristics'!$D:$D,0))</f>
        <v>building-component-electrification.html</v>
      </c>
      <c r="S125" s="252">
        <f>INDEX('Policy Characteristics'!N:N,MATCH(PolicyLevers!$C125,'Policy Characteristics'!$D:$D,0))</f>
        <v>0</v>
      </c>
      <c r="T125" s="252">
        <f>INDEX('Policy Characteristics'!O:O,MATCH(PolicyLevers!$C125,'Policy Characteristics'!$D:$D,0))</f>
        <v>0</v>
      </c>
      <c r="U125" s="2"/>
      <c r="V125" s="2"/>
      <c r="W125" s="2"/>
      <c r="X125" s="2"/>
      <c r="Y125" s="2"/>
      <c r="Z125" s="2"/>
    </row>
    <row r="126" spans="1:26" ht="15.75" customHeight="1" x14ac:dyDescent="0.2">
      <c r="A126" s="118" t="str">
        <f>INDEX('Policy Characteristics'!B:B,MATCH(PolicyLevers!$C126,'Policy Characteristics'!$D:$D,0))</f>
        <v>Buildings and Appliances</v>
      </c>
      <c r="B126" s="118" t="str">
        <f>INDEX('Policy Characteristics'!C:C,MATCH(PolicyLevers!$C126,'Policy Characteristics'!$D:$D,0))</f>
        <v>Building Component Electrification</v>
      </c>
      <c r="C126" s="118" t="str">
        <f t="shared" ref="C126" si="78">C$116</f>
        <v>Fraction of New Bldg Components Shifted to Other Fuels</v>
      </c>
      <c r="D126" s="252" t="s">
        <v>154</v>
      </c>
      <c r="E126" s="252" t="s">
        <v>172</v>
      </c>
      <c r="F126" s="252" t="s">
        <v>173</v>
      </c>
      <c r="G126" s="252" t="s">
        <v>157</v>
      </c>
      <c r="H126" s="249">
        <v>445</v>
      </c>
      <c r="I126" s="252" t="s">
        <v>76</v>
      </c>
      <c r="J126" s="118" t="str">
        <f>INDEX('Policy Characteristics'!E:E,MATCH(PolicyLevers!$C126,'Policy Characteristics'!$D:$D,0))</f>
        <v>Building Component Electrification</v>
      </c>
      <c r="K126" s="118" t="str">
        <f>INDEX('Policy Characteristics'!F:F,MATCH(PolicyLevers!$C126,'Policy Characteristics'!$D:$D,0))</f>
        <v>bldgs new component fuel shifting</v>
      </c>
      <c r="L126" s="251">
        <f>INDEX('Policy Characteristics'!G:G,MATCH(PolicyLevers!$C126,'Policy Characteristics'!$D:$D,0))</f>
        <v>0</v>
      </c>
      <c r="M126" s="251">
        <f>INDEX('Policy Characteristics'!H:H,MATCH(PolicyLevers!$C126,'Policy Characteristics'!$D:$D,0))</f>
        <v>1</v>
      </c>
      <c r="N126" s="251">
        <f>INDEX('Policy Characteristics'!I:I,MATCH(PolicyLevers!$C126,'Policy Characteristics'!$D:$D,0))</f>
        <v>0.01</v>
      </c>
      <c r="O126" s="252" t="str">
        <f>INDEX('Policy Characteristics'!J:J,MATCH(PolicyLevers!$C126,'Policy Characteristics'!$D:$D,0))</f>
        <v>% of newly sold non-electric building components</v>
      </c>
      <c r="P126" s="252"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118" t="str">
        <f>IF(0,"",INDEX('Policy Characteristics'!L:L,MATCH(PolicyLevers!$C126,'Policy Characteristics'!$D:$D,0)))</f>
        <v>buildings-sector-main.html#component-elec</v>
      </c>
      <c r="R126" s="260" t="str">
        <f>INDEX('Policy Characteristics'!M:M,MATCH(PolicyLevers!$C126,'Policy Characteristics'!$D:$D,0))</f>
        <v>building-component-electrification.html</v>
      </c>
      <c r="S126" s="252">
        <f>INDEX('Policy Characteristics'!N:N,MATCH(PolicyLevers!$C126,'Policy Characteristics'!$D:$D,0))</f>
        <v>0</v>
      </c>
      <c r="T126" s="252">
        <f>INDEX('Policy Characteristics'!O:O,MATCH(PolicyLevers!$C126,'Policy Characteristics'!$D:$D,0))</f>
        <v>0</v>
      </c>
      <c r="U126" s="2"/>
      <c r="V126" s="2"/>
      <c r="W126" s="2"/>
      <c r="X126" s="2"/>
      <c r="Y126" s="2"/>
      <c r="Z126" s="2"/>
    </row>
    <row r="127" spans="1:26" ht="15.75" customHeight="1" x14ac:dyDescent="0.2">
      <c r="A127" s="118" t="str">
        <f>INDEX('Policy Characteristics'!B:B,MATCH(PolicyLevers!$C127,'Policy Characteristics'!$D:$D,0))</f>
        <v>Buildings and Appliances</v>
      </c>
      <c r="B127" s="118" t="str">
        <f>INDEX('Policy Characteristics'!C:C,MATCH(PolicyLevers!$C127,'Policy Characteristics'!$D:$D,0))</f>
        <v>Building Component Electrification</v>
      </c>
      <c r="C127" s="12" t="str">
        <f t="shared" ref="C127" si="79">C$116</f>
        <v>Fraction of New Bldg Components Shifted to Other Fuels</v>
      </c>
      <c r="D127" s="257" t="s">
        <v>162</v>
      </c>
      <c r="E127" s="257" t="s">
        <v>172</v>
      </c>
      <c r="F127" s="257" t="s">
        <v>173</v>
      </c>
      <c r="G127" s="257" t="s">
        <v>163</v>
      </c>
      <c r="H127" s="7">
        <v>446</v>
      </c>
      <c r="I127" s="257" t="s">
        <v>76</v>
      </c>
      <c r="J127" s="118" t="str">
        <f>INDEX('Policy Characteristics'!E:E,MATCH(PolicyLevers!$C127,'Policy Characteristics'!$D:$D,0))</f>
        <v>Building Component Electrification</v>
      </c>
      <c r="K127" s="118" t="str">
        <f>INDEX('Policy Characteristics'!F:F,MATCH(PolicyLevers!$C127,'Policy Characteristics'!$D:$D,0))</f>
        <v>bldgs new component fuel shifting</v>
      </c>
      <c r="L127" s="12">
        <f>INDEX('Policy Characteristics'!G:G,MATCH(PolicyLevers!$C127,'Policy Characteristics'!$D:$D,0))</f>
        <v>0</v>
      </c>
      <c r="M127" s="256">
        <f>INDEX('Policy Characteristics'!H:H,MATCH(PolicyLevers!$C127,'Policy Characteristics'!$D:$D,0))</f>
        <v>1</v>
      </c>
      <c r="N127" s="256">
        <f>INDEX('Policy Characteristics'!I:I,MATCH(PolicyLevers!$C127,'Policy Characteristics'!$D:$D,0))</f>
        <v>0.01</v>
      </c>
      <c r="O127" s="270" t="str">
        <f>INDEX('Policy Characteristics'!J:J,MATCH(PolicyLevers!$C127,'Policy Characteristics'!$D:$D,0))</f>
        <v>% of newly sold non-electric building components</v>
      </c>
      <c r="P127" s="257"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118" t="str">
        <f>IF(0,"",INDEX('Policy Characteristics'!L:L,MATCH(PolicyLevers!$C127,'Policy Characteristics'!$D:$D,0)))</f>
        <v>buildings-sector-main.html#component-elec</v>
      </c>
      <c r="R127" s="271" t="str">
        <f>INDEX('Policy Characteristics'!M:M,MATCH(PolicyLevers!$C127,'Policy Characteristics'!$D:$D,0))</f>
        <v>building-component-electrification.html</v>
      </c>
      <c r="S127" s="270">
        <f>INDEX('Policy Characteristics'!N:N,MATCH(PolicyLevers!$C127,'Policy Characteristics'!$D:$D,0))</f>
        <v>0</v>
      </c>
      <c r="T127" s="270">
        <f>INDEX('Policy Characteristics'!O:O,MATCH(PolicyLevers!$C127,'Policy Characteristics'!$D:$D,0))</f>
        <v>0</v>
      </c>
      <c r="U127" s="2"/>
      <c r="V127" s="2"/>
      <c r="W127" s="2"/>
      <c r="X127" s="2"/>
      <c r="Y127" s="2"/>
      <c r="Z127" s="2"/>
    </row>
    <row r="128" spans="1:26" ht="15.75" customHeight="1" x14ac:dyDescent="0.2">
      <c r="A128" s="118" t="str">
        <f>INDEX('Policy Characteristics'!B:B,MATCH(PolicyLevers!$C128,'Policy Characteristics'!$D:$D,0))</f>
        <v>Buildings and Appliances</v>
      </c>
      <c r="B128" s="118" t="str">
        <f>INDEX('Policy Characteristics'!C:C,MATCH(PolicyLevers!$C128,'Policy Characteristics'!$D:$D,0))</f>
        <v>Building Component Electrification</v>
      </c>
      <c r="C128" s="12" t="str">
        <f t="shared" ref="C128:C129" si="80">C$116</f>
        <v>Fraction of New Bldg Components Shifted to Other Fuels</v>
      </c>
      <c r="D128" s="257" t="s">
        <v>164</v>
      </c>
      <c r="E128" s="257" t="s">
        <v>172</v>
      </c>
      <c r="F128" s="257" t="s">
        <v>173</v>
      </c>
      <c r="G128" s="257" t="s">
        <v>165</v>
      </c>
      <c r="H128" s="7">
        <v>447</v>
      </c>
      <c r="I128" s="257" t="s">
        <v>76</v>
      </c>
      <c r="J128" s="118" t="str">
        <f>INDEX('Policy Characteristics'!E:E,MATCH(PolicyLevers!$C128,'Policy Characteristics'!$D:$D,0))</f>
        <v>Building Component Electrification</v>
      </c>
      <c r="K128" s="118" t="str">
        <f>INDEX('Policy Characteristics'!F:F,MATCH(PolicyLevers!$C128,'Policy Characteristics'!$D:$D,0))</f>
        <v>bldgs new component fuel shifting</v>
      </c>
      <c r="L128" s="12">
        <f>INDEX('Policy Characteristics'!G:G,MATCH(PolicyLevers!$C128,'Policy Characteristics'!$D:$D,0))</f>
        <v>0</v>
      </c>
      <c r="M128" s="256">
        <f>INDEX('Policy Characteristics'!H:H,MATCH(PolicyLevers!$C128,'Policy Characteristics'!$D:$D,0))</f>
        <v>1</v>
      </c>
      <c r="N128" s="256">
        <f>INDEX('Policy Characteristics'!I:I,MATCH(PolicyLevers!$C128,'Policy Characteristics'!$D:$D,0))</f>
        <v>0.01</v>
      </c>
      <c r="O128" s="270" t="str">
        <f>INDEX('Policy Characteristics'!J:J,MATCH(PolicyLevers!$C128,'Policy Characteristics'!$D:$D,0))</f>
        <v>% of newly sold non-electric building components</v>
      </c>
      <c r="P128" s="257"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118" t="str">
        <f>IF(0,"",INDEX('Policy Characteristics'!L:L,MATCH(PolicyLevers!$C128,'Policy Characteristics'!$D:$D,0)))</f>
        <v>buildings-sector-main.html#component-elec</v>
      </c>
      <c r="R128" s="271" t="str">
        <f>INDEX('Policy Characteristics'!M:M,MATCH(PolicyLevers!$C128,'Policy Characteristics'!$D:$D,0))</f>
        <v>building-component-electrification.html</v>
      </c>
      <c r="S128" s="270">
        <f>INDEX('Policy Characteristics'!N:N,MATCH(PolicyLevers!$C128,'Policy Characteristics'!$D:$D,0))</f>
        <v>0</v>
      </c>
      <c r="T128" s="270">
        <f>INDEX('Policy Characteristics'!O:O,MATCH(PolicyLevers!$C128,'Policy Characteristics'!$D:$D,0))</f>
        <v>0</v>
      </c>
      <c r="U128" s="2"/>
      <c r="V128" s="2"/>
      <c r="W128" s="2"/>
      <c r="X128" s="2"/>
      <c r="Y128" s="2"/>
      <c r="Z128" s="2"/>
    </row>
    <row r="129" spans="1:26" ht="15.75" customHeight="1" x14ac:dyDescent="0.2">
      <c r="A129" s="118" t="str">
        <f>INDEX('Policy Characteristics'!B:B,MATCH(PolicyLevers!$C129,'Policy Characteristics'!$D:$D,0))</f>
        <v>Buildings and Appliances</v>
      </c>
      <c r="B129" s="118" t="str">
        <f>INDEX('Policy Characteristics'!C:C,MATCH(PolicyLevers!$C129,'Policy Characteristics'!$D:$D,0))</f>
        <v>Building Component Electrification</v>
      </c>
      <c r="C129" s="118" t="str">
        <f t="shared" si="80"/>
        <v>Fraction of New Bldg Components Shifted to Other Fuels</v>
      </c>
      <c r="D129" s="252" t="s">
        <v>166</v>
      </c>
      <c r="E129" s="252" t="s">
        <v>172</v>
      </c>
      <c r="F129" s="252" t="s">
        <v>173</v>
      </c>
      <c r="G129" s="252" t="s">
        <v>167</v>
      </c>
      <c r="H129" s="249">
        <v>448</v>
      </c>
      <c r="I129" s="250" t="s">
        <v>63</v>
      </c>
      <c r="J129" s="118" t="str">
        <f>INDEX('Policy Characteristics'!E:E,MATCH(PolicyLevers!$C129,'Policy Characteristics'!$D:$D,0))</f>
        <v>Building Component Electrification</v>
      </c>
      <c r="K129" s="118" t="str">
        <f>INDEX('Policy Characteristics'!F:F,MATCH(PolicyLevers!$C129,'Policy Characteristics'!$D:$D,0))</f>
        <v>bldgs new component fuel shifting</v>
      </c>
      <c r="L129" s="251">
        <f>INDEX('Policy Characteristics'!G:G,MATCH(PolicyLevers!$C129,'Policy Characteristics'!$D:$D,0))</f>
        <v>0</v>
      </c>
      <c r="M129" s="251">
        <f>INDEX('Policy Characteristics'!H:H,MATCH(PolicyLevers!$C129,'Policy Characteristics'!$D:$D,0))</f>
        <v>1</v>
      </c>
      <c r="N129" s="251">
        <f>INDEX('Policy Characteristics'!I:I,MATCH(PolicyLevers!$C129,'Policy Characteristics'!$D:$D,0))</f>
        <v>0.01</v>
      </c>
      <c r="O129" s="252" t="str">
        <f>INDEX('Policy Characteristics'!J:J,MATCH(PolicyLevers!$C129,'Policy Characteristics'!$D:$D,0))</f>
        <v>% of newly sold non-electric building components</v>
      </c>
      <c r="P129" s="252"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118" t="str">
        <f>IF(0,"",INDEX('Policy Characteristics'!L:L,MATCH(PolicyLevers!$C129,'Policy Characteristics'!$D:$D,0)))</f>
        <v>buildings-sector-main.html#component-elec</v>
      </c>
      <c r="R129" s="260" t="str">
        <f>INDEX('Policy Characteristics'!M:M,MATCH(PolicyLevers!$C129,'Policy Characteristics'!$D:$D,0))</f>
        <v>building-component-electrification.html</v>
      </c>
      <c r="S129" s="252">
        <f>INDEX('Policy Characteristics'!N:N,MATCH(PolicyLevers!$C129,'Policy Characteristics'!$D:$D,0))</f>
        <v>0</v>
      </c>
      <c r="T129" s="252">
        <f>INDEX('Policy Characteristics'!O:O,MATCH(PolicyLevers!$C129,'Policy Characteristics'!$D:$D,0))</f>
        <v>0</v>
      </c>
      <c r="U129" s="2"/>
      <c r="V129" s="2"/>
      <c r="W129" s="2"/>
      <c r="X129" s="2"/>
      <c r="Y129" s="2"/>
      <c r="Z129" s="2"/>
    </row>
    <row r="130" spans="1:26" ht="15.75" customHeight="1" x14ac:dyDescent="0.2">
      <c r="A130" s="118" t="str">
        <f>INDEX('Policy Characteristics'!B:B,MATCH(PolicyLevers!$C130,'Policy Characteristics'!$D:$D,0))</f>
        <v>Buildings and Appliances</v>
      </c>
      <c r="B130" s="118" t="str">
        <f>INDEX('Policy Characteristics'!C:C,MATCH(PolicyLevers!$C130,'Policy Characteristics'!$D:$D,0))</f>
        <v>Building Component Electrification</v>
      </c>
      <c r="C130" s="118" t="str">
        <f t="shared" ref="C130" si="81">C$116</f>
        <v>Fraction of New Bldg Components Shifted to Other Fuels</v>
      </c>
      <c r="D130" s="252" t="s">
        <v>168</v>
      </c>
      <c r="E130" s="252" t="s">
        <v>172</v>
      </c>
      <c r="F130" s="252" t="s">
        <v>173</v>
      </c>
      <c r="G130" s="252" t="s">
        <v>169</v>
      </c>
      <c r="H130" s="249">
        <v>449</v>
      </c>
      <c r="I130" s="250" t="s">
        <v>76</v>
      </c>
      <c r="J130" s="118" t="str">
        <f>INDEX('Policy Characteristics'!E:E,MATCH(PolicyLevers!$C130,'Policy Characteristics'!$D:$D,0))</f>
        <v>Building Component Electrification</v>
      </c>
      <c r="K130" s="118" t="str">
        <f>INDEX('Policy Characteristics'!F:F,MATCH(PolicyLevers!$C130,'Policy Characteristics'!$D:$D,0))</f>
        <v>bldgs new component fuel shifting</v>
      </c>
      <c r="L130" s="251">
        <f>INDEX('Policy Characteristics'!G:G,MATCH(PolicyLevers!$C130,'Policy Characteristics'!$D:$D,0))</f>
        <v>0</v>
      </c>
      <c r="M130" s="251">
        <f>INDEX('Policy Characteristics'!H:H,MATCH(PolicyLevers!$C130,'Policy Characteristics'!$D:$D,0))</f>
        <v>1</v>
      </c>
      <c r="N130" s="251">
        <f>INDEX('Policy Characteristics'!I:I,MATCH(PolicyLevers!$C130,'Policy Characteristics'!$D:$D,0))</f>
        <v>0.01</v>
      </c>
      <c r="O130" s="252" t="str">
        <f>INDEX('Policy Characteristics'!J:J,MATCH(PolicyLevers!$C130,'Policy Characteristics'!$D:$D,0))</f>
        <v>% of newly sold non-electric building components</v>
      </c>
      <c r="P130" s="252"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118" t="str">
        <f>IF(0,"",INDEX('Policy Characteristics'!L:L,MATCH(PolicyLevers!$C130,'Policy Characteristics'!$D:$D,0)))</f>
        <v>buildings-sector-main.html#component-elec</v>
      </c>
      <c r="R130" s="260" t="str">
        <f>INDEX('Policy Characteristics'!M:M,MATCH(PolicyLevers!$C130,'Policy Characteristics'!$D:$D,0))</f>
        <v>building-component-electrification.html</v>
      </c>
      <c r="S130" s="252">
        <f>INDEX('Policy Characteristics'!N:N,MATCH(PolicyLevers!$C130,'Policy Characteristics'!$D:$D,0))</f>
        <v>0</v>
      </c>
      <c r="T130" s="252">
        <f>INDEX('Policy Characteristics'!O:O,MATCH(PolicyLevers!$C130,'Policy Characteristics'!$D:$D,0))</f>
        <v>0</v>
      </c>
      <c r="U130" s="2"/>
      <c r="V130" s="2"/>
      <c r="W130" s="2"/>
      <c r="X130" s="2"/>
      <c r="Y130" s="2"/>
      <c r="Z130" s="2"/>
    </row>
    <row r="131" spans="1:26" ht="15.75" customHeight="1" x14ac:dyDescent="0.2">
      <c r="A131" s="118" t="str">
        <f>INDEX('Policy Characteristics'!B:B,MATCH(PolicyLevers!$C131,'Policy Characteristics'!$D:$D,0))</f>
        <v>Buildings and Appliances</v>
      </c>
      <c r="B131" s="118" t="str">
        <f>INDEX('Policy Characteristics'!C:C,MATCH(PolicyLevers!$C131,'Policy Characteristics'!$D:$D,0))</f>
        <v>Building Energy Efficiency Standards</v>
      </c>
      <c r="C131" s="118" t="s">
        <v>175</v>
      </c>
      <c r="D131" s="252" t="s">
        <v>154</v>
      </c>
      <c r="E131" s="252" t="s">
        <v>155</v>
      </c>
      <c r="F131" s="252" t="s">
        <v>1283</v>
      </c>
      <c r="G131" s="252" t="s">
        <v>157</v>
      </c>
      <c r="H131" s="249">
        <v>13</v>
      </c>
      <c r="I131" s="252" t="s">
        <v>76</v>
      </c>
      <c r="J131" s="118" t="str">
        <f>INDEX('Policy Characteristics'!E:E,MATCH(PolicyLevers!$C131,'Policy Characteristics'!$D:$D,0))</f>
        <v>Building Energy Efficiency Standards</v>
      </c>
      <c r="K131" s="118" t="str">
        <f>INDEX('Policy Characteristics'!F:F,MATCH(PolicyLevers!$C131,'Policy Characteristics'!$D:$D,0))</f>
        <v>bldgs efficiency standards</v>
      </c>
      <c r="L131" s="251">
        <f>INDEX('Policy Characteristics'!G:G,MATCH(PolicyLevers!$C131,'Policy Characteristics'!$D:$D,0))</f>
        <v>0</v>
      </c>
      <c r="M131" s="251">
        <f>INDEX('Policy Characteristics'!H:H,MATCH(PolicyLevers!$C131,'Policy Characteristics'!$D:$D,0))</f>
        <v>0.22</v>
      </c>
      <c r="N131" s="251">
        <f>INDEX('Policy Characteristics'!I:I,MATCH(PolicyLevers!$C131,'Policy Characteristics'!$D:$D,0))</f>
        <v>0.01</v>
      </c>
      <c r="O131" s="252" t="str">
        <f>INDEX('Policy Characteristics'!J:J,MATCH(PolicyLevers!$C131,'Policy Characteristics'!$D:$D,0))</f>
        <v>% reduction in energy use</v>
      </c>
      <c r="P131" s="252"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118" t="str">
        <f>IF(0,"",INDEX('Policy Characteristics'!L:L,MATCH(PolicyLevers!$C131,'Policy Characteristics'!$D:$D,0)))</f>
        <v>buildings-sector-main.html#eff-stds</v>
      </c>
      <c r="R131" s="260" t="str">
        <f>INDEX('Policy Characteristics'!M:M,MATCH(PolicyLevers!$C131,'Policy Characteristics'!$D:$D,0))</f>
        <v>building-energy-efficiency-standards.html</v>
      </c>
      <c r="S131" s="252"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2"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
      <c r="V131" s="2"/>
      <c r="W131" s="2"/>
      <c r="X131" s="2"/>
      <c r="Y131" s="2"/>
      <c r="Z131" s="2"/>
    </row>
    <row r="132" spans="1:26" ht="15.75" customHeight="1" x14ac:dyDescent="0.2">
      <c r="A132" s="118" t="str">
        <f>INDEX('Policy Characteristics'!B:B,MATCH(PolicyLevers!$C132,'Policy Characteristics'!$D:$D,0))</f>
        <v>Buildings and Appliances</v>
      </c>
      <c r="B132" s="118" t="str">
        <f>INDEX('Policy Characteristics'!C:C,MATCH(PolicyLevers!$C132,'Policy Characteristics'!$D:$D,0))</f>
        <v>Building Energy Efficiency Standards</v>
      </c>
      <c r="C132" s="118" t="str">
        <f t="shared" ref="C132:C136" si="82">C$131</f>
        <v>Reduction in E Use Allowed by Component Eff Std</v>
      </c>
      <c r="D132" s="252" t="s">
        <v>162</v>
      </c>
      <c r="E132" s="252" t="s">
        <v>155</v>
      </c>
      <c r="F132" s="252" t="s">
        <v>1283</v>
      </c>
      <c r="G132" s="252" t="s">
        <v>163</v>
      </c>
      <c r="H132" s="249">
        <v>14</v>
      </c>
      <c r="I132" s="250" t="s">
        <v>63</v>
      </c>
      <c r="J132" s="118" t="str">
        <f>INDEX('Policy Characteristics'!E:E,MATCH(PolicyLevers!$C132,'Policy Characteristics'!$D:$D,0))</f>
        <v>Building Energy Efficiency Standards</v>
      </c>
      <c r="K132" s="118" t="str">
        <f>INDEX('Policy Characteristics'!F:F,MATCH(PolicyLevers!$C132,'Policy Characteristics'!$D:$D,0))</f>
        <v>bldgs efficiency standards</v>
      </c>
      <c r="L132" s="251">
        <f>INDEX('Policy Characteristics'!G:G,MATCH(PolicyLevers!$C132,'Policy Characteristics'!$D:$D,0))</f>
        <v>0</v>
      </c>
      <c r="M132" s="251">
        <f>INDEX('Policy Characteristics'!H:H,MATCH(PolicyLevers!$C132,'Policy Characteristics'!$D:$D,0))</f>
        <v>0.22</v>
      </c>
      <c r="N132" s="251">
        <f>INDEX('Policy Characteristics'!I:I,MATCH(PolicyLevers!$C132,'Policy Characteristics'!$D:$D,0))</f>
        <v>0.01</v>
      </c>
      <c r="O132" s="252" t="str">
        <f>INDEX('Policy Characteristics'!J:J,MATCH(PolicyLevers!$C132,'Policy Characteristics'!$D:$D,0))</f>
        <v>% reduction in energy use</v>
      </c>
      <c r="P132" s="252"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118" t="str">
        <f>IF(0,"",INDEX('Policy Characteristics'!L:L,MATCH(PolicyLevers!$C132,'Policy Characteristics'!$D:$D,0)))</f>
        <v>buildings-sector-main.html#eff-stds</v>
      </c>
      <c r="R132" s="260" t="str">
        <f>INDEX('Policy Characteristics'!M:M,MATCH(PolicyLevers!$C132,'Policy Characteristics'!$D:$D,0))</f>
        <v>building-energy-efficiency-standards.html</v>
      </c>
      <c r="S132" s="252"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2"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
      <c r="V132" s="2"/>
      <c r="W132" s="2"/>
      <c r="X132" s="2"/>
      <c r="Y132" s="2"/>
      <c r="Z132" s="2"/>
    </row>
    <row r="133" spans="1:26" ht="15.75" customHeight="1" x14ac:dyDescent="0.2">
      <c r="A133" s="118" t="str">
        <f>INDEX('Policy Characteristics'!B:B,MATCH(PolicyLevers!$C133,'Policy Characteristics'!$D:$D,0))</f>
        <v>Buildings and Appliances</v>
      </c>
      <c r="B133" s="118" t="str">
        <f>INDEX('Policy Characteristics'!C:C,MATCH(PolicyLevers!$C133,'Policy Characteristics'!$D:$D,0))</f>
        <v>Building Energy Efficiency Standards</v>
      </c>
      <c r="C133" s="118" t="str">
        <f t="shared" si="82"/>
        <v>Reduction in E Use Allowed by Component Eff Std</v>
      </c>
      <c r="D133" s="252" t="s">
        <v>182</v>
      </c>
      <c r="E133" s="252" t="s">
        <v>155</v>
      </c>
      <c r="F133" s="252" t="s">
        <v>1283</v>
      </c>
      <c r="G133" s="252" t="s">
        <v>183</v>
      </c>
      <c r="H133" s="249">
        <v>15</v>
      </c>
      <c r="I133" s="250" t="s">
        <v>63</v>
      </c>
      <c r="J133" s="118" t="str">
        <f>INDEX('Policy Characteristics'!E:E,MATCH(PolicyLevers!$C133,'Policy Characteristics'!$D:$D,0))</f>
        <v>Building Energy Efficiency Standards</v>
      </c>
      <c r="K133" s="118" t="str">
        <f>INDEX('Policy Characteristics'!F:F,MATCH(PolicyLevers!$C133,'Policy Characteristics'!$D:$D,0))</f>
        <v>bldgs efficiency standards</v>
      </c>
      <c r="L133" s="251">
        <f>INDEX('Policy Characteristics'!G:G,MATCH(PolicyLevers!$C133,'Policy Characteristics'!$D:$D,0))</f>
        <v>0</v>
      </c>
      <c r="M133" s="251">
        <f>INDEX('Policy Characteristics'!H:H,MATCH(PolicyLevers!$C133,'Policy Characteristics'!$D:$D,0))</f>
        <v>0.22</v>
      </c>
      <c r="N133" s="251">
        <f>INDEX('Policy Characteristics'!I:I,MATCH(PolicyLevers!$C133,'Policy Characteristics'!$D:$D,0))</f>
        <v>0.01</v>
      </c>
      <c r="O133" s="252" t="str">
        <f>INDEX('Policy Characteristics'!J:J,MATCH(PolicyLevers!$C133,'Policy Characteristics'!$D:$D,0))</f>
        <v>% reduction in energy use</v>
      </c>
      <c r="P133" s="252"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118" t="str">
        <f>IF(0,"",INDEX('Policy Characteristics'!L:L,MATCH(PolicyLevers!$C133,'Policy Characteristics'!$D:$D,0)))</f>
        <v>buildings-sector-main.html#eff-stds</v>
      </c>
      <c r="R133" s="260" t="str">
        <f>INDEX('Policy Characteristics'!M:M,MATCH(PolicyLevers!$C133,'Policy Characteristics'!$D:$D,0))</f>
        <v>building-energy-efficiency-standards.html</v>
      </c>
      <c r="S133" s="252"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2"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2">
      <c r="A134" s="118" t="str">
        <f>INDEX('Policy Characteristics'!B:B,MATCH(PolicyLevers!$C134,'Policy Characteristics'!$D:$D,0))</f>
        <v>Buildings and Appliances</v>
      </c>
      <c r="B134" s="118" t="str">
        <f>INDEX('Policy Characteristics'!C:C,MATCH(PolicyLevers!$C134,'Policy Characteristics'!$D:$D,0))</f>
        <v>Building Energy Efficiency Standards</v>
      </c>
      <c r="C134" s="118" t="str">
        <f t="shared" si="82"/>
        <v>Reduction in E Use Allowed by Component Eff Std</v>
      </c>
      <c r="D134" s="252" t="s">
        <v>164</v>
      </c>
      <c r="E134" s="252" t="s">
        <v>155</v>
      </c>
      <c r="F134" s="252" t="s">
        <v>1283</v>
      </c>
      <c r="G134" s="252" t="s">
        <v>165</v>
      </c>
      <c r="H134" s="249">
        <v>16</v>
      </c>
      <c r="I134" s="250" t="s">
        <v>63</v>
      </c>
      <c r="J134" s="118" t="str">
        <f>INDEX('Policy Characteristics'!E:E,MATCH(PolicyLevers!$C134,'Policy Characteristics'!$D:$D,0))</f>
        <v>Building Energy Efficiency Standards</v>
      </c>
      <c r="K134" s="118" t="str">
        <f>INDEX('Policy Characteristics'!F:F,MATCH(PolicyLevers!$C134,'Policy Characteristics'!$D:$D,0))</f>
        <v>bldgs efficiency standards</v>
      </c>
      <c r="L134" s="251">
        <f>INDEX('Policy Characteristics'!G:G,MATCH(PolicyLevers!$C134,'Policy Characteristics'!$D:$D,0))</f>
        <v>0</v>
      </c>
      <c r="M134" s="251">
        <f>INDEX('Policy Characteristics'!H:H,MATCH(PolicyLevers!$C134,'Policy Characteristics'!$D:$D,0))</f>
        <v>0.22</v>
      </c>
      <c r="N134" s="251">
        <f>INDEX('Policy Characteristics'!I:I,MATCH(PolicyLevers!$C134,'Policy Characteristics'!$D:$D,0))</f>
        <v>0.01</v>
      </c>
      <c r="O134" s="252" t="str">
        <f>INDEX('Policy Characteristics'!J:J,MATCH(PolicyLevers!$C134,'Policy Characteristics'!$D:$D,0))</f>
        <v>% reduction in energy use</v>
      </c>
      <c r="P134" s="252"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118" t="str">
        <f>IF(0,"",INDEX('Policy Characteristics'!L:L,MATCH(PolicyLevers!$C134,'Policy Characteristics'!$D:$D,0)))</f>
        <v>buildings-sector-main.html#eff-stds</v>
      </c>
      <c r="R134" s="260" t="str">
        <f>INDEX('Policy Characteristics'!M:M,MATCH(PolicyLevers!$C134,'Policy Characteristics'!$D:$D,0))</f>
        <v>building-energy-efficiency-standards.html</v>
      </c>
      <c r="S134" s="252"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2"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2">
      <c r="A135" s="118" t="str">
        <f>INDEX('Policy Characteristics'!B:B,MATCH(PolicyLevers!$C135,'Policy Characteristics'!$D:$D,0))</f>
        <v>Buildings and Appliances</v>
      </c>
      <c r="B135" s="118" t="str">
        <f>INDEX('Policy Characteristics'!C:C,MATCH(PolicyLevers!$C135,'Policy Characteristics'!$D:$D,0))</f>
        <v>Building Energy Efficiency Standards</v>
      </c>
      <c r="C135" s="118" t="str">
        <f t="shared" si="82"/>
        <v>Reduction in E Use Allowed by Component Eff Std</v>
      </c>
      <c r="D135" s="252" t="s">
        <v>166</v>
      </c>
      <c r="E135" s="252" t="s">
        <v>155</v>
      </c>
      <c r="F135" s="252" t="s">
        <v>1283</v>
      </c>
      <c r="G135" s="252" t="s">
        <v>167</v>
      </c>
      <c r="H135" s="249">
        <v>17</v>
      </c>
      <c r="I135" s="250" t="s">
        <v>63</v>
      </c>
      <c r="J135" s="118" t="str">
        <f>INDEX('Policy Characteristics'!E:E,MATCH(PolicyLevers!$C135,'Policy Characteristics'!$D:$D,0))</f>
        <v>Building Energy Efficiency Standards</v>
      </c>
      <c r="K135" s="118" t="str">
        <f>INDEX('Policy Characteristics'!F:F,MATCH(PolicyLevers!$C135,'Policy Characteristics'!$D:$D,0))</f>
        <v>bldgs efficiency standards</v>
      </c>
      <c r="L135" s="251">
        <f>INDEX('Policy Characteristics'!G:G,MATCH(PolicyLevers!$C135,'Policy Characteristics'!$D:$D,0))</f>
        <v>0</v>
      </c>
      <c r="M135" s="251">
        <f>INDEX('Policy Characteristics'!H:H,MATCH(PolicyLevers!$C135,'Policy Characteristics'!$D:$D,0))</f>
        <v>0.22</v>
      </c>
      <c r="N135" s="251">
        <f>INDEX('Policy Characteristics'!I:I,MATCH(PolicyLevers!$C135,'Policy Characteristics'!$D:$D,0))</f>
        <v>0.01</v>
      </c>
      <c r="O135" s="252" t="str">
        <f>INDEX('Policy Characteristics'!J:J,MATCH(PolicyLevers!$C135,'Policy Characteristics'!$D:$D,0))</f>
        <v>% reduction in energy use</v>
      </c>
      <c r="P135" s="252"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118" t="str">
        <f>IF(0,"",INDEX('Policy Characteristics'!L:L,MATCH(PolicyLevers!$C135,'Policy Characteristics'!$D:$D,0)))</f>
        <v>buildings-sector-main.html#eff-stds</v>
      </c>
      <c r="R135" s="260" t="str">
        <f>INDEX('Policy Characteristics'!M:M,MATCH(PolicyLevers!$C135,'Policy Characteristics'!$D:$D,0))</f>
        <v>building-energy-efficiency-standards.html</v>
      </c>
      <c r="S135" s="252"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2"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2">
      <c r="A136" s="118" t="str">
        <f>INDEX('Policy Characteristics'!B:B,MATCH(PolicyLevers!$C136,'Policy Characteristics'!$D:$D,0))</f>
        <v>Buildings and Appliances</v>
      </c>
      <c r="B136" s="118" t="str">
        <f>INDEX('Policy Characteristics'!C:C,MATCH(PolicyLevers!$C136,'Policy Characteristics'!$D:$D,0))</f>
        <v>Building Energy Efficiency Standards</v>
      </c>
      <c r="C136" s="118" t="str">
        <f t="shared" si="82"/>
        <v>Reduction in E Use Allowed by Component Eff Std</v>
      </c>
      <c r="D136" s="252" t="s">
        <v>168</v>
      </c>
      <c r="E136" s="252" t="s">
        <v>155</v>
      </c>
      <c r="F136" s="252" t="s">
        <v>1283</v>
      </c>
      <c r="G136" s="252" t="s">
        <v>169</v>
      </c>
      <c r="H136" s="249">
        <v>18</v>
      </c>
      <c r="I136" s="250" t="s">
        <v>63</v>
      </c>
      <c r="J136" s="118" t="str">
        <f>INDEX('Policy Characteristics'!E:E,MATCH(PolicyLevers!$C136,'Policy Characteristics'!$D:$D,0))</f>
        <v>Building Energy Efficiency Standards</v>
      </c>
      <c r="K136" s="118" t="str">
        <f>INDEX('Policy Characteristics'!F:F,MATCH(PolicyLevers!$C136,'Policy Characteristics'!$D:$D,0))</f>
        <v>bldgs efficiency standards</v>
      </c>
      <c r="L136" s="251">
        <f>INDEX('Policy Characteristics'!G:G,MATCH(PolicyLevers!$C136,'Policy Characteristics'!$D:$D,0))</f>
        <v>0</v>
      </c>
      <c r="M136" s="251">
        <f>INDEX('Policy Characteristics'!H:H,MATCH(PolicyLevers!$C136,'Policy Characteristics'!$D:$D,0))</f>
        <v>0.22</v>
      </c>
      <c r="N136" s="251">
        <f>INDEX('Policy Characteristics'!I:I,MATCH(PolicyLevers!$C136,'Policy Characteristics'!$D:$D,0))</f>
        <v>0.01</v>
      </c>
      <c r="O136" s="252" t="str">
        <f>INDEX('Policy Characteristics'!J:J,MATCH(PolicyLevers!$C136,'Policy Characteristics'!$D:$D,0))</f>
        <v>% reduction in energy use</v>
      </c>
      <c r="P136" s="252"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118" t="str">
        <f>IF(0,"",INDEX('Policy Characteristics'!L:L,MATCH(PolicyLevers!$C136,'Policy Characteristics'!$D:$D,0)))</f>
        <v>buildings-sector-main.html#eff-stds</v>
      </c>
      <c r="R136" s="260" t="str">
        <f>INDEX('Policy Characteristics'!M:M,MATCH(PolicyLevers!$C136,'Policy Characteristics'!$D:$D,0))</f>
        <v>building-energy-efficiency-standards.html</v>
      </c>
      <c r="S136" s="252"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2"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2">
      <c r="A137" s="118" t="str">
        <f>INDEX('Policy Characteristics'!B:B,MATCH(PolicyLevers!$C137,'Policy Characteristics'!$D:$D,0))</f>
        <v>Buildings and Appliances</v>
      </c>
      <c r="B137" s="118" t="str">
        <f>INDEX('Policy Characteristics'!C:C,MATCH(PolicyLevers!$C137,'Policy Characteristics'!$D:$D,0))</f>
        <v>Building Energy Efficiency Standards</v>
      </c>
      <c r="C137" s="118" t="str">
        <f t="shared" ref="C137" si="83">C$131</f>
        <v>Reduction in E Use Allowed by Component Eff Std</v>
      </c>
      <c r="D137" s="252" t="s">
        <v>154</v>
      </c>
      <c r="E137" s="252" t="s">
        <v>170</v>
      </c>
      <c r="F137" s="252" t="s">
        <v>171</v>
      </c>
      <c r="G137" s="252" t="s">
        <v>157</v>
      </c>
      <c r="H137" s="249">
        <v>150</v>
      </c>
      <c r="I137" s="252" t="s">
        <v>76</v>
      </c>
      <c r="J137" s="118" t="str">
        <f>INDEX('Policy Characteristics'!E:E,MATCH(PolicyLevers!$C137,'Policy Characteristics'!$D:$D,0))</f>
        <v>Building Energy Efficiency Standards</v>
      </c>
      <c r="K137" s="118" t="str">
        <f>INDEX('Policy Characteristics'!F:F,MATCH(PolicyLevers!$C137,'Policy Characteristics'!$D:$D,0))</f>
        <v>bldgs efficiency standards</v>
      </c>
      <c r="L137" s="251">
        <f>INDEX('Policy Characteristics'!G:G,MATCH(PolicyLevers!$C137,'Policy Characteristics'!$D:$D,0))</f>
        <v>0</v>
      </c>
      <c r="M137" s="251">
        <f>INDEX('Policy Characteristics'!H:H,MATCH(PolicyLevers!$C137,'Policy Characteristics'!$D:$D,0))</f>
        <v>0.22</v>
      </c>
      <c r="N137" s="251">
        <f>INDEX('Policy Characteristics'!I:I,MATCH(PolicyLevers!$C137,'Policy Characteristics'!$D:$D,0))</f>
        <v>0.01</v>
      </c>
      <c r="O137" s="252" t="str">
        <f>INDEX('Policy Characteristics'!J:J,MATCH(PolicyLevers!$C137,'Policy Characteristics'!$D:$D,0))</f>
        <v>% reduction in energy use</v>
      </c>
      <c r="P137" s="252"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118" t="str">
        <f>IF(0,"",INDEX('Policy Characteristics'!L:L,MATCH(PolicyLevers!$C137,'Policy Characteristics'!$D:$D,0)))</f>
        <v>buildings-sector-main.html#eff-stds</v>
      </c>
      <c r="R137" s="260" t="str">
        <f>INDEX('Policy Characteristics'!M:M,MATCH(PolicyLevers!$C137,'Policy Characteristics'!$D:$D,0))</f>
        <v>building-energy-efficiency-standards.html</v>
      </c>
      <c r="S137" s="252"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2"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2">
      <c r="A138" s="118" t="str">
        <f>INDEX('Policy Characteristics'!B:B,MATCH(PolicyLevers!$C138,'Policy Characteristics'!$D:$D,0))</f>
        <v>Buildings and Appliances</v>
      </c>
      <c r="B138" s="118" t="str">
        <f>INDEX('Policy Characteristics'!C:C,MATCH(PolicyLevers!$C138,'Policy Characteristics'!$D:$D,0))</f>
        <v>Building Energy Efficiency Standards</v>
      </c>
      <c r="C138" s="118" t="str">
        <f t="shared" ref="C138" si="84">C$131</f>
        <v>Reduction in E Use Allowed by Component Eff Std</v>
      </c>
      <c r="D138" s="252" t="s">
        <v>162</v>
      </c>
      <c r="E138" s="252" t="s">
        <v>170</v>
      </c>
      <c r="F138" s="252" t="s">
        <v>171</v>
      </c>
      <c r="G138" s="252" t="s">
        <v>163</v>
      </c>
      <c r="H138" s="249">
        <v>151</v>
      </c>
      <c r="I138" s="252" t="s">
        <v>76</v>
      </c>
      <c r="J138" s="118" t="str">
        <f>INDEX('Policy Characteristics'!E:E,MATCH(PolicyLevers!$C138,'Policy Characteristics'!$D:$D,0))</f>
        <v>Building Energy Efficiency Standards</v>
      </c>
      <c r="K138" s="118" t="str">
        <f>INDEX('Policy Characteristics'!F:F,MATCH(PolicyLevers!$C138,'Policy Characteristics'!$D:$D,0))</f>
        <v>bldgs efficiency standards</v>
      </c>
      <c r="L138" s="251">
        <f>INDEX('Policy Characteristics'!G:G,MATCH(PolicyLevers!$C138,'Policy Characteristics'!$D:$D,0))</f>
        <v>0</v>
      </c>
      <c r="M138" s="251">
        <f>INDEX('Policy Characteristics'!H:H,MATCH(PolicyLevers!$C138,'Policy Characteristics'!$D:$D,0))</f>
        <v>0.22</v>
      </c>
      <c r="N138" s="251">
        <f>INDEX('Policy Characteristics'!I:I,MATCH(PolicyLevers!$C138,'Policy Characteristics'!$D:$D,0))</f>
        <v>0.01</v>
      </c>
      <c r="O138" s="252" t="str">
        <f>INDEX('Policy Characteristics'!J:J,MATCH(PolicyLevers!$C138,'Policy Characteristics'!$D:$D,0))</f>
        <v>% reduction in energy use</v>
      </c>
      <c r="P138" s="252"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118" t="str">
        <f>IF(0,"",INDEX('Policy Characteristics'!L:L,MATCH(PolicyLevers!$C138,'Policy Characteristics'!$D:$D,0)))</f>
        <v>buildings-sector-main.html#eff-stds</v>
      </c>
      <c r="R138" s="260" t="str">
        <f>INDEX('Policy Characteristics'!M:M,MATCH(PolicyLevers!$C138,'Policy Characteristics'!$D:$D,0))</f>
        <v>building-energy-efficiency-standards.html</v>
      </c>
      <c r="S138" s="252"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2"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2">
      <c r="A139" s="118" t="str">
        <f>INDEX('Policy Characteristics'!B:B,MATCH(PolicyLevers!$C139,'Policy Characteristics'!$D:$D,0))</f>
        <v>Buildings and Appliances</v>
      </c>
      <c r="B139" s="118" t="str">
        <f>INDEX('Policy Characteristics'!C:C,MATCH(PolicyLevers!$C139,'Policy Characteristics'!$D:$D,0))</f>
        <v>Building Energy Efficiency Standards</v>
      </c>
      <c r="C139" s="118" t="str">
        <f t="shared" ref="C139" si="85">C$131</f>
        <v>Reduction in E Use Allowed by Component Eff Std</v>
      </c>
      <c r="D139" s="252" t="s">
        <v>182</v>
      </c>
      <c r="E139" s="252" t="s">
        <v>170</v>
      </c>
      <c r="F139" s="252" t="s">
        <v>171</v>
      </c>
      <c r="G139" s="252" t="s">
        <v>183</v>
      </c>
      <c r="H139" s="249">
        <v>152</v>
      </c>
      <c r="I139" s="252" t="s">
        <v>76</v>
      </c>
      <c r="J139" s="118" t="str">
        <f>INDEX('Policy Characteristics'!E:E,MATCH(PolicyLevers!$C139,'Policy Characteristics'!$D:$D,0))</f>
        <v>Building Energy Efficiency Standards</v>
      </c>
      <c r="K139" s="118" t="str">
        <f>INDEX('Policy Characteristics'!F:F,MATCH(PolicyLevers!$C139,'Policy Characteristics'!$D:$D,0))</f>
        <v>bldgs efficiency standards</v>
      </c>
      <c r="L139" s="251">
        <f>INDEX('Policy Characteristics'!G:G,MATCH(PolicyLevers!$C139,'Policy Characteristics'!$D:$D,0))</f>
        <v>0</v>
      </c>
      <c r="M139" s="251">
        <f>INDEX('Policy Characteristics'!H:H,MATCH(PolicyLevers!$C139,'Policy Characteristics'!$D:$D,0))</f>
        <v>0.22</v>
      </c>
      <c r="N139" s="251">
        <f>INDEX('Policy Characteristics'!I:I,MATCH(PolicyLevers!$C139,'Policy Characteristics'!$D:$D,0))</f>
        <v>0.01</v>
      </c>
      <c r="O139" s="252" t="str">
        <f>INDEX('Policy Characteristics'!J:J,MATCH(PolicyLevers!$C139,'Policy Characteristics'!$D:$D,0))</f>
        <v>% reduction in energy use</v>
      </c>
      <c r="P139" s="252"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118" t="str">
        <f>IF(0,"",INDEX('Policy Characteristics'!L:L,MATCH(PolicyLevers!$C139,'Policy Characteristics'!$D:$D,0)))</f>
        <v>buildings-sector-main.html#eff-stds</v>
      </c>
      <c r="R139" s="260" t="str">
        <f>INDEX('Policy Characteristics'!M:M,MATCH(PolicyLevers!$C139,'Policy Characteristics'!$D:$D,0))</f>
        <v>building-energy-efficiency-standards.html</v>
      </c>
      <c r="S139" s="252"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2"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2">
      <c r="A140" s="118" t="str">
        <f>INDEX('Policy Characteristics'!B:B,MATCH(PolicyLevers!$C140,'Policy Characteristics'!$D:$D,0))</f>
        <v>Buildings and Appliances</v>
      </c>
      <c r="B140" s="118" t="str">
        <f>INDEX('Policy Characteristics'!C:C,MATCH(PolicyLevers!$C140,'Policy Characteristics'!$D:$D,0))</f>
        <v>Building Energy Efficiency Standards</v>
      </c>
      <c r="C140" s="118" t="str">
        <f t="shared" ref="C140" si="86">C$131</f>
        <v>Reduction in E Use Allowed by Component Eff Std</v>
      </c>
      <c r="D140" s="252" t="s">
        <v>164</v>
      </c>
      <c r="E140" s="252" t="s">
        <v>170</v>
      </c>
      <c r="F140" s="252" t="s">
        <v>171</v>
      </c>
      <c r="G140" s="252" t="s">
        <v>165</v>
      </c>
      <c r="H140" s="249">
        <v>153</v>
      </c>
      <c r="I140" s="252" t="s">
        <v>76</v>
      </c>
      <c r="J140" s="118" t="str">
        <f>INDEX('Policy Characteristics'!E:E,MATCH(PolicyLevers!$C140,'Policy Characteristics'!$D:$D,0))</f>
        <v>Building Energy Efficiency Standards</v>
      </c>
      <c r="K140" s="118" t="str">
        <f>INDEX('Policy Characteristics'!F:F,MATCH(PolicyLevers!$C140,'Policy Characteristics'!$D:$D,0))</f>
        <v>bldgs efficiency standards</v>
      </c>
      <c r="L140" s="251">
        <f>INDEX('Policy Characteristics'!G:G,MATCH(PolicyLevers!$C140,'Policy Characteristics'!$D:$D,0))</f>
        <v>0</v>
      </c>
      <c r="M140" s="251">
        <f>INDEX('Policy Characteristics'!H:H,MATCH(PolicyLevers!$C140,'Policy Characteristics'!$D:$D,0))</f>
        <v>0.22</v>
      </c>
      <c r="N140" s="251">
        <f>INDEX('Policy Characteristics'!I:I,MATCH(PolicyLevers!$C140,'Policy Characteristics'!$D:$D,0))</f>
        <v>0.01</v>
      </c>
      <c r="O140" s="252" t="str">
        <f>INDEX('Policy Characteristics'!J:J,MATCH(PolicyLevers!$C140,'Policy Characteristics'!$D:$D,0))</f>
        <v>% reduction in energy use</v>
      </c>
      <c r="P140" s="252"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118" t="str">
        <f>IF(0,"",INDEX('Policy Characteristics'!L:L,MATCH(PolicyLevers!$C140,'Policy Characteristics'!$D:$D,0)))</f>
        <v>buildings-sector-main.html#eff-stds</v>
      </c>
      <c r="R140" s="260" t="str">
        <f>INDEX('Policy Characteristics'!M:M,MATCH(PolicyLevers!$C140,'Policy Characteristics'!$D:$D,0))</f>
        <v>building-energy-efficiency-standards.html</v>
      </c>
      <c r="S140" s="252"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2"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2">
      <c r="A141" s="118" t="str">
        <f>INDEX('Policy Characteristics'!B:B,MATCH(PolicyLevers!$C141,'Policy Characteristics'!$D:$D,0))</f>
        <v>Buildings and Appliances</v>
      </c>
      <c r="B141" s="118" t="str">
        <f>INDEX('Policy Characteristics'!C:C,MATCH(PolicyLevers!$C141,'Policy Characteristics'!$D:$D,0))</f>
        <v>Building Energy Efficiency Standards</v>
      </c>
      <c r="C141" s="118" t="str">
        <f t="shared" ref="C141" si="87">C$131</f>
        <v>Reduction in E Use Allowed by Component Eff Std</v>
      </c>
      <c r="D141" s="252" t="s">
        <v>166</v>
      </c>
      <c r="E141" s="252" t="s">
        <v>170</v>
      </c>
      <c r="F141" s="252" t="s">
        <v>171</v>
      </c>
      <c r="G141" s="252" t="s">
        <v>167</v>
      </c>
      <c r="H141" s="249">
        <v>154</v>
      </c>
      <c r="I141" s="252" t="s">
        <v>76</v>
      </c>
      <c r="J141" s="118" t="str">
        <f>INDEX('Policy Characteristics'!E:E,MATCH(PolicyLevers!$C141,'Policy Characteristics'!$D:$D,0))</f>
        <v>Building Energy Efficiency Standards</v>
      </c>
      <c r="K141" s="118" t="str">
        <f>INDEX('Policy Characteristics'!F:F,MATCH(PolicyLevers!$C141,'Policy Characteristics'!$D:$D,0))</f>
        <v>bldgs efficiency standards</v>
      </c>
      <c r="L141" s="251">
        <f>INDEX('Policy Characteristics'!G:G,MATCH(PolicyLevers!$C141,'Policy Characteristics'!$D:$D,0))</f>
        <v>0</v>
      </c>
      <c r="M141" s="251">
        <f>INDEX('Policy Characteristics'!H:H,MATCH(PolicyLevers!$C141,'Policy Characteristics'!$D:$D,0))</f>
        <v>0.22</v>
      </c>
      <c r="N141" s="251">
        <f>INDEX('Policy Characteristics'!I:I,MATCH(PolicyLevers!$C141,'Policy Characteristics'!$D:$D,0))</f>
        <v>0.01</v>
      </c>
      <c r="O141" s="252" t="str">
        <f>INDEX('Policy Characteristics'!J:J,MATCH(PolicyLevers!$C141,'Policy Characteristics'!$D:$D,0))</f>
        <v>% reduction in energy use</v>
      </c>
      <c r="P141" s="252"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118" t="str">
        <f>IF(0,"",INDEX('Policy Characteristics'!L:L,MATCH(PolicyLevers!$C141,'Policy Characteristics'!$D:$D,0)))</f>
        <v>buildings-sector-main.html#eff-stds</v>
      </c>
      <c r="R141" s="260" t="str">
        <f>INDEX('Policy Characteristics'!M:M,MATCH(PolicyLevers!$C141,'Policy Characteristics'!$D:$D,0))</f>
        <v>building-energy-efficiency-standards.html</v>
      </c>
      <c r="S141" s="252"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2"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2">
      <c r="A142" s="118" t="str">
        <f>INDEX('Policy Characteristics'!B:B,MATCH(PolicyLevers!$C142,'Policy Characteristics'!$D:$D,0))</f>
        <v>Buildings and Appliances</v>
      </c>
      <c r="B142" s="118" t="str">
        <f>INDEX('Policy Characteristics'!C:C,MATCH(PolicyLevers!$C142,'Policy Characteristics'!$D:$D,0))</f>
        <v>Building Energy Efficiency Standards</v>
      </c>
      <c r="C142" s="118" t="str">
        <f t="shared" ref="C142" si="88">C$131</f>
        <v>Reduction in E Use Allowed by Component Eff Std</v>
      </c>
      <c r="D142" s="252" t="s">
        <v>168</v>
      </c>
      <c r="E142" s="252" t="s">
        <v>170</v>
      </c>
      <c r="F142" s="252" t="s">
        <v>171</v>
      </c>
      <c r="G142" s="252" t="s">
        <v>169</v>
      </c>
      <c r="H142" s="249">
        <v>155</v>
      </c>
      <c r="I142" s="252" t="s">
        <v>76</v>
      </c>
      <c r="J142" s="118" t="str">
        <f>INDEX('Policy Characteristics'!E:E,MATCH(PolicyLevers!$C142,'Policy Characteristics'!$D:$D,0))</f>
        <v>Building Energy Efficiency Standards</v>
      </c>
      <c r="K142" s="118" t="str">
        <f>INDEX('Policy Characteristics'!F:F,MATCH(PolicyLevers!$C142,'Policy Characteristics'!$D:$D,0))</f>
        <v>bldgs efficiency standards</v>
      </c>
      <c r="L142" s="251">
        <f>INDEX('Policy Characteristics'!G:G,MATCH(PolicyLevers!$C142,'Policy Characteristics'!$D:$D,0))</f>
        <v>0</v>
      </c>
      <c r="M142" s="251">
        <f>INDEX('Policy Characteristics'!H:H,MATCH(PolicyLevers!$C142,'Policy Characteristics'!$D:$D,0))</f>
        <v>0.22</v>
      </c>
      <c r="N142" s="251">
        <f>INDEX('Policy Characteristics'!I:I,MATCH(PolicyLevers!$C142,'Policy Characteristics'!$D:$D,0))</f>
        <v>0.01</v>
      </c>
      <c r="O142" s="252" t="str">
        <f>INDEX('Policy Characteristics'!J:J,MATCH(PolicyLevers!$C142,'Policy Characteristics'!$D:$D,0))</f>
        <v>% reduction in energy use</v>
      </c>
      <c r="P142" s="252"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118" t="str">
        <f>IF(0,"",INDEX('Policy Characteristics'!L:L,MATCH(PolicyLevers!$C142,'Policy Characteristics'!$D:$D,0)))</f>
        <v>buildings-sector-main.html#eff-stds</v>
      </c>
      <c r="R142" s="260" t="str">
        <f>INDEX('Policy Characteristics'!M:M,MATCH(PolicyLevers!$C142,'Policy Characteristics'!$D:$D,0))</f>
        <v>building-energy-efficiency-standards.html</v>
      </c>
      <c r="S142" s="252"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2"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2">
      <c r="A143" s="118" t="str">
        <f>INDEX('Policy Characteristics'!B:B,MATCH(PolicyLevers!$C143,'Policy Characteristics'!$D:$D,0))</f>
        <v>Buildings and Appliances</v>
      </c>
      <c r="B143" s="118" t="str">
        <f>INDEX('Policy Characteristics'!C:C,MATCH(PolicyLevers!$C143,'Policy Characteristics'!$D:$D,0))</f>
        <v>Building Energy Efficiency Standards</v>
      </c>
      <c r="C143" s="118" t="str">
        <f t="shared" ref="C143:C148" si="89">C$131</f>
        <v>Reduction in E Use Allowed by Component Eff Std</v>
      </c>
      <c r="D143" s="252" t="s">
        <v>154</v>
      </c>
      <c r="E143" s="252" t="s">
        <v>172</v>
      </c>
      <c r="F143" s="252" t="s">
        <v>173</v>
      </c>
      <c r="G143" s="252" t="s">
        <v>157</v>
      </c>
      <c r="H143" s="249">
        <v>156</v>
      </c>
      <c r="I143" s="252" t="s">
        <v>76</v>
      </c>
      <c r="J143" s="118" t="str">
        <f>INDEX('Policy Characteristics'!E:E,MATCH(PolicyLevers!$C143,'Policy Characteristics'!$D:$D,0))</f>
        <v>Building Energy Efficiency Standards</v>
      </c>
      <c r="K143" s="118" t="str">
        <f>INDEX('Policy Characteristics'!F:F,MATCH(PolicyLevers!$C143,'Policy Characteristics'!$D:$D,0))</f>
        <v>bldgs efficiency standards</v>
      </c>
      <c r="L143" s="251">
        <f>INDEX('Policy Characteristics'!G:G,MATCH(PolicyLevers!$C143,'Policy Characteristics'!$D:$D,0))</f>
        <v>0</v>
      </c>
      <c r="M143" s="251">
        <f>INDEX('Policy Characteristics'!H:H,MATCH(PolicyLevers!$C143,'Policy Characteristics'!$D:$D,0))</f>
        <v>0.22</v>
      </c>
      <c r="N143" s="251">
        <f>INDEX('Policy Characteristics'!I:I,MATCH(PolicyLevers!$C143,'Policy Characteristics'!$D:$D,0))</f>
        <v>0.01</v>
      </c>
      <c r="O143" s="252" t="str">
        <f>INDEX('Policy Characteristics'!J:J,MATCH(PolicyLevers!$C143,'Policy Characteristics'!$D:$D,0))</f>
        <v>% reduction in energy use</v>
      </c>
      <c r="P143" s="252"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118" t="str">
        <f>IF(0,"",INDEX('Policy Characteristics'!L:L,MATCH(PolicyLevers!$C143,'Policy Characteristics'!$D:$D,0)))</f>
        <v>buildings-sector-main.html#eff-stds</v>
      </c>
      <c r="R143" s="260" t="str">
        <f>INDEX('Policy Characteristics'!M:M,MATCH(PolicyLevers!$C143,'Policy Characteristics'!$D:$D,0))</f>
        <v>building-energy-efficiency-standards.html</v>
      </c>
      <c r="S143" s="252"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2"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2">
      <c r="A144" s="118" t="str">
        <f>INDEX('Policy Characteristics'!B:B,MATCH(PolicyLevers!$C144,'Policy Characteristics'!$D:$D,0))</f>
        <v>Buildings and Appliances</v>
      </c>
      <c r="B144" s="118" t="str">
        <f>INDEX('Policy Characteristics'!C:C,MATCH(PolicyLevers!$C144,'Policy Characteristics'!$D:$D,0))</f>
        <v>Building Energy Efficiency Standards</v>
      </c>
      <c r="C144" s="118" t="str">
        <f t="shared" si="89"/>
        <v>Reduction in E Use Allowed by Component Eff Std</v>
      </c>
      <c r="D144" s="252" t="s">
        <v>162</v>
      </c>
      <c r="E144" s="252" t="s">
        <v>172</v>
      </c>
      <c r="F144" s="252" t="s">
        <v>173</v>
      </c>
      <c r="G144" s="252" t="s">
        <v>163</v>
      </c>
      <c r="H144" s="249">
        <v>157</v>
      </c>
      <c r="I144" s="250" t="s">
        <v>63</v>
      </c>
      <c r="J144" s="118" t="str">
        <f>INDEX('Policy Characteristics'!E:E,MATCH(PolicyLevers!$C144,'Policy Characteristics'!$D:$D,0))</f>
        <v>Building Energy Efficiency Standards</v>
      </c>
      <c r="K144" s="118" t="str">
        <f>INDEX('Policy Characteristics'!F:F,MATCH(PolicyLevers!$C144,'Policy Characteristics'!$D:$D,0))</f>
        <v>bldgs efficiency standards</v>
      </c>
      <c r="L144" s="251">
        <f>INDEX('Policy Characteristics'!G:G,MATCH(PolicyLevers!$C144,'Policy Characteristics'!$D:$D,0))</f>
        <v>0</v>
      </c>
      <c r="M144" s="251">
        <f>INDEX('Policy Characteristics'!H:H,MATCH(PolicyLevers!$C144,'Policy Characteristics'!$D:$D,0))</f>
        <v>0.22</v>
      </c>
      <c r="N144" s="251">
        <f>INDEX('Policy Characteristics'!I:I,MATCH(PolicyLevers!$C144,'Policy Characteristics'!$D:$D,0))</f>
        <v>0.01</v>
      </c>
      <c r="O144" s="252" t="str">
        <f>INDEX('Policy Characteristics'!J:J,MATCH(PolicyLevers!$C144,'Policy Characteristics'!$D:$D,0))</f>
        <v>% reduction in energy use</v>
      </c>
      <c r="P144" s="252"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118" t="str">
        <f>IF(0,"",INDEX('Policy Characteristics'!L:L,MATCH(PolicyLevers!$C144,'Policy Characteristics'!$D:$D,0)))</f>
        <v>buildings-sector-main.html#eff-stds</v>
      </c>
      <c r="R144" s="260" t="str">
        <f>INDEX('Policy Characteristics'!M:M,MATCH(PolicyLevers!$C144,'Policy Characteristics'!$D:$D,0))</f>
        <v>building-energy-efficiency-standards.html</v>
      </c>
      <c r="S144" s="252"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2"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2">
      <c r="A145" s="118" t="str">
        <f>INDEX('Policy Characteristics'!B:B,MATCH(PolicyLevers!$C145,'Policy Characteristics'!$D:$D,0))</f>
        <v>Buildings and Appliances</v>
      </c>
      <c r="B145" s="118" t="str">
        <f>INDEX('Policy Characteristics'!C:C,MATCH(PolicyLevers!$C145,'Policy Characteristics'!$D:$D,0))</f>
        <v>Building Energy Efficiency Standards</v>
      </c>
      <c r="C145" s="118" t="str">
        <f t="shared" si="89"/>
        <v>Reduction in E Use Allowed by Component Eff Std</v>
      </c>
      <c r="D145" s="252" t="s">
        <v>182</v>
      </c>
      <c r="E145" s="252" t="s">
        <v>172</v>
      </c>
      <c r="F145" s="252" t="s">
        <v>173</v>
      </c>
      <c r="G145" s="252" t="s">
        <v>183</v>
      </c>
      <c r="H145" s="249">
        <v>158</v>
      </c>
      <c r="I145" s="250" t="s">
        <v>63</v>
      </c>
      <c r="J145" s="118" t="str">
        <f>INDEX('Policy Characteristics'!E:E,MATCH(PolicyLevers!$C145,'Policy Characteristics'!$D:$D,0))</f>
        <v>Building Energy Efficiency Standards</v>
      </c>
      <c r="K145" s="118" t="str">
        <f>INDEX('Policy Characteristics'!F:F,MATCH(PolicyLevers!$C145,'Policy Characteristics'!$D:$D,0))</f>
        <v>bldgs efficiency standards</v>
      </c>
      <c r="L145" s="251">
        <f>INDEX('Policy Characteristics'!G:G,MATCH(PolicyLevers!$C145,'Policy Characteristics'!$D:$D,0))</f>
        <v>0</v>
      </c>
      <c r="M145" s="251">
        <f>INDEX('Policy Characteristics'!H:H,MATCH(PolicyLevers!$C145,'Policy Characteristics'!$D:$D,0))</f>
        <v>0.22</v>
      </c>
      <c r="N145" s="251">
        <f>INDEX('Policy Characteristics'!I:I,MATCH(PolicyLevers!$C145,'Policy Characteristics'!$D:$D,0))</f>
        <v>0.01</v>
      </c>
      <c r="O145" s="252" t="str">
        <f>INDEX('Policy Characteristics'!J:J,MATCH(PolicyLevers!$C145,'Policy Characteristics'!$D:$D,0))</f>
        <v>% reduction in energy use</v>
      </c>
      <c r="P145" s="252"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118" t="str">
        <f>IF(0,"",INDEX('Policy Characteristics'!L:L,MATCH(PolicyLevers!$C145,'Policy Characteristics'!$D:$D,0)))</f>
        <v>buildings-sector-main.html#eff-stds</v>
      </c>
      <c r="R145" s="260" t="str">
        <f>INDEX('Policy Characteristics'!M:M,MATCH(PolicyLevers!$C145,'Policy Characteristics'!$D:$D,0))</f>
        <v>building-energy-efficiency-standards.html</v>
      </c>
      <c r="S145" s="252"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2"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2">
      <c r="A146" s="118" t="str">
        <f>INDEX('Policy Characteristics'!B:B,MATCH(PolicyLevers!$C146,'Policy Characteristics'!$D:$D,0))</f>
        <v>Buildings and Appliances</v>
      </c>
      <c r="B146" s="118" t="str">
        <f>INDEX('Policy Characteristics'!C:C,MATCH(PolicyLevers!$C146,'Policy Characteristics'!$D:$D,0))</f>
        <v>Building Energy Efficiency Standards</v>
      </c>
      <c r="C146" s="118" t="str">
        <f t="shared" si="89"/>
        <v>Reduction in E Use Allowed by Component Eff Std</v>
      </c>
      <c r="D146" s="252" t="s">
        <v>164</v>
      </c>
      <c r="E146" s="252" t="s">
        <v>172</v>
      </c>
      <c r="F146" s="252" t="s">
        <v>173</v>
      </c>
      <c r="G146" s="252" t="s">
        <v>165</v>
      </c>
      <c r="H146" s="249">
        <v>159</v>
      </c>
      <c r="I146" s="250" t="s">
        <v>63</v>
      </c>
      <c r="J146" s="118" t="str">
        <f>INDEX('Policy Characteristics'!E:E,MATCH(PolicyLevers!$C146,'Policy Characteristics'!$D:$D,0))</f>
        <v>Building Energy Efficiency Standards</v>
      </c>
      <c r="K146" s="118" t="str">
        <f>INDEX('Policy Characteristics'!F:F,MATCH(PolicyLevers!$C146,'Policy Characteristics'!$D:$D,0))</f>
        <v>bldgs efficiency standards</v>
      </c>
      <c r="L146" s="251">
        <f>INDEX('Policy Characteristics'!G:G,MATCH(PolicyLevers!$C146,'Policy Characteristics'!$D:$D,0))</f>
        <v>0</v>
      </c>
      <c r="M146" s="251">
        <f>INDEX('Policy Characteristics'!H:H,MATCH(PolicyLevers!$C146,'Policy Characteristics'!$D:$D,0))</f>
        <v>0.22</v>
      </c>
      <c r="N146" s="251">
        <f>INDEX('Policy Characteristics'!I:I,MATCH(PolicyLevers!$C146,'Policy Characteristics'!$D:$D,0))</f>
        <v>0.01</v>
      </c>
      <c r="O146" s="252" t="str">
        <f>INDEX('Policy Characteristics'!J:J,MATCH(PolicyLevers!$C146,'Policy Characteristics'!$D:$D,0))</f>
        <v>% reduction in energy use</v>
      </c>
      <c r="P146" s="252"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118" t="str">
        <f>IF(0,"",INDEX('Policy Characteristics'!L:L,MATCH(PolicyLevers!$C146,'Policy Characteristics'!$D:$D,0)))</f>
        <v>buildings-sector-main.html#eff-stds</v>
      </c>
      <c r="R146" s="260" t="str">
        <f>INDEX('Policy Characteristics'!M:M,MATCH(PolicyLevers!$C146,'Policy Characteristics'!$D:$D,0))</f>
        <v>building-energy-efficiency-standards.html</v>
      </c>
      <c r="S146" s="252"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2"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2">
      <c r="A147" s="118" t="str">
        <f>INDEX('Policy Characteristics'!B:B,MATCH(PolicyLevers!$C147,'Policy Characteristics'!$D:$D,0))</f>
        <v>Buildings and Appliances</v>
      </c>
      <c r="B147" s="118" t="str">
        <f>INDEX('Policy Characteristics'!C:C,MATCH(PolicyLevers!$C147,'Policy Characteristics'!$D:$D,0))</f>
        <v>Building Energy Efficiency Standards</v>
      </c>
      <c r="C147" s="118" t="str">
        <f t="shared" si="89"/>
        <v>Reduction in E Use Allowed by Component Eff Std</v>
      </c>
      <c r="D147" s="252" t="s">
        <v>166</v>
      </c>
      <c r="E147" s="252" t="s">
        <v>172</v>
      </c>
      <c r="F147" s="252" t="s">
        <v>173</v>
      </c>
      <c r="G147" s="252" t="s">
        <v>167</v>
      </c>
      <c r="H147" s="249">
        <v>160</v>
      </c>
      <c r="I147" s="250" t="s">
        <v>63</v>
      </c>
      <c r="J147" s="118" t="str">
        <f>INDEX('Policy Characteristics'!E:E,MATCH(PolicyLevers!$C147,'Policy Characteristics'!$D:$D,0))</f>
        <v>Building Energy Efficiency Standards</v>
      </c>
      <c r="K147" s="118" t="str">
        <f>INDEX('Policy Characteristics'!F:F,MATCH(PolicyLevers!$C147,'Policy Characteristics'!$D:$D,0))</f>
        <v>bldgs efficiency standards</v>
      </c>
      <c r="L147" s="251">
        <f>INDEX('Policy Characteristics'!G:G,MATCH(PolicyLevers!$C147,'Policy Characteristics'!$D:$D,0))</f>
        <v>0</v>
      </c>
      <c r="M147" s="251">
        <f>INDEX('Policy Characteristics'!H:H,MATCH(PolicyLevers!$C147,'Policy Characteristics'!$D:$D,0))</f>
        <v>0.22</v>
      </c>
      <c r="N147" s="251">
        <f>INDEX('Policy Characteristics'!I:I,MATCH(PolicyLevers!$C147,'Policy Characteristics'!$D:$D,0))</f>
        <v>0.01</v>
      </c>
      <c r="O147" s="252" t="str">
        <f>INDEX('Policy Characteristics'!J:J,MATCH(PolicyLevers!$C147,'Policy Characteristics'!$D:$D,0))</f>
        <v>% reduction in energy use</v>
      </c>
      <c r="P147" s="252"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118" t="str">
        <f>IF(0,"",INDEX('Policy Characteristics'!L:L,MATCH(PolicyLevers!$C147,'Policy Characteristics'!$D:$D,0)))</f>
        <v>buildings-sector-main.html#eff-stds</v>
      </c>
      <c r="R147" s="260" t="str">
        <f>INDEX('Policy Characteristics'!M:M,MATCH(PolicyLevers!$C147,'Policy Characteristics'!$D:$D,0))</f>
        <v>building-energy-efficiency-standards.html</v>
      </c>
      <c r="S147" s="252"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2"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2">
      <c r="A148" s="118" t="str">
        <f>INDEX('Policy Characteristics'!B:B,MATCH(PolicyLevers!$C148,'Policy Characteristics'!$D:$D,0))</f>
        <v>Buildings and Appliances</v>
      </c>
      <c r="B148" s="118" t="str">
        <f>INDEX('Policy Characteristics'!C:C,MATCH(PolicyLevers!$C148,'Policy Characteristics'!$D:$D,0))</f>
        <v>Building Energy Efficiency Standards</v>
      </c>
      <c r="C148" s="12" t="str">
        <f t="shared" si="89"/>
        <v>Reduction in E Use Allowed by Component Eff Std</v>
      </c>
      <c r="D148" s="257" t="s">
        <v>168</v>
      </c>
      <c r="E148" s="257" t="s">
        <v>172</v>
      </c>
      <c r="F148" s="257" t="s">
        <v>173</v>
      </c>
      <c r="G148" s="257" t="s">
        <v>169</v>
      </c>
      <c r="H148" s="7">
        <v>161</v>
      </c>
      <c r="I148" s="255" t="s">
        <v>63</v>
      </c>
      <c r="J148" s="118" t="str">
        <f>INDEX('Policy Characteristics'!E:E,MATCH(PolicyLevers!$C148,'Policy Characteristics'!$D:$D,0))</f>
        <v>Building Energy Efficiency Standards</v>
      </c>
      <c r="K148" s="118" t="str">
        <f>INDEX('Policy Characteristics'!F:F,MATCH(PolicyLevers!$C148,'Policy Characteristics'!$D:$D,0))</f>
        <v>bldgs efficiency standards</v>
      </c>
      <c r="L148" s="256">
        <f>INDEX('Policy Characteristics'!G:G,MATCH(PolicyLevers!$C148,'Policy Characteristics'!$D:$D,0))</f>
        <v>0</v>
      </c>
      <c r="M148" s="256">
        <f>INDEX('Policy Characteristics'!H:H,MATCH(PolicyLevers!$C148,'Policy Characteristics'!$D:$D,0))</f>
        <v>0.22</v>
      </c>
      <c r="N148" s="256">
        <f>INDEX('Policy Characteristics'!I:I,MATCH(PolicyLevers!$C148,'Policy Characteristics'!$D:$D,0))</f>
        <v>0.01</v>
      </c>
      <c r="O148" s="270" t="str">
        <f>INDEX('Policy Characteristics'!J:J,MATCH(PolicyLevers!$C148,'Policy Characteristics'!$D:$D,0))</f>
        <v>% reduction in energy use</v>
      </c>
      <c r="P148" s="257"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118" t="str">
        <f>IF(0,"",INDEX('Policy Characteristics'!L:L,MATCH(PolicyLevers!$C148,'Policy Characteristics'!$D:$D,0)))</f>
        <v>buildings-sector-main.html#eff-stds</v>
      </c>
      <c r="R148" s="271" t="str">
        <f>INDEX('Policy Characteristics'!M:M,MATCH(PolicyLevers!$C148,'Policy Characteristics'!$D:$D,0))</f>
        <v>building-energy-efficiency-standards.html</v>
      </c>
      <c r="S148" s="270"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0"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2">
      <c r="A149" s="118" t="str">
        <f>INDEX('Policy Characteristics'!B:B,MATCH(PolicyLevers!$C149,'Policy Characteristics'!$D:$D,0))</f>
        <v>Buildings and Appliances</v>
      </c>
      <c r="B149" s="118" t="str">
        <f>INDEX('Policy Characteristics'!C:C,MATCH(PolicyLevers!$C149,'Policy Characteristics'!$D:$D,0))</f>
        <v>Contractor Training</v>
      </c>
      <c r="C149" s="2" t="s">
        <v>185</v>
      </c>
      <c r="D149" s="257"/>
      <c r="E149" s="257"/>
      <c r="F149" s="257"/>
      <c r="G149" s="257"/>
      <c r="H149" s="7">
        <v>19</v>
      </c>
      <c r="I149" s="255" t="s">
        <v>63</v>
      </c>
      <c r="J149" s="118" t="str">
        <f>INDEX('Policy Characteristics'!E:E,MATCH(PolicyLevers!$C149,'Policy Characteristics'!$D:$D,0))</f>
        <v>Contractor Training</v>
      </c>
      <c r="K149" s="118" t="str">
        <f>INDEX('Policy Characteristics'!F:F,MATCH(PolicyLevers!$C149,'Policy Characteristics'!$D:$D,0))</f>
        <v>bldgs contractor training</v>
      </c>
      <c r="L149" s="2">
        <f>INDEX('Policy Characteristics'!G:G,MATCH(PolicyLevers!$C149,'Policy Characteristics'!$D:$D,0))</f>
        <v>0</v>
      </c>
      <c r="M149" s="2">
        <f>INDEX('Policy Characteristics'!H:H,MATCH(PolicyLevers!$C149,'Policy Characteristics'!$D:$D,0))</f>
        <v>1</v>
      </c>
      <c r="N149" s="2">
        <f>INDEX('Policy Characteristics'!I:I,MATCH(PolicyLevers!$C149,'Policy Characteristics'!$D:$D,0))</f>
        <v>1</v>
      </c>
      <c r="O149" s="257" t="str">
        <f>INDEX('Policy Characteristics'!J:J,MATCH(PolicyLevers!$C149,'Policy Characteristics'!$D:$D,0))</f>
        <v>on/off</v>
      </c>
      <c r="P149" s="257"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118" t="str">
        <f>IF(0,"",INDEX('Policy Characteristics'!L:L,MATCH(PolicyLevers!$C149,'Policy Characteristics'!$D:$D,0)))</f>
        <v>buildings-sector-main.html#contractor-ed</v>
      </c>
      <c r="R149" s="264" t="str">
        <f>INDEX('Policy Characteristics'!M:M,MATCH(PolicyLevers!$C149,'Policy Characteristics'!$D:$D,0))</f>
        <v>contractor-training.html</v>
      </c>
      <c r="S149" s="257" t="str">
        <f>INDEX('Policy Characteristics'!N:N,MATCH(PolicyLevers!$C149,'Policy Characteristics'!$D:$D,0))</f>
        <v>none</v>
      </c>
      <c r="T149" s="270">
        <f>INDEX('Policy Characteristics'!O:O,MATCH(PolicyLevers!$C149,'Policy Characteristics'!$D:$D,0))</f>
        <v>0</v>
      </c>
      <c r="U149" s="12"/>
      <c r="V149" s="12"/>
      <c r="W149" s="12"/>
      <c r="X149" s="12"/>
      <c r="Y149" s="12"/>
      <c r="Z149" s="12"/>
    </row>
    <row r="150" spans="1:26" ht="15.75" customHeight="1" x14ac:dyDescent="0.2">
      <c r="A150" s="118" t="str">
        <f>INDEX('Policy Characteristics'!B:B,MATCH(PolicyLevers!$C150,'Policy Characteristics'!$D:$D,0))</f>
        <v>Buildings and Appliances</v>
      </c>
      <c r="B150" s="118" t="str">
        <f>INDEX('Policy Characteristics'!C:C,MATCH(PolicyLevers!$C150,'Policy Characteristics'!$D:$D,0))</f>
        <v>Distributed Solar Carve-Out</v>
      </c>
      <c r="C150" s="118" t="s">
        <v>192</v>
      </c>
      <c r="D150" s="252"/>
      <c r="E150" s="252"/>
      <c r="F150" s="252"/>
      <c r="G150" s="252"/>
      <c r="H150" s="249">
        <v>146</v>
      </c>
      <c r="I150" s="250" t="s">
        <v>63</v>
      </c>
      <c r="J150" s="118" t="str">
        <f>INDEX('Policy Characteristics'!E:E,MATCH(PolicyLevers!$C150,'Policy Characteristics'!$D:$D,0))</f>
        <v>Distributed Solar Promotion</v>
      </c>
      <c r="K150" s="118" t="str">
        <f>INDEX('Policy Characteristics'!F:F,MATCH(PolicyLevers!$C150,'Policy Characteristics'!$D:$D,0))</f>
        <v>bldgs min fraction distributed solar</v>
      </c>
      <c r="L150" s="118">
        <f>INDEX('Policy Characteristics'!G:G,MATCH(PolicyLevers!$C150,'Policy Characteristics'!$D:$D,0))</f>
        <v>0</v>
      </c>
      <c r="M150" s="251">
        <f>INDEX('Policy Characteristics'!H:H,MATCH(PolicyLevers!$C150,'Policy Characteristics'!$D:$D,0))</f>
        <v>0.33681692323861573</v>
      </c>
      <c r="N150" s="273">
        <f>INDEX('Policy Characteristics'!I:I,MATCH(PolicyLevers!$C150,'Policy Characteristics'!$D:$D,0))</f>
        <v>5.0000000000000001E-3</v>
      </c>
      <c r="O150" s="252" t="str">
        <f>INDEX('Policy Characteristics'!J:J,MATCH(PolicyLevers!$C150,'Policy Characteristics'!$D:$D,0))</f>
        <v>minimum % elec from solar</v>
      </c>
      <c r="P150" s="252"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118" t="str">
        <f>IF(0,"",INDEX('Policy Characteristics'!L:L,MATCH(PolicyLevers!$C150,'Policy Characteristics'!$D:$D,0)))</f>
        <v>buildings-sector-main.html#solar-carve-out</v>
      </c>
      <c r="R150" s="260" t="str">
        <f>INDEX('Policy Characteristics'!M:M,MATCH(PolicyLevers!$C150,'Policy Characteristics'!$D:$D,0))</f>
        <v>solar-carve-out.html</v>
      </c>
      <c r="S150" s="252"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2">
        <f>INDEX('Policy Characteristics'!O:O,MATCH(PolicyLevers!$C150,'Policy Characteristics'!$D:$D,0))</f>
        <v>0</v>
      </c>
      <c r="U150" s="12"/>
      <c r="V150" s="12"/>
      <c r="W150" s="12"/>
      <c r="X150" s="12"/>
      <c r="Y150" s="12"/>
      <c r="Z150" s="12"/>
    </row>
    <row r="151" spans="1:26" ht="15.75" customHeight="1" x14ac:dyDescent="0.2">
      <c r="A151" s="118" t="str">
        <f>INDEX('Policy Characteristics'!B:B,MATCH(PolicyLevers!$C151,'Policy Characteristics'!$D:$D,0))</f>
        <v>Buildings and Appliances</v>
      </c>
      <c r="B151" s="118" t="str">
        <f>INDEX('Policy Characteristics'!C:C,MATCH(PolicyLevers!$C151,'Policy Characteristics'!$D:$D,0))</f>
        <v>Distributed Solar Subsidy</v>
      </c>
      <c r="C151" s="118" t="s">
        <v>199</v>
      </c>
      <c r="D151" s="252"/>
      <c r="E151" s="252"/>
      <c r="F151" s="252"/>
      <c r="G151" s="252"/>
      <c r="H151" s="249">
        <v>147</v>
      </c>
      <c r="I151" s="274" t="s">
        <v>76</v>
      </c>
      <c r="J151" s="118" t="str">
        <f>INDEX('Policy Characteristics'!E:E,MATCH(PolicyLevers!$C151,'Policy Characteristics'!$D:$D,0))</f>
        <v>Distributed Solar Promotion</v>
      </c>
      <c r="K151" s="118" t="str">
        <f>INDEX('Policy Characteristics'!F:F,MATCH(PolicyLevers!$C151,'Policy Characteristics'!$D:$D,0))</f>
        <v>bldgs distributed solar subsidy</v>
      </c>
      <c r="L151" s="118">
        <f>INDEX('Policy Characteristics'!G:G,MATCH(PolicyLevers!$C151,'Policy Characteristics'!$D:$D,0))</f>
        <v>0</v>
      </c>
      <c r="M151" s="251">
        <f>INDEX('Policy Characteristics'!H:H,MATCH(PolicyLevers!$C151,'Policy Characteristics'!$D:$D,0))</f>
        <v>0.5</v>
      </c>
      <c r="N151" s="251">
        <f>INDEX('Policy Characteristics'!I:I,MATCH(PolicyLevers!$C151,'Policy Characteristics'!$D:$D,0))</f>
        <v>0.01</v>
      </c>
      <c r="O151" s="252" t="str">
        <f>INDEX('Policy Characteristics'!J:J,MATCH(PolicyLevers!$C151,'Policy Characteristics'!$D:$D,0))</f>
        <v>% of PV system cost</v>
      </c>
      <c r="P151" s="252"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118" t="str">
        <f>IF(0,"",INDEX('Policy Characteristics'!L:L,MATCH(PolicyLevers!$C151,'Policy Characteristics'!$D:$D,0)))</f>
        <v>buildings-sector-main.html#distributed-solar-subsidy</v>
      </c>
      <c r="R151" s="260" t="str">
        <f>INDEX('Policy Characteristics'!M:M,MATCH(PolicyLevers!$C151,'Policy Characteristics'!$D:$D,0))</f>
        <v>distributed-solar-subsidy.html</v>
      </c>
      <c r="S151" s="252" t="str">
        <f>INDEX('Policy Characteristics'!N:N,MATCH(PolicyLevers!$C151,'Policy Characteristics'!$D:$D,0))</f>
        <v>Department of Energy.  Business Energy Investment Tax Credit (ITC).  http://energy.gov/savings/business-energy-investment-tax-credit-itc</v>
      </c>
      <c r="T151" s="252">
        <f>INDEX('Policy Characteristics'!O:O,MATCH(PolicyLevers!$C151,'Policy Characteristics'!$D:$D,0))</f>
        <v>0</v>
      </c>
      <c r="U151" s="2"/>
      <c r="V151" s="2"/>
      <c r="W151" s="2"/>
      <c r="X151" s="2"/>
      <c r="Y151" s="2"/>
      <c r="Z151" s="2"/>
    </row>
    <row r="152" spans="1:26" ht="15.75" customHeight="1" x14ac:dyDescent="0.2">
      <c r="A152" s="118" t="str">
        <f>INDEX('Policy Characteristics'!B:B,MATCH(PolicyLevers!$C152,'Policy Characteristics'!$D:$D,0))</f>
        <v>Buildings and Appliances</v>
      </c>
      <c r="B152" s="118" t="str">
        <f>INDEX('Policy Characteristics'!C:C,MATCH(PolicyLevers!$C152,'Policy Characteristics'!$D:$D,0))</f>
        <v>Improved Labeling</v>
      </c>
      <c r="C152" s="118" t="s">
        <v>206</v>
      </c>
      <c r="D152" s="252"/>
      <c r="E152" s="252"/>
      <c r="F152" s="252"/>
      <c r="G152" s="252"/>
      <c r="H152" s="249">
        <v>20</v>
      </c>
      <c r="I152" s="250" t="s">
        <v>63</v>
      </c>
      <c r="J152" s="118" t="str">
        <f>INDEX('Policy Characteristics'!E:E,MATCH(PolicyLevers!$C152,'Policy Characteristics'!$D:$D,0))</f>
        <v>Improved Labeling</v>
      </c>
      <c r="K152" s="118" t="str">
        <f>INDEX('Policy Characteristics'!F:F,MATCH(PolicyLevers!$C152,'Policy Characteristics'!$D:$D,0))</f>
        <v>bldgs device labeling</v>
      </c>
      <c r="L152" s="118">
        <f>INDEX('Policy Characteristics'!G:G,MATCH(PolicyLevers!$C152,'Policy Characteristics'!$D:$D,0))</f>
        <v>0</v>
      </c>
      <c r="M152" s="118">
        <f>INDEX('Policy Characteristics'!H:H,MATCH(PolicyLevers!$C152,'Policy Characteristics'!$D:$D,0))</f>
        <v>1</v>
      </c>
      <c r="N152" s="118">
        <f>INDEX('Policy Characteristics'!I:I,MATCH(PolicyLevers!$C152,'Policy Characteristics'!$D:$D,0))</f>
        <v>1</v>
      </c>
      <c r="O152" s="252" t="str">
        <f>INDEX('Policy Characteristics'!J:J,MATCH(PolicyLevers!$C152,'Policy Characteristics'!$D:$D,0))</f>
        <v>on/off</v>
      </c>
      <c r="P152" s="252"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118" t="str">
        <f>IF(0,"",INDEX('Policy Characteristics'!L:L,MATCH(PolicyLevers!$C152,'Policy Characteristics'!$D:$D,0)))</f>
        <v>buildings-sector-main.html#device-labeling</v>
      </c>
      <c r="R152" s="260" t="str">
        <f>INDEX('Policy Characteristics'!M:M,MATCH(PolicyLevers!$C152,'Policy Characteristics'!$D:$D,0))</f>
        <v>improved-labeling.html</v>
      </c>
      <c r="S152" s="252" t="str">
        <f>INDEX('Policy Characteristics'!N:N,MATCH(PolicyLevers!$C152,'Policy Characteristics'!$D:$D,0))</f>
        <v>See Table 2 of
PROCEL, 2018. Outcomes PROCEL 2018.
http://www.procelinfo.com.br/resultadosprocel2018/docs/Procel_rel_2018_web.pdf</v>
      </c>
      <c r="T152" s="270">
        <f>INDEX('Policy Characteristics'!O:O,MATCH(PolicyLevers!$C152,'Policy Characteristics'!$D:$D,0))</f>
        <v>0</v>
      </c>
      <c r="U152" s="12"/>
      <c r="V152" s="12"/>
      <c r="W152" s="12"/>
      <c r="X152" s="12"/>
      <c r="Y152" s="12"/>
      <c r="Z152" s="12"/>
    </row>
    <row r="153" spans="1:26" ht="15.75" customHeight="1" x14ac:dyDescent="0.2">
      <c r="A153" s="118" t="str">
        <f>INDEX('Policy Characteristics'!B:B,MATCH(PolicyLevers!$C153,'Policy Characteristics'!$D:$D,0))</f>
        <v>Buildings and Appliances</v>
      </c>
      <c r="B153" s="118" t="str">
        <f>INDEX('Policy Characteristics'!C:C,MATCH(PolicyLevers!$C153,'Policy Characteristics'!$D:$D,0))</f>
        <v>Retrofit Existing Buildings</v>
      </c>
      <c r="C153" s="118" t="s">
        <v>211</v>
      </c>
      <c r="D153" s="252" t="s">
        <v>155</v>
      </c>
      <c r="E153" s="252"/>
      <c r="F153" s="252" t="s">
        <v>156</v>
      </c>
      <c r="G153" s="252"/>
      <c r="H153" s="249">
        <v>378</v>
      </c>
      <c r="I153" s="265" t="s">
        <v>76</v>
      </c>
      <c r="J153" s="118" t="str">
        <f>INDEX('Policy Characteristics'!E:E,MATCH(PolicyLevers!$C153,'Policy Characteristics'!$D:$D,0))</f>
        <v>Increased Retrofitting</v>
      </c>
      <c r="K153" s="118" t="str">
        <f>INDEX('Policy Characteristics'!F:F,MATCH(PolicyLevers!$C153,'Policy Characteristics'!$D:$D,0))</f>
        <v>bldgs retrofitting</v>
      </c>
      <c r="L153" s="251">
        <f>INDEX('Policy Characteristics'!G:G,MATCH(PolicyLevers!$C153,'Policy Characteristics'!$D:$D,0))</f>
        <v>0</v>
      </c>
      <c r="M153" s="251">
        <f>INDEX('Policy Characteristics'!H:H,MATCH(PolicyLevers!$C153,'Policy Characteristics'!$D:$D,0))</f>
        <v>0.5</v>
      </c>
      <c r="N153" s="251">
        <f>INDEX('Policy Characteristics'!I:I,MATCH(PolicyLevers!$C153,'Policy Characteristics'!$D:$D,0))</f>
        <v>0.01</v>
      </c>
      <c r="O153" s="252" t="str">
        <f>INDEX('Policy Characteristics'!J:J,MATCH(PolicyLevers!$C153,'Policy Characteristics'!$D:$D,0))</f>
        <v>% of existing buildings</v>
      </c>
      <c r="P153" s="252"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118" t="str">
        <f>IF(0,"",INDEX('Policy Characteristics'!L:L,MATCH(PolicyLevers!$C153,'Policy Characteristics'!$D:$D,0)))</f>
        <v>buildings-sector-main.html#retrofitting</v>
      </c>
      <c r="R153" s="260" t="str">
        <f>INDEX('Policy Characteristics'!M:M,MATCH(PolicyLevers!$C153,'Policy Characteristics'!$D:$D,0))</f>
        <v>increased-retrofitting.html</v>
      </c>
      <c r="S153" s="252" t="str">
        <f>INDEX('Policy Characteristics'!N:N,MATCH(PolicyLevers!$C153,'Policy Characteristics'!$D:$D,0))</f>
        <v>Calculated from model data; see the relevant variable(s) in the InputData folder for source information.</v>
      </c>
      <c r="T153" s="252">
        <f>INDEX('Policy Characteristics'!O:O,MATCH(PolicyLevers!$C153,'Policy Characteristics'!$D:$D,0))</f>
        <v>0</v>
      </c>
      <c r="U153" s="12"/>
      <c r="V153" s="12"/>
      <c r="W153" s="12"/>
      <c r="X153" s="12"/>
      <c r="Y153" s="12"/>
      <c r="Z153" s="12"/>
    </row>
    <row r="154" spans="1:26" ht="15.75" customHeight="1" x14ac:dyDescent="0.2">
      <c r="A154" s="118" t="str">
        <f>INDEX('Policy Characteristics'!B:B,MATCH(PolicyLevers!$C154,'Policy Characteristics'!$D:$D,0))</f>
        <v>Buildings and Appliances</v>
      </c>
      <c r="B154" s="118" t="str">
        <f>INDEX('Policy Characteristics'!C:C,MATCH(PolicyLevers!$C154,'Policy Characteristics'!$D:$D,0))</f>
        <v>Retrofit Existing Buildings</v>
      </c>
      <c r="C154" s="118" t="str">
        <f t="shared" ref="C154" si="90">C$153</f>
        <v>Share of Preexisting Buildings Subject to Retrofitting</v>
      </c>
      <c r="D154" s="252" t="s">
        <v>170</v>
      </c>
      <c r="E154" s="252"/>
      <c r="F154" s="252" t="s">
        <v>171</v>
      </c>
      <c r="G154" s="252"/>
      <c r="H154" s="249">
        <v>379</v>
      </c>
      <c r="I154" s="252" t="s">
        <v>76</v>
      </c>
      <c r="J154" s="118" t="str">
        <f>INDEX('Policy Characteristics'!E:E,MATCH(PolicyLevers!$C154,'Policy Characteristics'!$D:$D,0))</f>
        <v>Increased Retrofitting</v>
      </c>
      <c r="K154" s="118" t="str">
        <f>INDEX('Policy Characteristics'!F:F,MATCH(PolicyLevers!$C154,'Policy Characteristics'!$D:$D,0))</f>
        <v>bldgs retrofitting</v>
      </c>
      <c r="L154" s="251">
        <f>INDEX('Policy Characteristics'!G:G,MATCH(PolicyLevers!$C154,'Policy Characteristics'!$D:$D,0))</f>
        <v>0</v>
      </c>
      <c r="M154" s="251">
        <f>INDEX('Policy Characteristics'!H:H,MATCH(PolicyLevers!$C154,'Policy Characteristics'!$D:$D,0))</f>
        <v>0.5</v>
      </c>
      <c r="N154" s="251">
        <f>INDEX('Policy Characteristics'!I:I,MATCH(PolicyLevers!$C154,'Policy Characteristics'!$D:$D,0))</f>
        <v>0.01</v>
      </c>
      <c r="O154" s="252" t="str">
        <f>INDEX('Policy Characteristics'!J:J,MATCH(PolicyLevers!$C154,'Policy Characteristics'!$D:$D,0))</f>
        <v>% of existing buildings</v>
      </c>
      <c r="P154" s="252"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118" t="str">
        <f>IF(0,"",INDEX('Policy Characteristics'!L:L,MATCH(PolicyLevers!$C154,'Policy Characteristics'!$D:$D,0)))</f>
        <v>buildings-sector-main.html#retrofitting</v>
      </c>
      <c r="R154" s="260" t="str">
        <f>INDEX('Policy Characteristics'!M:M,MATCH(PolicyLevers!$C154,'Policy Characteristics'!$D:$D,0))</f>
        <v>increased-retrofitting.html</v>
      </c>
      <c r="S154" s="252" t="str">
        <f>INDEX('Policy Characteristics'!N:N,MATCH(PolicyLevers!$C154,'Policy Characteristics'!$D:$D,0))</f>
        <v>Calculated from model data; see the relevant variable(s) in the InputData folder for source information.</v>
      </c>
      <c r="T154" s="252">
        <f>INDEX('Policy Characteristics'!O:O,MATCH(PolicyLevers!$C154,'Policy Characteristics'!$D:$D,0))</f>
        <v>0</v>
      </c>
      <c r="U154" s="12"/>
      <c r="V154" s="12"/>
      <c r="W154" s="12"/>
      <c r="X154" s="12"/>
      <c r="Y154" s="12"/>
      <c r="Z154" s="12"/>
    </row>
    <row r="155" spans="1:26" ht="15.75" customHeight="1" x14ac:dyDescent="0.2">
      <c r="A155" s="118" t="str">
        <f>INDEX('Policy Characteristics'!B:B,MATCH(PolicyLevers!$C155,'Policy Characteristics'!$D:$D,0))</f>
        <v>Buildings and Appliances</v>
      </c>
      <c r="B155" s="118" t="str">
        <f>INDEX('Policy Characteristics'!C:C,MATCH(PolicyLevers!$C155,'Policy Characteristics'!$D:$D,0))</f>
        <v>Retrofit Existing Buildings</v>
      </c>
      <c r="C155" s="118" t="str">
        <f t="shared" ref="C155" si="91">C$153</f>
        <v>Share of Preexisting Buildings Subject to Retrofitting</v>
      </c>
      <c r="D155" s="252" t="s">
        <v>172</v>
      </c>
      <c r="E155" s="252"/>
      <c r="F155" s="252" t="s">
        <v>173</v>
      </c>
      <c r="G155" s="252"/>
      <c r="H155" s="249">
        <v>380</v>
      </c>
      <c r="I155" s="265" t="s">
        <v>76</v>
      </c>
      <c r="J155" s="118" t="str">
        <f>INDEX('Policy Characteristics'!E:E,MATCH(PolicyLevers!$C155,'Policy Characteristics'!$D:$D,0))</f>
        <v>Increased Retrofitting</v>
      </c>
      <c r="K155" s="118" t="str">
        <f>INDEX('Policy Characteristics'!F:F,MATCH(PolicyLevers!$C155,'Policy Characteristics'!$D:$D,0))</f>
        <v>bldgs retrofitting</v>
      </c>
      <c r="L155" s="251">
        <f>INDEX('Policy Characteristics'!G:G,MATCH(PolicyLevers!$C155,'Policy Characteristics'!$D:$D,0))</f>
        <v>0</v>
      </c>
      <c r="M155" s="251">
        <f>INDEX('Policy Characteristics'!H:H,MATCH(PolicyLevers!$C155,'Policy Characteristics'!$D:$D,0))</f>
        <v>0.5</v>
      </c>
      <c r="N155" s="251">
        <f>INDEX('Policy Characteristics'!I:I,MATCH(PolicyLevers!$C155,'Policy Characteristics'!$D:$D,0))</f>
        <v>0.01</v>
      </c>
      <c r="O155" s="252" t="str">
        <f>INDEX('Policy Characteristics'!J:J,MATCH(PolicyLevers!$C155,'Policy Characteristics'!$D:$D,0))</f>
        <v>% of existing buildings</v>
      </c>
      <c r="P155" s="252"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118" t="str">
        <f>IF(0,"",INDEX('Policy Characteristics'!L:L,MATCH(PolicyLevers!$C155,'Policy Characteristics'!$D:$D,0)))</f>
        <v>buildings-sector-main.html#retrofitting</v>
      </c>
      <c r="R155" s="260" t="str">
        <f>INDEX('Policy Characteristics'!M:M,MATCH(PolicyLevers!$C155,'Policy Characteristics'!$D:$D,0))</f>
        <v>increased-retrofitting.html</v>
      </c>
      <c r="S155" s="252" t="str">
        <f>INDEX('Policy Characteristics'!N:N,MATCH(PolicyLevers!$C155,'Policy Characteristics'!$D:$D,0))</f>
        <v>Calculated from model data; see the relevant variable(s) in the InputData folder for source information.</v>
      </c>
      <c r="T155" s="252">
        <f>INDEX('Policy Characteristics'!O:O,MATCH(PolicyLevers!$C155,'Policy Characteristics'!$D:$D,0))</f>
        <v>0</v>
      </c>
      <c r="U155" s="12"/>
      <c r="V155" s="12"/>
      <c r="W155" s="12"/>
      <c r="X155" s="12"/>
      <c r="Y155" s="12"/>
      <c r="Z155" s="12"/>
    </row>
    <row r="156" spans="1:26" ht="15.75" customHeight="1" x14ac:dyDescent="0.2">
      <c r="A156" s="118" t="str">
        <f>INDEX('Policy Characteristics'!B:B,MATCH(PolicyLevers!$C156,'Policy Characteristics'!$D:$D,0))</f>
        <v>Buildings and Appliances</v>
      </c>
      <c r="B156" s="118" t="str">
        <f>INDEX('Policy Characteristics'!C:C,MATCH(PolicyLevers!$C156,'Policy Characteristics'!$D:$D,0))</f>
        <v>Rebate for Efficient Products</v>
      </c>
      <c r="C156" s="118" t="s">
        <v>218</v>
      </c>
      <c r="D156" s="252" t="s">
        <v>154</v>
      </c>
      <c r="E156" s="252"/>
      <c r="F156" s="252" t="s">
        <v>157</v>
      </c>
      <c r="G156" s="252"/>
      <c r="H156" s="249">
        <v>27</v>
      </c>
      <c r="I156" s="252" t="s">
        <v>76</v>
      </c>
      <c r="J156" s="118" t="str">
        <f>INDEX('Policy Characteristics'!E:E,MATCH(PolicyLevers!$C156,'Policy Characteristics'!$D:$D,0))</f>
        <v>Rebate for Efficient Products</v>
      </c>
      <c r="K156" s="118" t="str">
        <f>INDEX('Policy Characteristics'!F:F,MATCH(PolicyLevers!$C156,'Policy Characteristics'!$D:$D,0))</f>
        <v>bldgs rebate</v>
      </c>
      <c r="L156" s="118">
        <f>INDEX('Policy Characteristics'!G:G,MATCH(PolicyLevers!$C156,'Policy Characteristics'!$D:$D,0))</f>
        <v>0</v>
      </c>
      <c r="M156" s="118">
        <f>INDEX('Policy Characteristics'!H:H,MATCH(PolicyLevers!$C156,'Policy Characteristics'!$D:$D,0))</f>
        <v>1</v>
      </c>
      <c r="N156" s="118">
        <f>INDEX('Policy Characteristics'!I:I,MATCH(PolicyLevers!$C156,'Policy Characteristics'!$D:$D,0))</f>
        <v>1</v>
      </c>
      <c r="O156" s="252" t="str">
        <f>INDEX('Policy Characteristics'!J:J,MATCH(PolicyLevers!$C156,'Policy Characteristics'!$D:$D,0))</f>
        <v>on/off</v>
      </c>
      <c r="P156" s="252"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118" t="str">
        <f>IF(0,"",INDEX('Policy Characteristics'!L:L,MATCH(PolicyLevers!$C156,'Policy Characteristics'!$D:$D,0)))</f>
        <v>buildings-sector-main.html#rebate</v>
      </c>
      <c r="R156" s="260" t="str">
        <f>INDEX('Policy Characteristics'!M:M,MATCH(PolicyLevers!$C156,'Policy Characteristics'!$D:$D,0))</f>
        <v>rebate-for-efficient-products.html</v>
      </c>
      <c r="S156" s="252" t="str">
        <f>INDEX('Policy Characteristics'!N:N,MATCH(PolicyLevers!$C156,'Policy Characteristics'!$D:$D,0))</f>
        <v>none</v>
      </c>
      <c r="T156" s="252">
        <f>INDEX('Policy Characteristics'!O:O,MATCH(PolicyLevers!$C156,'Policy Characteristics'!$D:$D,0))</f>
        <v>0</v>
      </c>
      <c r="U156" s="12"/>
      <c r="V156" s="12"/>
      <c r="W156" s="12"/>
      <c r="X156" s="12"/>
      <c r="Y156" s="12"/>
      <c r="Z156" s="12"/>
    </row>
    <row r="157" spans="1:26" ht="15.75" customHeight="1" x14ac:dyDescent="0.2">
      <c r="A157" s="118" t="str">
        <f>INDEX('Policy Characteristics'!B:B,MATCH(PolicyLevers!$C157,'Policy Characteristics'!$D:$D,0))</f>
        <v>Buildings and Appliances</v>
      </c>
      <c r="B157" s="118" t="str">
        <f>INDEX('Policy Characteristics'!C:C,MATCH(PolicyLevers!$C157,'Policy Characteristics'!$D:$D,0))</f>
        <v>Rebate for Efficient Products</v>
      </c>
      <c r="C157" s="12" t="str">
        <f t="shared" ref="C157" si="92">C$156</f>
        <v>Boolean Rebate Program for Efficient Components</v>
      </c>
      <c r="D157" s="257" t="s">
        <v>162</v>
      </c>
      <c r="E157" s="257"/>
      <c r="F157" s="257" t="s">
        <v>163</v>
      </c>
      <c r="G157" s="257"/>
      <c r="H157" s="7">
        <v>28</v>
      </c>
      <c r="I157" s="255" t="s">
        <v>63</v>
      </c>
      <c r="J157" s="118" t="str">
        <f>INDEX('Policy Characteristics'!E:E,MATCH(PolicyLevers!$C157,'Policy Characteristics'!$D:$D,0))</f>
        <v>Rebate for Efficient Products</v>
      </c>
      <c r="K157" s="118"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0" t="str">
        <f>INDEX('Policy Characteristics'!J:J,MATCH(PolicyLevers!$C157,'Policy Characteristics'!$D:$D,0))</f>
        <v>on/off</v>
      </c>
      <c r="P157" s="257"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118" t="str">
        <f>IF(0,"",INDEX('Policy Characteristics'!L:L,MATCH(PolicyLevers!$C157,'Policy Characteristics'!$D:$D,0)))</f>
        <v>buildings-sector-main.html#rebate</v>
      </c>
      <c r="R157" s="264" t="str">
        <f>INDEX('Policy Characteristics'!M:M,MATCH(PolicyLevers!$C157,'Policy Characteristics'!$D:$D,0))</f>
        <v>rebate-for-efficient-products.html</v>
      </c>
      <c r="S157" s="257" t="str">
        <f>INDEX('Policy Characteristics'!N:N,MATCH(PolicyLevers!$C157,'Policy Characteristics'!$D:$D,0))</f>
        <v>none</v>
      </c>
      <c r="T157" s="270">
        <f>INDEX('Policy Characteristics'!O:O,MATCH(PolicyLevers!$C157,'Policy Characteristics'!$D:$D,0))</f>
        <v>0</v>
      </c>
      <c r="U157" s="12"/>
      <c r="V157" s="12"/>
      <c r="W157" s="12"/>
      <c r="X157" s="12"/>
      <c r="Y157" s="12"/>
      <c r="Z157" s="12"/>
    </row>
    <row r="158" spans="1:26" ht="15.75" customHeight="1" x14ac:dyDescent="0.2">
      <c r="A158" s="118" t="str">
        <f>INDEX('Policy Characteristics'!B:B,MATCH(PolicyLevers!$C158,'Policy Characteristics'!$D:$D,0))</f>
        <v>Buildings and Appliances</v>
      </c>
      <c r="B158" s="118" t="str">
        <f>INDEX('Policy Characteristics'!C:C,MATCH(PolicyLevers!$C158,'Policy Characteristics'!$D:$D,0))</f>
        <v>Rebate for Efficient Products</v>
      </c>
      <c r="C158" s="12" t="str">
        <f t="shared" ref="C158" si="93">C$156</f>
        <v>Boolean Rebate Program for Efficient Components</v>
      </c>
      <c r="D158" s="257" t="s">
        <v>182</v>
      </c>
      <c r="E158" s="257"/>
      <c r="F158" s="257" t="s">
        <v>183</v>
      </c>
      <c r="G158" s="257"/>
      <c r="H158" s="7" t="s">
        <v>222</v>
      </c>
      <c r="I158" s="257" t="s">
        <v>76</v>
      </c>
      <c r="J158" s="118" t="str">
        <f>INDEX('Policy Characteristics'!E:E,MATCH(PolicyLevers!$C158,'Policy Characteristics'!$D:$D,0))</f>
        <v>Rebate for Efficient Products</v>
      </c>
      <c r="K158" s="118" t="str">
        <f>INDEX('Policy Characteristics'!F:F,MATCH(PolicyLevers!$C158,'Policy Characteristics'!$D:$D,0))</f>
        <v>bldgs rebate</v>
      </c>
      <c r="L158" s="2">
        <f>INDEX('Policy Characteristics'!G:G,MATCH(PolicyLevers!$C158,'Policy Characteristics'!$D:$D,0))</f>
        <v>0</v>
      </c>
      <c r="M158" s="2">
        <f>INDEX('Policy Characteristics'!H:H,MATCH(PolicyLevers!$C158,'Policy Characteristics'!$D:$D,0))</f>
        <v>1</v>
      </c>
      <c r="N158" s="2">
        <f>INDEX('Policy Characteristics'!I:I,MATCH(PolicyLevers!$C158,'Policy Characteristics'!$D:$D,0))</f>
        <v>1</v>
      </c>
      <c r="O158" s="257" t="str">
        <f>INDEX('Policy Characteristics'!J:J,MATCH(PolicyLevers!$C158,'Policy Characteristics'!$D:$D,0))</f>
        <v>on/off</v>
      </c>
      <c r="P158" s="257"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118" t="str">
        <f>IF(0,"",INDEX('Policy Characteristics'!L:L,MATCH(PolicyLevers!$C158,'Policy Characteristics'!$D:$D,0)))</f>
        <v>buildings-sector-main.html#rebate</v>
      </c>
      <c r="R158" s="264" t="str">
        <f>INDEX('Policy Characteristics'!M:M,MATCH(PolicyLevers!$C158,'Policy Characteristics'!$D:$D,0))</f>
        <v>rebate-for-efficient-products.html</v>
      </c>
      <c r="S158" s="270" t="str">
        <f>INDEX('Policy Characteristics'!N:N,MATCH(PolicyLevers!$C158,'Policy Characteristics'!$D:$D,0))</f>
        <v>none</v>
      </c>
      <c r="T158" s="270">
        <f>INDEX('Policy Characteristics'!O:O,MATCH(PolicyLevers!$C158,'Policy Characteristics'!$D:$D,0))</f>
        <v>0</v>
      </c>
      <c r="U158" s="12"/>
      <c r="V158" s="12"/>
      <c r="W158" s="12"/>
      <c r="X158" s="12"/>
      <c r="Y158" s="12"/>
      <c r="Z158" s="12"/>
    </row>
    <row r="159" spans="1:26" ht="15.75" customHeight="1" x14ac:dyDescent="0.2">
      <c r="A159" s="118" t="str">
        <f>INDEX('Policy Characteristics'!B:B,MATCH(PolicyLevers!$C159,'Policy Characteristics'!$D:$D,0))</f>
        <v>Buildings and Appliances</v>
      </c>
      <c r="B159" s="118" t="str">
        <f>INDEX('Policy Characteristics'!C:C,MATCH(PolicyLevers!$C159,'Policy Characteristics'!$D:$D,0))</f>
        <v>Rebate for Efficient Products</v>
      </c>
      <c r="C159" s="12" t="str">
        <f t="shared" ref="C159:C160" si="94">C$156</f>
        <v>Boolean Rebate Program for Efficient Components</v>
      </c>
      <c r="D159" s="257" t="s">
        <v>164</v>
      </c>
      <c r="E159" s="257"/>
      <c r="F159" s="257" t="s">
        <v>165</v>
      </c>
      <c r="G159" s="257"/>
      <c r="H159" s="7" t="s">
        <v>222</v>
      </c>
      <c r="I159" s="257" t="s">
        <v>76</v>
      </c>
      <c r="J159" s="118" t="str">
        <f>INDEX('Policy Characteristics'!E:E,MATCH(PolicyLevers!$C159,'Policy Characteristics'!$D:$D,0))</f>
        <v>Rebate for Efficient Products</v>
      </c>
      <c r="K159" s="118" t="str">
        <f>INDEX('Policy Characteristics'!F:F,MATCH(PolicyLevers!$C159,'Policy Characteristics'!$D:$D,0))</f>
        <v>bldgs rebate</v>
      </c>
      <c r="L159" s="2">
        <f>INDEX('Policy Characteristics'!G:G,MATCH(PolicyLevers!$C159,'Policy Characteristics'!$D:$D,0))</f>
        <v>0</v>
      </c>
      <c r="M159" s="2">
        <f>INDEX('Policy Characteristics'!H:H,MATCH(PolicyLevers!$C159,'Policy Characteristics'!$D:$D,0))</f>
        <v>1</v>
      </c>
      <c r="N159" s="2">
        <f>INDEX('Policy Characteristics'!I:I,MATCH(PolicyLevers!$C159,'Policy Characteristics'!$D:$D,0))</f>
        <v>1</v>
      </c>
      <c r="O159" s="257" t="str">
        <f>INDEX('Policy Characteristics'!J:J,MATCH(PolicyLevers!$C159,'Policy Characteristics'!$D:$D,0))</f>
        <v>on/off</v>
      </c>
      <c r="P159" s="257"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118" t="str">
        <f>IF(0,"",INDEX('Policy Characteristics'!L:L,MATCH(PolicyLevers!$C159,'Policy Characteristics'!$D:$D,0)))</f>
        <v>buildings-sector-main.html#rebate</v>
      </c>
      <c r="R159" s="264" t="str">
        <f>INDEX('Policy Characteristics'!M:M,MATCH(PolicyLevers!$C159,'Policy Characteristics'!$D:$D,0))</f>
        <v>rebate-for-efficient-products.html</v>
      </c>
      <c r="S159" s="270" t="str">
        <f>INDEX('Policy Characteristics'!N:N,MATCH(PolicyLevers!$C159,'Policy Characteristics'!$D:$D,0))</f>
        <v>none</v>
      </c>
      <c r="T159" s="270">
        <f>INDEX('Policy Characteristics'!O:O,MATCH(PolicyLevers!$C159,'Policy Characteristics'!$D:$D,0))</f>
        <v>0</v>
      </c>
      <c r="U159" s="12"/>
      <c r="V159" s="12"/>
      <c r="W159" s="12"/>
      <c r="X159" s="12"/>
      <c r="Y159" s="12"/>
      <c r="Z159" s="12"/>
    </row>
    <row r="160" spans="1:26" ht="15.75" customHeight="1" x14ac:dyDescent="0.2">
      <c r="A160" s="118" t="str">
        <f>INDEX('Policy Characteristics'!B:B,MATCH(PolicyLevers!$C160,'Policy Characteristics'!$D:$D,0))</f>
        <v>Buildings and Appliances</v>
      </c>
      <c r="B160" s="118" t="str">
        <f>INDEX('Policy Characteristics'!C:C,MATCH(PolicyLevers!$C160,'Policy Characteristics'!$D:$D,0))</f>
        <v>Rebate for Efficient Products</v>
      </c>
      <c r="C160" s="12" t="str">
        <f t="shared" si="94"/>
        <v>Boolean Rebate Program for Efficient Components</v>
      </c>
      <c r="D160" s="257" t="s">
        <v>166</v>
      </c>
      <c r="E160" s="257"/>
      <c r="F160" s="257" t="s">
        <v>167</v>
      </c>
      <c r="G160" s="257"/>
      <c r="H160" s="7">
        <v>29</v>
      </c>
      <c r="I160" s="255" t="s">
        <v>63</v>
      </c>
      <c r="J160" s="118" t="str">
        <f>INDEX('Policy Characteristics'!E:E,MATCH(PolicyLevers!$C160,'Policy Characteristics'!$D:$D,0))</f>
        <v>Rebate for Efficient Products</v>
      </c>
      <c r="K160" s="118"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0" t="str">
        <f>INDEX('Policy Characteristics'!J:J,MATCH(PolicyLevers!$C160,'Policy Characteristics'!$D:$D,0))</f>
        <v>on/off</v>
      </c>
      <c r="P160" s="257"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118" t="str">
        <f>IF(0,"",INDEX('Policy Characteristics'!L:L,MATCH(PolicyLevers!$C160,'Policy Characteristics'!$D:$D,0)))</f>
        <v>buildings-sector-main.html#rebate</v>
      </c>
      <c r="R160" s="264" t="str">
        <f>INDEX('Policy Characteristics'!M:M,MATCH(PolicyLevers!$C160,'Policy Characteristics'!$D:$D,0))</f>
        <v>rebate-for-efficient-products.html</v>
      </c>
      <c r="S160" s="257" t="str">
        <f>INDEX('Policy Characteristics'!N:N,MATCH(PolicyLevers!$C160,'Policy Characteristics'!$D:$D,0))</f>
        <v>none</v>
      </c>
      <c r="T160" s="270">
        <f>INDEX('Policy Characteristics'!O:O,MATCH(PolicyLevers!$C160,'Policy Characteristics'!$D:$D,0))</f>
        <v>0</v>
      </c>
      <c r="U160" s="12"/>
      <c r="V160" s="12"/>
      <c r="W160" s="12"/>
      <c r="X160" s="12"/>
      <c r="Y160" s="12"/>
      <c r="Z160" s="12"/>
    </row>
    <row r="161" spans="1:26" ht="15.75" customHeight="1" x14ac:dyDescent="0.2">
      <c r="A161" s="118" t="str">
        <f>INDEX('Policy Characteristics'!B:B,MATCH(PolicyLevers!$C161,'Policy Characteristics'!$D:$D,0))</f>
        <v>Buildings and Appliances</v>
      </c>
      <c r="B161" s="118" t="str">
        <f>INDEX('Policy Characteristics'!C:C,MATCH(PolicyLevers!$C161,'Policy Characteristics'!$D:$D,0))</f>
        <v>Rebate for Efficient Products</v>
      </c>
      <c r="C161" s="12" t="str">
        <f t="shared" ref="C161" si="95">C$156</f>
        <v>Boolean Rebate Program for Efficient Components</v>
      </c>
      <c r="D161" s="257" t="s">
        <v>168</v>
      </c>
      <c r="E161" s="257"/>
      <c r="F161" s="257" t="s">
        <v>169</v>
      </c>
      <c r="G161" s="257"/>
      <c r="H161" s="7" t="s">
        <v>222</v>
      </c>
      <c r="I161" s="257" t="s">
        <v>76</v>
      </c>
      <c r="J161" s="118" t="str">
        <f>INDEX('Policy Characteristics'!E:E,MATCH(PolicyLevers!$C161,'Policy Characteristics'!$D:$D,0))</f>
        <v>Rebate for Efficient Products</v>
      </c>
      <c r="K161" s="118" t="str">
        <f>INDEX('Policy Characteristics'!F:F,MATCH(PolicyLevers!$C161,'Policy Characteristics'!$D:$D,0))</f>
        <v>bldgs rebate</v>
      </c>
      <c r="L161" s="2">
        <f>INDEX('Policy Characteristics'!G:G,MATCH(PolicyLevers!$C161,'Policy Characteristics'!$D:$D,0))</f>
        <v>0</v>
      </c>
      <c r="M161" s="2">
        <f>INDEX('Policy Characteristics'!H:H,MATCH(PolicyLevers!$C161,'Policy Characteristics'!$D:$D,0))</f>
        <v>1</v>
      </c>
      <c r="N161" s="2">
        <f>INDEX('Policy Characteristics'!I:I,MATCH(PolicyLevers!$C161,'Policy Characteristics'!$D:$D,0))</f>
        <v>1</v>
      </c>
      <c r="O161" s="257" t="str">
        <f>INDEX('Policy Characteristics'!J:J,MATCH(PolicyLevers!$C161,'Policy Characteristics'!$D:$D,0))</f>
        <v>on/off</v>
      </c>
      <c r="P161" s="257"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118" t="str">
        <f>IF(0,"",INDEX('Policy Characteristics'!L:L,MATCH(PolicyLevers!$C161,'Policy Characteristics'!$D:$D,0)))</f>
        <v>buildings-sector-main.html#rebate</v>
      </c>
      <c r="R161" s="264" t="str">
        <f>INDEX('Policy Characteristics'!M:M,MATCH(PolicyLevers!$C161,'Policy Characteristics'!$D:$D,0))</f>
        <v>rebate-for-efficient-products.html</v>
      </c>
      <c r="S161" s="270" t="str">
        <f>INDEX('Policy Characteristics'!N:N,MATCH(PolicyLevers!$C161,'Policy Characteristics'!$D:$D,0))</f>
        <v>none</v>
      </c>
      <c r="T161" s="270">
        <f>INDEX('Policy Characteristics'!O:O,MATCH(PolicyLevers!$C161,'Policy Characteristics'!$D:$D,0))</f>
        <v>0</v>
      </c>
      <c r="U161" s="12"/>
      <c r="V161" s="12"/>
      <c r="W161" s="12"/>
      <c r="X161" s="12"/>
      <c r="Y161" s="12"/>
      <c r="Z161" s="12"/>
    </row>
    <row r="162" spans="1:26" ht="15.75" customHeight="1" x14ac:dyDescent="0.2">
      <c r="A162" s="118" t="str">
        <f>INDEX('Policy Characteristics'!B:B,MATCH(PolicyLevers!$C162,'Policy Characteristics'!$D:$D,0))</f>
        <v>Electricity Supply</v>
      </c>
      <c r="B162" s="118" t="str">
        <f>INDEX('Policy Characteristics'!C:C,MATCH(PolicyLevers!$C162,'Policy Characteristics'!$D:$D,0))</f>
        <v>Ban New Power Plants</v>
      </c>
      <c r="C162" s="2" t="s">
        <v>225</v>
      </c>
      <c r="D162" s="257" t="s">
        <v>226</v>
      </c>
      <c r="E162" s="257"/>
      <c r="F162" s="257" t="s">
        <v>227</v>
      </c>
      <c r="G162" s="257"/>
      <c r="H162" s="7">
        <v>167</v>
      </c>
      <c r="I162" s="255" t="s">
        <v>63</v>
      </c>
      <c r="J162" s="118" t="str">
        <f>INDEX('Policy Characteristics'!E:E,MATCH(PolicyLevers!$C162,'Policy Characteristics'!$D:$D,0))</f>
        <v>Ban New Power Plants</v>
      </c>
      <c r="K162" s="118" t="str">
        <f>INDEX('Policy Characteristics'!F:F,MATCH(PolicyLevers!$C162,'Policy Characteristics'!$D:$D,0))</f>
        <v>elec ban new power plants</v>
      </c>
      <c r="L162" s="2">
        <f>INDEX('Policy Characteristics'!G:G,MATCH(PolicyLevers!$C162,'Policy Characteristics'!$D:$D,0))</f>
        <v>0</v>
      </c>
      <c r="M162" s="2">
        <f>INDEX('Policy Characteristics'!H:H,MATCH(PolicyLevers!$C162,'Policy Characteristics'!$D:$D,0))</f>
        <v>1</v>
      </c>
      <c r="N162" s="2">
        <f>INDEX('Policy Characteristics'!I:I,MATCH(PolicyLevers!$C162,'Policy Characteristics'!$D:$D,0))</f>
        <v>1</v>
      </c>
      <c r="O162" s="257" t="str">
        <f>INDEX('Policy Characteristics'!J:J,MATCH(PolicyLevers!$C162,'Policy Characteristics'!$D:$D,0))</f>
        <v>on/off</v>
      </c>
      <c r="P162" s="257" t="str">
        <f>INDEX('Policy Characteristics'!K:K,MATCH(PolicyLevers!$C162,'Policy Characteristics'!$D:$D,0))</f>
        <v>**Description:** This policy prevents new capacity of the selected type(s) from being built or deployed.//</v>
      </c>
      <c r="Q162" s="118" t="str">
        <f>IF(0,"",INDEX('Policy Characteristics'!L:L,MATCH(PolicyLevers!$C162,'Policy Characteristics'!$D:$D,0)))</f>
        <v>electricity-sector-main.html#ban</v>
      </c>
      <c r="R162" s="264" t="str">
        <f>INDEX('Policy Characteristics'!M:M,MATCH(PolicyLevers!$C162,'Policy Characteristics'!$D:$D,0))</f>
        <v>ban-new-capacity.html</v>
      </c>
      <c r="S162" s="257">
        <f>INDEX('Policy Characteristics'!N:N,MATCH(PolicyLevers!$C162,'Policy Characteristics'!$D:$D,0))</f>
        <v>0</v>
      </c>
      <c r="T162" s="257">
        <f>INDEX('Policy Characteristics'!O:O,MATCH(PolicyLevers!$C162,'Policy Characteristics'!$D:$D,0))</f>
        <v>0</v>
      </c>
      <c r="U162" s="2"/>
      <c r="V162" s="2"/>
      <c r="W162" s="2"/>
      <c r="X162" s="2"/>
      <c r="Y162" s="2"/>
      <c r="Z162" s="2"/>
    </row>
    <row r="163" spans="1:26" ht="15.75" customHeight="1" x14ac:dyDescent="0.2">
      <c r="A163" s="118" t="str">
        <f>INDEX('Policy Characteristics'!B:B,MATCH(PolicyLevers!$C163,'Policy Characteristics'!$D:$D,0))</f>
        <v>Electricity Supply</v>
      </c>
      <c r="B163" s="118" t="str">
        <f>INDEX('Policy Characteristics'!C:C,MATCH(PolicyLevers!$C163,'Policy Characteristics'!$D:$D,0))</f>
        <v>Ban New Power Plants</v>
      </c>
      <c r="C163" s="12" t="str">
        <f t="shared" ref="C163" si="96">C$162</f>
        <v>Boolean Ban New Power Plants</v>
      </c>
      <c r="D163" s="257" t="s">
        <v>231</v>
      </c>
      <c r="E163" s="257"/>
      <c r="F163" s="257" t="s">
        <v>232</v>
      </c>
      <c r="G163" s="257"/>
      <c r="H163" s="7">
        <v>168</v>
      </c>
      <c r="I163" s="255" t="s">
        <v>63</v>
      </c>
      <c r="J163" s="118" t="str">
        <f>INDEX('Policy Characteristics'!E:E,MATCH(PolicyLevers!$C163,'Policy Characteristics'!$D:$D,0))</f>
        <v>Ban New Power Plants</v>
      </c>
      <c r="K163" s="118"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0" t="str">
        <f>INDEX('Policy Characteristics'!J:J,MATCH(PolicyLevers!$C163,'Policy Characteristics'!$D:$D,0))</f>
        <v>on/off</v>
      </c>
      <c r="P163" s="257" t="str">
        <f>INDEX('Policy Characteristics'!K:K,MATCH(PolicyLevers!$C163,'Policy Characteristics'!$D:$D,0))</f>
        <v>**Description:** This policy prevents new capacity of the selected type(s) from being built or deployed.//</v>
      </c>
      <c r="Q163" s="118" t="str">
        <f>IF(0,"",INDEX('Policy Characteristics'!L:L,MATCH(PolicyLevers!$C163,'Policy Characteristics'!$D:$D,0)))</f>
        <v>electricity-sector-main.html#ban</v>
      </c>
      <c r="R163" s="271" t="str">
        <f>INDEX('Policy Characteristics'!M:M,MATCH(PolicyLevers!$C163,'Policy Characteristics'!$D:$D,0))</f>
        <v>ban-new-capacity.html</v>
      </c>
      <c r="S163" s="270">
        <f>INDEX('Policy Characteristics'!N:N,MATCH(PolicyLevers!$C163,'Policy Characteristics'!$D:$D,0))</f>
        <v>0</v>
      </c>
      <c r="T163" s="270">
        <f>INDEX('Policy Characteristics'!O:O,MATCH(PolicyLevers!$C163,'Policy Characteristics'!$D:$D,0))</f>
        <v>0</v>
      </c>
      <c r="U163" s="12"/>
      <c r="V163" s="12"/>
      <c r="W163" s="12"/>
      <c r="X163" s="12"/>
      <c r="Y163" s="12"/>
      <c r="Z163" s="12"/>
    </row>
    <row r="164" spans="1:26" ht="15.75" customHeight="1" x14ac:dyDescent="0.2">
      <c r="A164" s="118" t="str">
        <f>INDEX('Policy Characteristics'!B:B,MATCH(PolicyLevers!$C164,'Policy Characteristics'!$D:$D,0))</f>
        <v>Electricity Supply</v>
      </c>
      <c r="B164" s="118" t="str">
        <f>INDEX('Policy Characteristics'!C:C,MATCH(PolicyLevers!$C164,'Policy Characteristics'!$D:$D,0))</f>
        <v>Ban New Power Plants</v>
      </c>
      <c r="C164" s="12" t="str">
        <f t="shared" ref="C164" si="97">C$162</f>
        <v>Boolean Ban New Power Plants</v>
      </c>
      <c r="D164" s="257" t="s">
        <v>233</v>
      </c>
      <c r="E164" s="257"/>
      <c r="F164" s="257" t="s">
        <v>234</v>
      </c>
      <c r="G164" s="257"/>
      <c r="H164" s="7">
        <v>169</v>
      </c>
      <c r="I164" s="255" t="s">
        <v>63</v>
      </c>
      <c r="J164" s="118" t="str">
        <f>INDEX('Policy Characteristics'!E:E,MATCH(PolicyLevers!$C164,'Policy Characteristics'!$D:$D,0))</f>
        <v>Ban New Power Plants</v>
      </c>
      <c r="K164" s="118"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0" t="str">
        <f>INDEX('Policy Characteristics'!J:J,MATCH(PolicyLevers!$C164,'Policy Characteristics'!$D:$D,0))</f>
        <v>on/off</v>
      </c>
      <c r="P164" s="257" t="str">
        <f>INDEX('Policy Characteristics'!K:K,MATCH(PolicyLevers!$C164,'Policy Characteristics'!$D:$D,0))</f>
        <v>**Description:** This policy prevents new capacity of the selected type(s) from being built or deployed.//</v>
      </c>
      <c r="Q164" s="118" t="str">
        <f>IF(0,"",INDEX('Policy Characteristics'!L:L,MATCH(PolicyLevers!$C164,'Policy Characteristics'!$D:$D,0)))</f>
        <v>electricity-sector-main.html#ban</v>
      </c>
      <c r="R164" s="271" t="str">
        <f>INDEX('Policy Characteristics'!M:M,MATCH(PolicyLevers!$C164,'Policy Characteristics'!$D:$D,0))</f>
        <v>ban-new-capacity.html</v>
      </c>
      <c r="S164" s="270">
        <f>INDEX('Policy Characteristics'!N:N,MATCH(PolicyLevers!$C164,'Policy Characteristics'!$D:$D,0))</f>
        <v>0</v>
      </c>
      <c r="T164" s="270">
        <f>INDEX('Policy Characteristics'!O:O,MATCH(PolicyLevers!$C164,'Policy Characteristics'!$D:$D,0))</f>
        <v>0</v>
      </c>
      <c r="U164" s="12"/>
      <c r="V164" s="12"/>
      <c r="W164" s="12"/>
      <c r="X164" s="12"/>
      <c r="Y164" s="12"/>
      <c r="Z164" s="12"/>
    </row>
    <row r="165" spans="1:26" ht="15.75" customHeight="1" x14ac:dyDescent="0.2">
      <c r="A165" s="118" t="str">
        <f>INDEX('Policy Characteristics'!B:B,MATCH(PolicyLevers!$C165,'Policy Characteristics'!$D:$D,0))</f>
        <v>Electricity Supply</v>
      </c>
      <c r="B165" s="118" t="str">
        <f>INDEX('Policy Characteristics'!C:C,MATCH(PolicyLevers!$C165,'Policy Characteristics'!$D:$D,0))</f>
        <v>Ban New Power Plants</v>
      </c>
      <c r="C165" s="118" t="str">
        <f t="shared" ref="C165" si="98">C$162</f>
        <v>Boolean Ban New Power Plants</v>
      </c>
      <c r="D165" s="252" t="s">
        <v>235</v>
      </c>
      <c r="E165" s="252"/>
      <c r="F165" s="252" t="s">
        <v>236</v>
      </c>
      <c r="G165" s="252"/>
      <c r="H165" s="249">
        <v>170</v>
      </c>
      <c r="I165" s="117" t="s">
        <v>76</v>
      </c>
      <c r="J165" s="118" t="str">
        <f>INDEX('Policy Characteristics'!E:E,MATCH(PolicyLevers!$C165,'Policy Characteristics'!$D:$D,0))</f>
        <v>Ban New Power Plants</v>
      </c>
      <c r="K165" s="118" t="str">
        <f>INDEX('Policy Characteristics'!F:F,MATCH(PolicyLevers!$C165,'Policy Characteristics'!$D:$D,0))</f>
        <v>elec ban new power plants</v>
      </c>
      <c r="L165" s="118">
        <f>INDEX('Policy Characteristics'!G:G,MATCH(PolicyLevers!$C165,'Policy Characteristics'!$D:$D,0))</f>
        <v>0</v>
      </c>
      <c r="M165" s="118">
        <f>INDEX('Policy Characteristics'!H:H,MATCH(PolicyLevers!$C165,'Policy Characteristics'!$D:$D,0))</f>
        <v>1</v>
      </c>
      <c r="N165" s="118">
        <f>INDEX('Policy Characteristics'!I:I,MATCH(PolicyLevers!$C165,'Policy Characteristics'!$D:$D,0))</f>
        <v>1</v>
      </c>
      <c r="O165" s="252" t="str">
        <f>INDEX('Policy Characteristics'!J:J,MATCH(PolicyLevers!$C165,'Policy Characteristics'!$D:$D,0))</f>
        <v>on/off</v>
      </c>
      <c r="P165" s="252" t="str">
        <f>INDEX('Policy Characteristics'!K:K,MATCH(PolicyLevers!$C165,'Policy Characteristics'!$D:$D,0))</f>
        <v>**Description:** This policy prevents new capacity of the selected type(s) from being built or deployed.//</v>
      </c>
      <c r="Q165" s="118" t="str">
        <f>IF(0,"",INDEX('Policy Characteristics'!L:L,MATCH(PolicyLevers!$C165,'Policy Characteristics'!$D:$D,0)))</f>
        <v>electricity-sector-main.html#ban</v>
      </c>
      <c r="R165" s="260" t="str">
        <f>INDEX('Policy Characteristics'!M:M,MATCH(PolicyLevers!$C165,'Policy Characteristics'!$D:$D,0))</f>
        <v>ban-new-capacity.html</v>
      </c>
      <c r="S165" s="252">
        <f>INDEX('Policy Characteristics'!N:N,MATCH(PolicyLevers!$C165,'Policy Characteristics'!$D:$D,0))</f>
        <v>0</v>
      </c>
      <c r="T165" s="252">
        <f>INDEX('Policy Characteristics'!O:O,MATCH(PolicyLevers!$C165,'Policy Characteristics'!$D:$D,0))</f>
        <v>0</v>
      </c>
      <c r="U165" s="12"/>
      <c r="V165" s="12"/>
      <c r="W165" s="12"/>
      <c r="X165" s="12"/>
      <c r="Y165" s="12"/>
      <c r="Z165" s="12"/>
    </row>
    <row r="166" spans="1:26" ht="15.75" customHeight="1" x14ac:dyDescent="0.2">
      <c r="A166" s="118" t="str">
        <f>INDEX('Policy Characteristics'!B:B,MATCH(PolicyLevers!$C166,'Policy Characteristics'!$D:$D,0))</f>
        <v>Electricity Supply</v>
      </c>
      <c r="B166" s="118" t="str">
        <f>INDEX('Policy Characteristics'!C:C,MATCH(PolicyLevers!$C166,'Policy Characteristics'!$D:$D,0))</f>
        <v>Ban New Power Plants</v>
      </c>
      <c r="C166" s="12" t="str">
        <f t="shared" ref="C166" si="99">C$162</f>
        <v>Boolean Ban New Power Plants</v>
      </c>
      <c r="D166" s="257" t="s">
        <v>237</v>
      </c>
      <c r="E166" s="257"/>
      <c r="F166" s="257" t="s">
        <v>238</v>
      </c>
      <c r="G166" s="257"/>
      <c r="H166" s="7"/>
      <c r="I166" s="11" t="s">
        <v>76</v>
      </c>
      <c r="J166" s="118" t="str">
        <f>INDEX('Policy Characteristics'!E:E,MATCH(PolicyLevers!$C166,'Policy Characteristics'!$D:$D,0))</f>
        <v>Ban New Power Plants</v>
      </c>
      <c r="K166" s="118" t="str">
        <f>INDEX('Policy Characteristics'!F:F,MATCH(PolicyLevers!$C166,'Policy Characteristics'!$D:$D,0))</f>
        <v>elec ban new power plants</v>
      </c>
      <c r="L166" s="118">
        <f>INDEX('Policy Characteristics'!G:G,MATCH(PolicyLevers!$C166,'Policy Characteristics'!$D:$D,0))</f>
        <v>0</v>
      </c>
      <c r="M166" s="118">
        <f>INDEX('Policy Characteristics'!H:H,MATCH(PolicyLevers!$C166,'Policy Characteristics'!$D:$D,0))</f>
        <v>1</v>
      </c>
      <c r="N166" s="118">
        <f>INDEX('Policy Characteristics'!I:I,MATCH(PolicyLevers!$C166,'Policy Characteristics'!$D:$D,0))</f>
        <v>1</v>
      </c>
      <c r="O166" s="252" t="str">
        <f>INDEX('Policy Characteristics'!J:J,MATCH(PolicyLevers!$C166,'Policy Characteristics'!$D:$D,0))</f>
        <v>on/off</v>
      </c>
      <c r="P166" s="252" t="str">
        <f>INDEX('Policy Characteristics'!K:K,MATCH(PolicyLevers!$C166,'Policy Characteristics'!$D:$D,0))</f>
        <v>**Description:** This policy prevents new capacity of the selected type(s) from being built or deployed.//</v>
      </c>
      <c r="Q166" s="118" t="str">
        <f>IF(0,"",INDEX('Policy Characteristics'!L:L,MATCH(PolicyLevers!$C166,'Policy Characteristics'!$D:$D,0)))</f>
        <v>electricity-sector-main.html#ban</v>
      </c>
      <c r="R166" s="260" t="str">
        <f>INDEX('Policy Characteristics'!M:M,MATCH(PolicyLevers!$C166,'Policy Characteristics'!$D:$D,0))</f>
        <v>ban-new-capacity.html</v>
      </c>
      <c r="S166" s="270">
        <f>INDEX('Policy Characteristics'!N:N,MATCH(PolicyLevers!$C166,'Policy Characteristics'!$D:$D,0))</f>
        <v>0</v>
      </c>
      <c r="T166" s="270">
        <f>INDEX('Policy Characteristics'!O:O,MATCH(PolicyLevers!$C166,'Policy Characteristics'!$D:$D,0))</f>
        <v>0</v>
      </c>
      <c r="U166" s="12"/>
      <c r="V166" s="12"/>
      <c r="W166" s="12"/>
      <c r="X166" s="12"/>
      <c r="Y166" s="12"/>
      <c r="Z166" s="12"/>
    </row>
    <row r="167" spans="1:26" ht="15.75" customHeight="1" x14ac:dyDescent="0.2">
      <c r="A167" s="118" t="str">
        <f>INDEX('Policy Characteristics'!B:B,MATCH(PolicyLevers!$C167,'Policy Characteristics'!$D:$D,0))</f>
        <v>Electricity Supply</v>
      </c>
      <c r="B167" s="118" t="str">
        <f>INDEX('Policy Characteristics'!C:C,MATCH(PolicyLevers!$C167,'Policy Characteristics'!$D:$D,0))</f>
        <v>Ban New Power Plants</v>
      </c>
      <c r="C167" s="12" t="str">
        <f t="shared" ref="C167" si="100">C$162</f>
        <v>Boolean Ban New Power Plants</v>
      </c>
      <c r="D167" s="257" t="s">
        <v>239</v>
      </c>
      <c r="E167" s="257"/>
      <c r="F167" s="257" t="s">
        <v>240</v>
      </c>
      <c r="G167" s="257"/>
      <c r="H167" s="7"/>
      <c r="I167" s="11" t="s">
        <v>76</v>
      </c>
      <c r="J167" s="118" t="str">
        <f>INDEX('Policy Characteristics'!E:E,MATCH(PolicyLevers!$C167,'Policy Characteristics'!$D:$D,0))</f>
        <v>Ban New Power Plants</v>
      </c>
      <c r="K167" s="118" t="str">
        <f>INDEX('Policy Characteristics'!F:F,MATCH(PolicyLevers!$C167,'Policy Characteristics'!$D:$D,0))</f>
        <v>elec ban new power plants</v>
      </c>
      <c r="L167" s="118">
        <f>INDEX('Policy Characteristics'!G:G,MATCH(PolicyLevers!$C167,'Policy Characteristics'!$D:$D,0))</f>
        <v>0</v>
      </c>
      <c r="M167" s="118">
        <f>INDEX('Policy Characteristics'!H:H,MATCH(PolicyLevers!$C167,'Policy Characteristics'!$D:$D,0))</f>
        <v>1</v>
      </c>
      <c r="N167" s="118">
        <f>INDEX('Policy Characteristics'!I:I,MATCH(PolicyLevers!$C167,'Policy Characteristics'!$D:$D,0))</f>
        <v>1</v>
      </c>
      <c r="O167" s="252" t="str">
        <f>INDEX('Policy Characteristics'!J:J,MATCH(PolicyLevers!$C167,'Policy Characteristics'!$D:$D,0))</f>
        <v>on/off</v>
      </c>
      <c r="P167" s="252" t="str">
        <f>INDEX('Policy Characteristics'!K:K,MATCH(PolicyLevers!$C167,'Policy Characteristics'!$D:$D,0))</f>
        <v>**Description:** This policy prevents new capacity of the selected type(s) from being built or deployed.//</v>
      </c>
      <c r="Q167" s="118" t="str">
        <f>IF(0,"",INDEX('Policy Characteristics'!L:L,MATCH(PolicyLevers!$C167,'Policy Characteristics'!$D:$D,0)))</f>
        <v>electricity-sector-main.html#ban</v>
      </c>
      <c r="R167" s="260" t="str">
        <f>INDEX('Policy Characteristics'!M:M,MATCH(PolicyLevers!$C167,'Policy Characteristics'!$D:$D,0))</f>
        <v>ban-new-capacity.html</v>
      </c>
      <c r="S167" s="270">
        <f>INDEX('Policy Characteristics'!N:N,MATCH(PolicyLevers!$C167,'Policy Characteristics'!$D:$D,0))</f>
        <v>0</v>
      </c>
      <c r="T167" s="270">
        <f>INDEX('Policy Characteristics'!O:O,MATCH(PolicyLevers!$C167,'Policy Characteristics'!$D:$D,0))</f>
        <v>0</v>
      </c>
      <c r="U167" s="12"/>
      <c r="V167" s="12"/>
      <c r="W167" s="12"/>
      <c r="X167" s="12"/>
      <c r="Y167" s="12"/>
      <c r="Z167" s="12"/>
    </row>
    <row r="168" spans="1:26" ht="15.75" customHeight="1" x14ac:dyDescent="0.2">
      <c r="A168" s="118" t="str">
        <f>INDEX('Policy Characteristics'!B:B,MATCH(PolicyLevers!$C168,'Policy Characteristics'!$D:$D,0))</f>
        <v>Electricity Supply</v>
      </c>
      <c r="B168" s="118" t="str">
        <f>INDEX('Policy Characteristics'!C:C,MATCH(PolicyLevers!$C168,'Policy Characteristics'!$D:$D,0))</f>
        <v>Ban New Power Plants</v>
      </c>
      <c r="C168" s="12" t="str">
        <f t="shared" ref="C168" si="101">C$162</f>
        <v>Boolean Ban New Power Plants</v>
      </c>
      <c r="D168" s="257" t="s">
        <v>241</v>
      </c>
      <c r="E168" s="257"/>
      <c r="F168" s="257" t="s">
        <v>242</v>
      </c>
      <c r="G168" s="257"/>
      <c r="H168" s="7"/>
      <c r="I168" s="11" t="s">
        <v>76</v>
      </c>
      <c r="J168" s="118" t="str">
        <f>INDEX('Policy Characteristics'!E:E,MATCH(PolicyLevers!$C168,'Policy Characteristics'!$D:$D,0))</f>
        <v>Ban New Power Plants</v>
      </c>
      <c r="K168" s="118" t="str">
        <f>INDEX('Policy Characteristics'!F:F,MATCH(PolicyLevers!$C168,'Policy Characteristics'!$D:$D,0))</f>
        <v>elec ban new power plants</v>
      </c>
      <c r="L168" s="118">
        <f>INDEX('Policy Characteristics'!G:G,MATCH(PolicyLevers!$C168,'Policy Characteristics'!$D:$D,0))</f>
        <v>0</v>
      </c>
      <c r="M168" s="118">
        <f>INDEX('Policy Characteristics'!H:H,MATCH(PolicyLevers!$C168,'Policy Characteristics'!$D:$D,0))</f>
        <v>1</v>
      </c>
      <c r="N168" s="118">
        <f>INDEX('Policy Characteristics'!I:I,MATCH(PolicyLevers!$C168,'Policy Characteristics'!$D:$D,0))</f>
        <v>1</v>
      </c>
      <c r="O168" s="252" t="str">
        <f>INDEX('Policy Characteristics'!J:J,MATCH(PolicyLevers!$C168,'Policy Characteristics'!$D:$D,0))</f>
        <v>on/off</v>
      </c>
      <c r="P168" s="252" t="str">
        <f>INDEX('Policy Characteristics'!K:K,MATCH(PolicyLevers!$C168,'Policy Characteristics'!$D:$D,0))</f>
        <v>**Description:** This policy prevents new capacity of the selected type(s) from being built or deployed.//</v>
      </c>
      <c r="Q168" s="118" t="str">
        <f>IF(0,"",INDEX('Policy Characteristics'!L:L,MATCH(PolicyLevers!$C168,'Policy Characteristics'!$D:$D,0)))</f>
        <v>electricity-sector-main.html#ban</v>
      </c>
      <c r="R168" s="260" t="str">
        <f>INDEX('Policy Characteristics'!M:M,MATCH(PolicyLevers!$C168,'Policy Characteristics'!$D:$D,0))</f>
        <v>ban-new-capacity.html</v>
      </c>
      <c r="S168" s="270">
        <f>INDEX('Policy Characteristics'!N:N,MATCH(PolicyLevers!$C168,'Policy Characteristics'!$D:$D,0))</f>
        <v>0</v>
      </c>
      <c r="T168" s="270">
        <f>INDEX('Policy Characteristics'!O:O,MATCH(PolicyLevers!$C168,'Policy Characteristics'!$D:$D,0))</f>
        <v>0</v>
      </c>
      <c r="U168" s="12"/>
      <c r="V168" s="12"/>
      <c r="W168" s="12"/>
      <c r="X168" s="12"/>
      <c r="Y168" s="12"/>
      <c r="Z168" s="12"/>
    </row>
    <row r="169" spans="1:26" ht="15.75" customHeight="1" x14ac:dyDescent="0.2">
      <c r="A169" s="118" t="str">
        <f>INDEX('Policy Characteristics'!B:B,MATCH(PolicyLevers!$C169,'Policy Characteristics'!$D:$D,0))</f>
        <v>Electricity Supply</v>
      </c>
      <c r="B169" s="118" t="str">
        <f>INDEX('Policy Characteristics'!C:C,MATCH(PolicyLevers!$C169,'Policy Characteristics'!$D:$D,0))</f>
        <v>Ban New Power Plants</v>
      </c>
      <c r="C169" s="12" t="str">
        <f t="shared" ref="C169" si="102">C$162</f>
        <v>Boolean Ban New Power Plants</v>
      </c>
      <c r="D169" s="257" t="s">
        <v>243</v>
      </c>
      <c r="E169" s="257"/>
      <c r="F169" s="257" t="s">
        <v>244</v>
      </c>
      <c r="G169" s="257"/>
      <c r="H169" s="7"/>
      <c r="I169" s="11" t="s">
        <v>76</v>
      </c>
      <c r="J169" s="118" t="str">
        <f>INDEX('Policy Characteristics'!E:E,MATCH(PolicyLevers!$C169,'Policy Characteristics'!$D:$D,0))</f>
        <v>Ban New Power Plants</v>
      </c>
      <c r="K169" s="118" t="str">
        <f>INDEX('Policy Characteristics'!F:F,MATCH(PolicyLevers!$C169,'Policy Characteristics'!$D:$D,0))</f>
        <v>elec ban new power plants</v>
      </c>
      <c r="L169" s="118">
        <f>INDEX('Policy Characteristics'!G:G,MATCH(PolicyLevers!$C169,'Policy Characteristics'!$D:$D,0))</f>
        <v>0</v>
      </c>
      <c r="M169" s="118">
        <f>INDEX('Policy Characteristics'!H:H,MATCH(PolicyLevers!$C169,'Policy Characteristics'!$D:$D,0))</f>
        <v>1</v>
      </c>
      <c r="N169" s="118">
        <f>INDEX('Policy Characteristics'!I:I,MATCH(PolicyLevers!$C169,'Policy Characteristics'!$D:$D,0))</f>
        <v>1</v>
      </c>
      <c r="O169" s="252" t="str">
        <f>INDEX('Policy Characteristics'!J:J,MATCH(PolicyLevers!$C169,'Policy Characteristics'!$D:$D,0))</f>
        <v>on/off</v>
      </c>
      <c r="P169" s="252" t="str">
        <f>INDEX('Policy Characteristics'!K:K,MATCH(PolicyLevers!$C169,'Policy Characteristics'!$D:$D,0))</f>
        <v>**Description:** This policy prevents new capacity of the selected type(s) from being built or deployed.//</v>
      </c>
      <c r="Q169" s="118" t="str">
        <f>IF(0,"",INDEX('Policy Characteristics'!L:L,MATCH(PolicyLevers!$C169,'Policy Characteristics'!$D:$D,0)))</f>
        <v>electricity-sector-main.html#ban</v>
      </c>
      <c r="R169" s="260" t="str">
        <f>INDEX('Policy Characteristics'!M:M,MATCH(PolicyLevers!$C169,'Policy Characteristics'!$D:$D,0))</f>
        <v>ban-new-capacity.html</v>
      </c>
      <c r="S169" s="270">
        <f>INDEX('Policy Characteristics'!N:N,MATCH(PolicyLevers!$C169,'Policy Characteristics'!$D:$D,0))</f>
        <v>0</v>
      </c>
      <c r="T169" s="270">
        <f>INDEX('Policy Characteristics'!O:O,MATCH(PolicyLevers!$C169,'Policy Characteristics'!$D:$D,0))</f>
        <v>0</v>
      </c>
      <c r="U169" s="12"/>
      <c r="V169" s="12"/>
      <c r="W169" s="12"/>
      <c r="X169" s="12"/>
      <c r="Y169" s="12"/>
      <c r="Z169" s="12"/>
    </row>
    <row r="170" spans="1:26" ht="15.75" customHeight="1" x14ac:dyDescent="0.2">
      <c r="A170" s="118" t="str">
        <f>INDEX('Policy Characteristics'!B:B,MATCH(PolicyLevers!$C170,'Policy Characteristics'!$D:$D,0))</f>
        <v>Electricity Supply</v>
      </c>
      <c r="B170" s="118" t="str">
        <f>INDEX('Policy Characteristics'!C:C,MATCH(PolicyLevers!$C170,'Policy Characteristics'!$D:$D,0))</f>
        <v>Ban New Power Plants</v>
      </c>
      <c r="C170" s="12" t="str">
        <f t="shared" ref="C170" si="103">C$162</f>
        <v>Boolean Ban New Power Plants</v>
      </c>
      <c r="D170" s="257" t="s">
        <v>245</v>
      </c>
      <c r="E170" s="257"/>
      <c r="F170" s="257" t="s">
        <v>246</v>
      </c>
      <c r="G170" s="257"/>
      <c r="H170" s="7"/>
      <c r="I170" s="255" t="s">
        <v>76</v>
      </c>
      <c r="J170" s="118" t="str">
        <f>INDEX('Policy Characteristics'!E:E,MATCH(PolicyLevers!$C170,'Policy Characteristics'!$D:$D,0))</f>
        <v>Ban New Power Plants</v>
      </c>
      <c r="K170" s="118" t="str">
        <f>INDEX('Policy Characteristics'!F:F,MATCH(PolicyLevers!$C170,'Policy Characteristics'!$D:$D,0))</f>
        <v>elec ban new power plants</v>
      </c>
      <c r="L170" s="118">
        <f>INDEX('Policy Characteristics'!G:G,MATCH(PolicyLevers!$C170,'Policy Characteristics'!$D:$D,0))</f>
        <v>0</v>
      </c>
      <c r="M170" s="118">
        <f>INDEX('Policy Characteristics'!H:H,MATCH(PolicyLevers!$C170,'Policy Characteristics'!$D:$D,0))</f>
        <v>1</v>
      </c>
      <c r="N170" s="118">
        <f>INDEX('Policy Characteristics'!I:I,MATCH(PolicyLevers!$C170,'Policy Characteristics'!$D:$D,0))</f>
        <v>1</v>
      </c>
      <c r="O170" s="252" t="str">
        <f>INDEX('Policy Characteristics'!J:J,MATCH(PolicyLevers!$C170,'Policy Characteristics'!$D:$D,0))</f>
        <v>on/off</v>
      </c>
      <c r="P170" s="252" t="str">
        <f>INDEX('Policy Characteristics'!K:K,MATCH(PolicyLevers!$C170,'Policy Characteristics'!$D:$D,0))</f>
        <v>**Description:** This policy prevents new capacity of the selected type(s) from being built or deployed.//</v>
      </c>
      <c r="Q170" s="118" t="str">
        <f>IF(0,"",INDEX('Policy Characteristics'!L:L,MATCH(PolicyLevers!$C170,'Policy Characteristics'!$D:$D,0)))</f>
        <v>electricity-sector-main.html#ban</v>
      </c>
      <c r="R170" s="260" t="str">
        <f>INDEX('Policy Characteristics'!M:M,MATCH(PolicyLevers!$C170,'Policy Characteristics'!$D:$D,0))</f>
        <v>ban-new-capacity.html</v>
      </c>
      <c r="S170" s="270">
        <f>INDEX('Policy Characteristics'!N:N,MATCH(PolicyLevers!$C170,'Policy Characteristics'!$D:$D,0))</f>
        <v>0</v>
      </c>
      <c r="T170" s="270">
        <f>INDEX('Policy Characteristics'!O:O,MATCH(PolicyLevers!$C170,'Policy Characteristics'!$D:$D,0))</f>
        <v>0</v>
      </c>
      <c r="U170" s="12"/>
      <c r="V170" s="12"/>
      <c r="W170" s="12"/>
      <c r="X170" s="12"/>
      <c r="Y170" s="12"/>
      <c r="Z170" s="12"/>
    </row>
    <row r="171" spans="1:26" ht="15.75" customHeight="1" x14ac:dyDescent="0.2">
      <c r="A171" s="118" t="str">
        <f>INDEX('Policy Characteristics'!B:B,MATCH(PolicyLevers!$C171,'Policy Characteristics'!$D:$D,0))</f>
        <v>Electricity Supply</v>
      </c>
      <c r="B171" s="118" t="str">
        <f>INDEX('Policy Characteristics'!C:C,MATCH(PolicyLevers!$C171,'Policy Characteristics'!$D:$D,0))</f>
        <v>Ban New Power Plants</v>
      </c>
      <c r="C171" s="118" t="str">
        <f t="shared" ref="C171" si="104">C$162</f>
        <v>Boolean Ban New Power Plants</v>
      </c>
      <c r="D171" s="252" t="s">
        <v>247</v>
      </c>
      <c r="E171" s="252"/>
      <c r="F171" s="252" t="s">
        <v>248</v>
      </c>
      <c r="G171" s="252"/>
      <c r="H171" s="249">
        <v>591</v>
      </c>
      <c r="I171" s="250" t="s">
        <v>63</v>
      </c>
      <c r="J171" s="118" t="str">
        <f>INDEX('Policy Characteristics'!E:E,MATCH(PolicyLevers!$C171,'Policy Characteristics'!$D:$D,0))</f>
        <v>Ban New Power Plants</v>
      </c>
      <c r="K171" s="118"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0" t="str">
        <f>INDEX('Policy Characteristics'!J:J,MATCH(PolicyLevers!$C171,'Policy Characteristics'!$D:$D,0))</f>
        <v>on/off</v>
      </c>
      <c r="P171" s="252" t="str">
        <f>INDEX('Policy Characteristics'!K:K,MATCH(PolicyLevers!$C171,'Policy Characteristics'!$D:$D,0))</f>
        <v>**Description:** This policy prevents new capacity of the selected type(s) from being built or deployed.//</v>
      </c>
      <c r="Q171" s="118" t="str">
        <f>IF(0,"",INDEX('Policy Characteristics'!L:L,MATCH(PolicyLevers!$C171,'Policy Characteristics'!$D:$D,0)))</f>
        <v>electricity-sector-main.html#ban</v>
      </c>
      <c r="R171" s="271" t="str">
        <f>INDEX('Policy Characteristics'!M:M,MATCH(PolicyLevers!$C171,'Policy Characteristics'!$D:$D,0))</f>
        <v>ban-new-capacity.html</v>
      </c>
      <c r="S171" s="252">
        <f>INDEX('Policy Characteristics'!N:N,MATCH(PolicyLevers!$C171,'Policy Characteristics'!$D:$D,0))</f>
        <v>0</v>
      </c>
      <c r="T171" s="252">
        <f>INDEX('Policy Characteristics'!O:O,MATCH(PolicyLevers!$C171,'Policy Characteristics'!$D:$D,0))</f>
        <v>0</v>
      </c>
      <c r="U171" s="12"/>
      <c r="V171" s="12"/>
      <c r="W171" s="12"/>
      <c r="X171" s="12"/>
      <c r="Y171" s="12"/>
      <c r="Z171" s="12"/>
    </row>
    <row r="172" spans="1:26" ht="15.75" customHeight="1" x14ac:dyDescent="0.2">
      <c r="A172" s="118" t="str">
        <f>INDEX('Policy Characteristics'!B:B,MATCH(PolicyLevers!$C172,'Policy Characteristics'!$D:$D,0))</f>
        <v>Electricity Supply</v>
      </c>
      <c r="B172" s="118" t="str">
        <f>INDEX('Policy Characteristics'!C:C,MATCH(PolicyLevers!$C172,'Policy Characteristics'!$D:$D,0))</f>
        <v>Ban New Power Plants</v>
      </c>
      <c r="C172" s="12" t="str">
        <f t="shared" ref="C172" si="105">C$162</f>
        <v>Boolean Ban New Power Plants</v>
      </c>
      <c r="D172" s="257" t="s">
        <v>249</v>
      </c>
      <c r="E172" s="257"/>
      <c r="F172" s="257" t="s">
        <v>250</v>
      </c>
      <c r="G172" s="257"/>
      <c r="H172" s="7"/>
      <c r="I172" s="11" t="s">
        <v>76</v>
      </c>
      <c r="J172" s="118" t="str">
        <f>INDEX('Policy Characteristics'!E:E,MATCH(PolicyLevers!$C172,'Policy Characteristics'!$D:$D,0))</f>
        <v>Ban New Power Plants</v>
      </c>
      <c r="K172" s="118"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0" t="str">
        <f>INDEX('Policy Characteristics'!J:J,MATCH(PolicyLevers!$C172,'Policy Characteristics'!$D:$D,0))</f>
        <v>on/off</v>
      </c>
      <c r="P172" s="257" t="str">
        <f>INDEX('Policy Characteristics'!K:K,MATCH(PolicyLevers!$C172,'Policy Characteristics'!$D:$D,0))</f>
        <v>**Description:** This policy prevents new capacity of the selected type(s) from being built or deployed.//</v>
      </c>
      <c r="Q172" s="118" t="str">
        <f>IF(0,"",INDEX('Policy Characteristics'!L:L,MATCH(PolicyLevers!$C172,'Policy Characteristics'!$D:$D,0)))</f>
        <v>electricity-sector-main.html#ban</v>
      </c>
      <c r="R172" s="271" t="str">
        <f>INDEX('Policy Characteristics'!M:M,MATCH(PolicyLevers!$C172,'Policy Characteristics'!$D:$D,0))</f>
        <v>ban-new-capacity.html</v>
      </c>
      <c r="S172" s="270">
        <f>INDEX('Policy Characteristics'!N:N,MATCH(PolicyLevers!$C172,'Policy Characteristics'!$D:$D,0))</f>
        <v>0</v>
      </c>
      <c r="T172" s="270">
        <f>INDEX('Policy Characteristics'!O:O,MATCH(PolicyLevers!$C172,'Policy Characteristics'!$D:$D,0))</f>
        <v>0</v>
      </c>
      <c r="U172" s="12"/>
      <c r="V172" s="12"/>
      <c r="W172" s="12"/>
      <c r="X172" s="12"/>
      <c r="Y172" s="12"/>
      <c r="Z172" s="12"/>
    </row>
    <row r="173" spans="1:26" ht="15.75" customHeight="1" x14ac:dyDescent="0.2">
      <c r="A173" s="118" t="str">
        <f>INDEX('Policy Characteristics'!B:B,MATCH(PolicyLevers!$C173,'Policy Characteristics'!$D:$D,0))</f>
        <v>Electricity Supply</v>
      </c>
      <c r="B173" s="118" t="str">
        <f>INDEX('Policy Characteristics'!C:C,MATCH(PolicyLevers!$C173,'Policy Characteristics'!$D:$D,0))</f>
        <v>Ban New Power Plants</v>
      </c>
      <c r="C173" s="12" t="str">
        <f t="shared" ref="C173" si="106">C$162</f>
        <v>Boolean Ban New Power Plants</v>
      </c>
      <c r="D173" s="257" t="s">
        <v>251</v>
      </c>
      <c r="E173" s="257"/>
      <c r="F173" s="257" t="s">
        <v>252</v>
      </c>
      <c r="G173" s="257"/>
      <c r="H173" s="7">
        <v>116</v>
      </c>
      <c r="I173" s="255" t="s">
        <v>63</v>
      </c>
      <c r="J173" s="118" t="str">
        <f>INDEX('Policy Characteristics'!E:E,MATCH(PolicyLevers!$C173,'Policy Characteristics'!$D:$D,0))</f>
        <v>Ban New Power Plants</v>
      </c>
      <c r="K173" s="118"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0" t="str">
        <f>INDEX('Policy Characteristics'!J:J,MATCH(PolicyLevers!$C173,'Policy Characteristics'!$D:$D,0))</f>
        <v>on/off</v>
      </c>
      <c r="P173" s="257" t="str">
        <f>INDEX('Policy Characteristics'!K:K,MATCH(PolicyLevers!$C173,'Policy Characteristics'!$D:$D,0))</f>
        <v>**Description:** This policy prevents new capacity of the selected type(s) from being built or deployed.//</v>
      </c>
      <c r="Q173" s="118" t="str">
        <f>IF(0,"",INDEX('Policy Characteristics'!L:L,MATCH(PolicyLevers!$C173,'Policy Characteristics'!$D:$D,0)))</f>
        <v>electricity-sector-main.html#ban</v>
      </c>
      <c r="R173" s="271" t="str">
        <f>INDEX('Policy Characteristics'!M:M,MATCH(PolicyLevers!$C173,'Policy Characteristics'!$D:$D,0))</f>
        <v>ban-new-capacity.html</v>
      </c>
      <c r="S173" s="270">
        <f>INDEX('Policy Characteristics'!N:N,MATCH(PolicyLevers!$C173,'Policy Characteristics'!$D:$D,0))</f>
        <v>0</v>
      </c>
      <c r="T173" s="270">
        <f>INDEX('Policy Characteristics'!O:O,MATCH(PolicyLevers!$C173,'Policy Characteristics'!$D:$D,0))</f>
        <v>0</v>
      </c>
      <c r="U173" s="12"/>
      <c r="V173" s="12"/>
      <c r="W173" s="12"/>
      <c r="X173" s="12"/>
      <c r="Y173" s="12"/>
      <c r="Z173" s="12"/>
    </row>
    <row r="174" spans="1:26" ht="15.75" customHeight="1" x14ac:dyDescent="0.2">
      <c r="A174" s="118" t="str">
        <f>INDEX('Policy Characteristics'!B:B,MATCH(PolicyLevers!$C174,'Policy Characteristics'!$D:$D,0))</f>
        <v>Electricity Supply</v>
      </c>
      <c r="B174" s="118" t="str">
        <f>INDEX('Policy Characteristics'!C:C,MATCH(PolicyLevers!$C174,'Policy Characteristics'!$D:$D,0))</f>
        <v>Ban New Power Plants</v>
      </c>
      <c r="C174" s="12" t="str">
        <f t="shared" ref="C174" si="107">C$162</f>
        <v>Boolean Ban New Power Plants</v>
      </c>
      <c r="D174" s="257" t="s">
        <v>253</v>
      </c>
      <c r="E174" s="257"/>
      <c r="F174" s="257" t="s">
        <v>254</v>
      </c>
      <c r="G174" s="257"/>
      <c r="H174" s="7"/>
      <c r="I174" s="11" t="s">
        <v>76</v>
      </c>
      <c r="J174" s="118" t="str">
        <f>INDEX('Policy Characteristics'!E:E,MATCH(PolicyLevers!$C174,'Policy Characteristics'!$D:$D,0))</f>
        <v>Ban New Power Plants</v>
      </c>
      <c r="K174" s="118"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0" t="str">
        <f>INDEX('Policy Characteristics'!J:J,MATCH(PolicyLevers!$C174,'Policy Characteristics'!$D:$D,0))</f>
        <v>on/off</v>
      </c>
      <c r="P174" s="257" t="str">
        <f>INDEX('Policy Characteristics'!K:K,MATCH(PolicyLevers!$C174,'Policy Characteristics'!$D:$D,0))</f>
        <v>**Description:** This policy prevents new capacity of the selected type(s) from being built or deployed.//</v>
      </c>
      <c r="Q174" s="118" t="str">
        <f>IF(0,"",INDEX('Policy Characteristics'!L:L,MATCH(PolicyLevers!$C174,'Policy Characteristics'!$D:$D,0)))</f>
        <v>electricity-sector-main.html#ban</v>
      </c>
      <c r="R174" s="271" t="str">
        <f>INDEX('Policy Characteristics'!M:M,MATCH(PolicyLevers!$C174,'Policy Characteristics'!$D:$D,0))</f>
        <v>ban-new-capacity.html</v>
      </c>
      <c r="S174" s="270">
        <f>INDEX('Policy Characteristics'!N:N,MATCH(PolicyLevers!$C174,'Policy Characteristics'!$D:$D,0))</f>
        <v>0</v>
      </c>
      <c r="T174" s="270">
        <f>INDEX('Policy Characteristics'!O:O,MATCH(PolicyLevers!$C174,'Policy Characteristics'!$D:$D,0))</f>
        <v>0</v>
      </c>
      <c r="U174" s="12"/>
      <c r="V174" s="12"/>
      <c r="W174" s="12"/>
      <c r="X174" s="12"/>
      <c r="Y174" s="12"/>
      <c r="Z174" s="12"/>
    </row>
    <row r="175" spans="1:26" ht="15.75" customHeight="1" x14ac:dyDescent="0.2">
      <c r="A175" s="118" t="str">
        <f>INDEX('Policy Characteristics'!B:B,MATCH(PolicyLevers!$C175,'Policy Characteristics'!$D:$D,0))</f>
        <v>Electricity Supply</v>
      </c>
      <c r="B175" s="118" t="str">
        <f>INDEX('Policy Characteristics'!C:C,MATCH(PolicyLevers!$C175,'Policy Characteristics'!$D:$D,0))</f>
        <v>Ban New Power Plants</v>
      </c>
      <c r="C175" s="118" t="str">
        <f t="shared" ref="C175" si="108">C$162</f>
        <v>Boolean Ban New Power Plants</v>
      </c>
      <c r="D175" s="252" t="s">
        <v>255</v>
      </c>
      <c r="E175" s="252"/>
      <c r="F175" s="252" t="s">
        <v>256</v>
      </c>
      <c r="G175" s="252"/>
      <c r="H175" s="249">
        <v>592</v>
      </c>
      <c r="I175" s="250" t="s">
        <v>63</v>
      </c>
      <c r="J175" s="118" t="str">
        <f>INDEX('Policy Characteristics'!E:E,MATCH(PolicyLevers!$C175,'Policy Characteristics'!$D:$D,0))</f>
        <v>Ban New Power Plants</v>
      </c>
      <c r="K175" s="118"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0" t="str">
        <f>INDEX('Policy Characteristics'!J:J,MATCH(PolicyLevers!$C175,'Policy Characteristics'!$D:$D,0))</f>
        <v>on/off</v>
      </c>
      <c r="P175" s="252" t="str">
        <f>INDEX('Policy Characteristics'!K:K,MATCH(PolicyLevers!$C175,'Policy Characteristics'!$D:$D,0))</f>
        <v>**Description:** This policy prevents new capacity of the selected type(s) from being built or deployed.//</v>
      </c>
      <c r="Q175" s="118" t="str">
        <f>IF(0,"",INDEX('Policy Characteristics'!L:L,MATCH(PolicyLevers!$C175,'Policy Characteristics'!$D:$D,0)))</f>
        <v>electricity-sector-main.html#ban</v>
      </c>
      <c r="R175" s="271" t="str">
        <f>INDEX('Policy Characteristics'!M:M,MATCH(PolicyLevers!$C175,'Policy Characteristics'!$D:$D,0))</f>
        <v>ban-new-capacity.html</v>
      </c>
      <c r="S175" s="252">
        <f>INDEX('Policy Characteristics'!N:N,MATCH(PolicyLevers!$C175,'Policy Characteristics'!$D:$D,0))</f>
        <v>0</v>
      </c>
      <c r="T175" s="252">
        <f>INDEX('Policy Characteristics'!O:O,MATCH(PolicyLevers!$C175,'Policy Characteristics'!$D:$D,0))</f>
        <v>0</v>
      </c>
      <c r="U175" s="12"/>
      <c r="V175" s="12"/>
      <c r="W175" s="12"/>
      <c r="X175" s="12"/>
      <c r="Y175" s="12"/>
      <c r="Z175" s="12"/>
    </row>
    <row r="176" spans="1:26" ht="15.75" customHeight="1" x14ac:dyDescent="0.2">
      <c r="A176" s="118" t="str">
        <f>INDEX('Policy Characteristics'!B:B,MATCH(PolicyLevers!$C176,'Policy Characteristics'!$D:$D,0))</f>
        <v>Electricity Supply</v>
      </c>
      <c r="B176" s="118" t="str">
        <f>INDEX('Policy Characteristics'!C:C,MATCH(PolicyLevers!$C176,'Policy Characteristics'!$D:$D,0))</f>
        <v>Ban New Power Plants</v>
      </c>
      <c r="C176" s="118" t="str">
        <f t="shared" ref="C176" si="109">C$162</f>
        <v>Boolean Ban New Power Plants</v>
      </c>
      <c r="D176" s="252" t="s">
        <v>257</v>
      </c>
      <c r="E176" s="252"/>
      <c r="F176" s="252" t="s">
        <v>258</v>
      </c>
      <c r="G176" s="252"/>
      <c r="H176" s="249">
        <v>593</v>
      </c>
      <c r="I176" s="250" t="s">
        <v>63</v>
      </c>
      <c r="J176" s="118" t="str">
        <f>INDEX('Policy Characteristics'!E:E,MATCH(PolicyLevers!$C176,'Policy Characteristics'!$D:$D,0))</f>
        <v>Ban New Power Plants</v>
      </c>
      <c r="K176" s="118"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0" t="str">
        <f>INDEX('Policy Characteristics'!J:J,MATCH(PolicyLevers!$C176,'Policy Characteristics'!$D:$D,0))</f>
        <v>on/off</v>
      </c>
      <c r="P176" s="252" t="str">
        <f>INDEX('Policy Characteristics'!K:K,MATCH(PolicyLevers!$C176,'Policy Characteristics'!$D:$D,0))</f>
        <v>**Description:** This policy prevents new capacity of the selected type(s) from being built or deployed.//</v>
      </c>
      <c r="Q176" s="118" t="str">
        <f>IF(0,"",INDEX('Policy Characteristics'!L:L,MATCH(PolicyLevers!$C176,'Policy Characteristics'!$D:$D,0)))</f>
        <v>electricity-sector-main.html#ban</v>
      </c>
      <c r="R176" s="271" t="str">
        <f>INDEX('Policy Characteristics'!M:M,MATCH(PolicyLevers!$C176,'Policy Characteristics'!$D:$D,0))</f>
        <v>ban-new-capacity.html</v>
      </c>
      <c r="S176" s="252">
        <f>INDEX('Policy Characteristics'!N:N,MATCH(PolicyLevers!$C176,'Policy Characteristics'!$D:$D,0))</f>
        <v>0</v>
      </c>
      <c r="T176" s="252">
        <f>INDEX('Policy Characteristics'!O:O,MATCH(PolicyLevers!$C176,'Policy Characteristics'!$D:$D,0))</f>
        <v>0</v>
      </c>
      <c r="U176" s="12"/>
      <c r="V176" s="12"/>
      <c r="W176" s="12"/>
      <c r="X176" s="12"/>
      <c r="Y176" s="12"/>
      <c r="Z176" s="12"/>
    </row>
    <row r="177" spans="1:26" ht="15.75" customHeight="1" x14ac:dyDescent="0.2">
      <c r="A177" s="118" t="str">
        <f>INDEX('Policy Characteristics'!B:B,MATCH(PolicyLevers!$C177,'Policy Characteristics'!$D:$D,0))</f>
        <v>Electricity Supply</v>
      </c>
      <c r="B177" s="118" t="str">
        <f>INDEX('Policy Characteristics'!C:C,MATCH(PolicyLevers!$C177,'Policy Characteristics'!$D:$D,0))</f>
        <v>Ban New Power Plants</v>
      </c>
      <c r="C177" s="12" t="str">
        <f t="shared" ref="C177" si="110">C$162</f>
        <v>Boolean Ban New Power Plants</v>
      </c>
      <c r="D177" s="257" t="s">
        <v>259</v>
      </c>
      <c r="E177" s="257"/>
      <c r="F177" s="257" t="s">
        <v>260</v>
      </c>
      <c r="G177" s="257"/>
      <c r="H177" s="7"/>
      <c r="I177" s="11" t="s">
        <v>76</v>
      </c>
      <c r="J177" s="118" t="str">
        <f>INDEX('Policy Characteristics'!E:E,MATCH(PolicyLevers!$C177,'Policy Characteristics'!$D:$D,0))</f>
        <v>Ban New Power Plants</v>
      </c>
      <c r="K177" s="118"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0" t="str">
        <f>INDEX('Policy Characteristics'!J:J,MATCH(PolicyLevers!$C177,'Policy Characteristics'!$D:$D,0))</f>
        <v>on/off</v>
      </c>
      <c r="P177" s="257" t="str">
        <f>INDEX('Policy Characteristics'!K:K,MATCH(PolicyLevers!$C177,'Policy Characteristics'!$D:$D,0))</f>
        <v>**Description:** This policy prevents new capacity of the selected type(s) from being built or deployed.//</v>
      </c>
      <c r="Q177" s="118" t="str">
        <f>IF(0,"",INDEX('Policy Characteristics'!L:L,MATCH(PolicyLevers!$C177,'Policy Characteristics'!$D:$D,0)))</f>
        <v>electricity-sector-main.html#ban</v>
      </c>
      <c r="R177" s="264" t="str">
        <f>INDEX('Policy Characteristics'!M:M,MATCH(PolicyLevers!$C177,'Policy Characteristics'!$D:$D,0))</f>
        <v>ban-new-capacity.html</v>
      </c>
      <c r="S177" s="270">
        <f>INDEX('Policy Characteristics'!N:N,MATCH(PolicyLevers!$C177,'Policy Characteristics'!$D:$D,0))</f>
        <v>0</v>
      </c>
      <c r="T177" s="270">
        <f>INDEX('Policy Characteristics'!O:O,MATCH(PolicyLevers!$C177,'Policy Characteristics'!$D:$D,0))</f>
        <v>0</v>
      </c>
      <c r="U177" s="12"/>
      <c r="V177" s="12"/>
      <c r="W177" s="12"/>
      <c r="X177" s="12"/>
      <c r="Y177" s="12"/>
      <c r="Z177" s="12"/>
    </row>
    <row r="178" spans="1:26" ht="15.75" customHeight="1" x14ac:dyDescent="0.2">
      <c r="A178" s="118" t="str">
        <f>INDEX('Policy Characteristics'!B:B,MATCH(PolicyLevers!$C178,'Policy Characteristics'!$D:$D,0))</f>
        <v>Electricity Supply</v>
      </c>
      <c r="B178" s="118" t="str">
        <f>INDEX('Policy Characteristics'!C:C,MATCH(PolicyLevers!$C178,'Policy Characteristics'!$D:$D,0))</f>
        <v>Carbon-free Electricity Standard</v>
      </c>
      <c r="C178" s="118" t="s">
        <v>262</v>
      </c>
      <c r="D178" s="252"/>
      <c r="E178" s="252"/>
      <c r="F178" s="252"/>
      <c r="G178" s="252"/>
      <c r="H178" s="249">
        <v>508</v>
      </c>
      <c r="I178" s="250" t="s">
        <v>63</v>
      </c>
      <c r="J178" s="118" t="str">
        <f>INDEX('Policy Characteristics'!E:E,MATCH(PolicyLevers!$C178,'Policy Characteristics'!$D:$D,0))</f>
        <v>Carbon-free Electricity Standard</v>
      </c>
      <c r="K178" s="118" t="str">
        <f>INDEX('Policy Characteristics'!F:F,MATCH(PolicyLevers!$C178,'Policy Characteristics'!$D:$D,0))</f>
        <v>elec renewable portfolio standards</v>
      </c>
      <c r="L178" s="251">
        <f>INDEX('Policy Characteristics'!G:G,MATCH(PolicyLevers!$C178,'Policy Characteristics'!$D:$D,0))</f>
        <v>0</v>
      </c>
      <c r="M178" s="251">
        <f>INDEX('Policy Characteristics'!H:H,MATCH(PolicyLevers!$C178,'Policy Characteristics'!$D:$D,0))</f>
        <v>1</v>
      </c>
      <c r="N178" s="251">
        <f>INDEX('Policy Characteristics'!I:I,MATCH(PolicyLevers!$C178,'Policy Characteristics'!$D:$D,0))</f>
        <v>0.01</v>
      </c>
      <c r="O178" s="252" t="str">
        <f>INDEX('Policy Characteristics'!J:J,MATCH(PolicyLevers!$C178,'Policy Characteristics'!$D:$D,0))</f>
        <v>% of electricity generation</v>
      </c>
      <c r="P178" s="252"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118" t="str">
        <f>IF(0,"",INDEX('Policy Characteristics'!L:L,MATCH(PolicyLevers!$C178,'Policy Characteristics'!$D:$D,0)))</f>
        <v>electricity-sector-main.html#ces</v>
      </c>
      <c r="R178" s="260" t="str">
        <f>INDEX('Policy Characteristics'!M:M,MATCH(PolicyLevers!$C178,'Policy Characteristics'!$D:$D,0))</f>
        <v>clean-energy-standard.html</v>
      </c>
      <c r="S178" s="252"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2"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
      <c r="V178" s="2"/>
      <c r="W178" s="2"/>
      <c r="X178" s="2"/>
      <c r="Y178" s="2"/>
      <c r="Z178" s="2"/>
    </row>
    <row r="179" spans="1:26" ht="15.75" customHeight="1" x14ac:dyDescent="0.2">
      <c r="A179" s="118" t="str">
        <f>INDEX('Policy Characteristics'!B:B,MATCH(PolicyLevers!$C179,'Policy Characteristics'!$D:$D,0))</f>
        <v>Electricity Supply</v>
      </c>
      <c r="B179" s="118" t="str">
        <f>INDEX('Policy Characteristics'!C:C,MATCH(PolicyLevers!$C179,'Policy Characteristics'!$D:$D,0))</f>
        <v>Change Electricity Exports</v>
      </c>
      <c r="C179" s="118" t="s">
        <v>268</v>
      </c>
      <c r="D179" s="252"/>
      <c r="E179" s="252"/>
      <c r="F179" s="252"/>
      <c r="G179" s="252"/>
      <c r="H179" s="249">
        <v>148</v>
      </c>
      <c r="I179" s="250" t="s">
        <v>76</v>
      </c>
      <c r="J179" s="118" t="str">
        <f>INDEX('Policy Characteristics'!E:E,MATCH(PolicyLevers!$C179,'Policy Characteristics'!$D:$D,0))</f>
        <v>Electricity Imports and Exports</v>
      </c>
      <c r="K179" s="118" t="str">
        <f>INDEX('Policy Characteristics'!F:F,MATCH(PolicyLevers!$C179,'Policy Characteristics'!$D:$D,0))</f>
        <v>elec change exports</v>
      </c>
      <c r="L179" s="251">
        <f>INDEX('Policy Characteristics'!G:G,MATCH(PolicyLevers!$C179,'Policy Characteristics'!$D:$D,0))</f>
        <v>-0.5</v>
      </c>
      <c r="M179" s="251">
        <f>INDEX('Policy Characteristics'!H:H,MATCH(PolicyLevers!$C179,'Policy Characteristics'!$D:$D,0))</f>
        <v>1</v>
      </c>
      <c r="N179" s="251">
        <f>INDEX('Policy Characteristics'!I:I,MATCH(PolicyLevers!$C179,'Policy Characteristics'!$D:$D,0))</f>
        <v>0.02</v>
      </c>
      <c r="O179" s="252" t="str">
        <f>INDEX('Policy Characteristics'!J:J,MATCH(PolicyLevers!$C179,'Policy Characteristics'!$D:$D,0))</f>
        <v>% change in exports</v>
      </c>
      <c r="P179" s="252"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118" t="str">
        <f>IF(0,"",INDEX('Policy Characteristics'!L:L,MATCH(PolicyLevers!$C179,'Policy Characteristics'!$D:$D,0)))</f>
        <v>electricity-sector-main.html#elec-exports</v>
      </c>
      <c r="R179" s="260" t="str">
        <f>INDEX('Policy Characteristics'!M:M,MATCH(PolicyLevers!$C179,'Policy Characteristics'!$D:$D,0))</f>
        <v>electricity-imports-exports.html</v>
      </c>
      <c r="S179" s="252" t="str">
        <f>INDEX('Policy Characteristics'!N:N,MATCH(PolicyLevers!$C179,'Policy Characteristics'!$D:$D,0))</f>
        <v>Energy Information Administation.  2016.  Electric Power Annual.  Table 2.13.</v>
      </c>
      <c r="T179" s="252">
        <f>INDEX('Policy Characteristics'!O:O,MATCH(PolicyLevers!$C179,'Policy Characteristics'!$D:$D,0))</f>
        <v>0</v>
      </c>
      <c r="U179" s="2"/>
      <c r="V179" s="2"/>
      <c r="W179" s="2"/>
      <c r="X179" s="2"/>
      <c r="Y179" s="2"/>
      <c r="Z179" s="2"/>
    </row>
    <row r="180" spans="1:26" ht="15.75" customHeight="1" x14ac:dyDescent="0.2">
      <c r="A180" s="118" t="str">
        <f>INDEX('Policy Characteristics'!B:B,MATCH(PolicyLevers!$C180,'Policy Characteristics'!$D:$D,0))</f>
        <v>Electricity Supply</v>
      </c>
      <c r="B180" s="118" t="str">
        <f>INDEX('Policy Characteristics'!C:C,MATCH(PolicyLevers!$C180,'Policy Characteristics'!$D:$D,0))</f>
        <v>Change Electricity Imports</v>
      </c>
      <c r="C180" s="118" t="s">
        <v>276</v>
      </c>
      <c r="D180" s="252" t="s">
        <v>226</v>
      </c>
      <c r="E180" s="252"/>
      <c r="F180" s="252" t="s">
        <v>227</v>
      </c>
      <c r="G180" s="252"/>
      <c r="H180" s="249">
        <v>149</v>
      </c>
      <c r="I180" s="119" t="s">
        <v>76</v>
      </c>
      <c r="J180" s="118" t="str">
        <f>INDEX('Policy Characteristics'!E:E,MATCH(PolicyLevers!$C180,'Policy Characteristics'!$D:$D,0))</f>
        <v>Electricity Imports and Exports</v>
      </c>
      <c r="K180" s="118" t="str">
        <f>INDEX('Policy Characteristics'!F:F,MATCH(PolicyLevers!$C180,'Policy Characteristics'!$D:$D,0))</f>
        <v>elec change imports</v>
      </c>
      <c r="L180" s="251">
        <f>INDEX('Policy Characteristics'!G:G,MATCH(PolicyLevers!$C180,'Policy Characteristics'!$D:$D,0))</f>
        <v>-0.5</v>
      </c>
      <c r="M180" s="251">
        <f>INDEX('Policy Characteristics'!H:H,MATCH(PolicyLevers!$C180,'Policy Characteristics'!$D:$D,0))</f>
        <v>1</v>
      </c>
      <c r="N180" s="251">
        <f>INDEX('Policy Characteristics'!I:I,MATCH(PolicyLevers!$C180,'Policy Characteristics'!$D:$D,0))</f>
        <v>0.02</v>
      </c>
      <c r="O180" s="252" t="str">
        <f>INDEX('Policy Characteristics'!J:J,MATCH(PolicyLevers!$C180,'Policy Characteristics'!$D:$D,0))</f>
        <v>% change in imports</v>
      </c>
      <c r="P180" s="252"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118" t="str">
        <f>IF(0,"",INDEX('Policy Characteristics'!L:L,MATCH(PolicyLevers!$C180,'Policy Characteristics'!$D:$D,0)))</f>
        <v>electricity-sector-main.html#elec-imports</v>
      </c>
      <c r="R180" s="260" t="str">
        <f>INDEX('Policy Characteristics'!M:M,MATCH(PolicyLevers!$C180,'Policy Characteristics'!$D:$D,0))</f>
        <v>electricity-imports-exports.html</v>
      </c>
      <c r="S180" s="252" t="str">
        <f>INDEX('Policy Characteristics'!N:N,MATCH(PolicyLevers!$C180,'Policy Characteristics'!$D:$D,0))</f>
        <v>Energy Information Administation.  2016.  Electric Power Annual.  Table 2.13.</v>
      </c>
      <c r="T180" s="252">
        <f>INDEX('Policy Characteristics'!O:O,MATCH(PolicyLevers!$C180,'Policy Characteristics'!$D:$D,0))</f>
        <v>0</v>
      </c>
      <c r="U180" s="2"/>
      <c r="V180" s="2"/>
      <c r="W180" s="2"/>
      <c r="X180" s="2"/>
      <c r="Y180" s="2"/>
      <c r="Z180" s="2"/>
    </row>
    <row r="181" spans="1:26" ht="15.75" customHeight="1" x14ac:dyDescent="0.2">
      <c r="A181" s="118" t="str">
        <f>INDEX('Policy Characteristics'!B:B,MATCH(PolicyLevers!$C181,'Policy Characteristics'!$D:$D,0))</f>
        <v>Electricity Supply</v>
      </c>
      <c r="B181" s="118" t="str">
        <f>INDEX('Policy Characteristics'!C:C,MATCH(PolicyLevers!$C181,'Policy Characteristics'!$D:$D,0))</f>
        <v>Change Electricity Imports</v>
      </c>
      <c r="C181" s="118" t="str">
        <f t="shared" ref="C181" si="111">C$180</f>
        <v>Percent Change in Electricity Imports</v>
      </c>
      <c r="D181" s="252" t="s">
        <v>231</v>
      </c>
      <c r="E181" s="252"/>
      <c r="F181" s="252" t="s">
        <v>232</v>
      </c>
      <c r="G181" s="252"/>
      <c r="H181" s="249">
        <v>526</v>
      </c>
      <c r="I181" s="119" t="s">
        <v>76</v>
      </c>
      <c r="J181" s="118" t="str">
        <f>INDEX('Policy Characteristics'!E:E,MATCH(PolicyLevers!$C181,'Policy Characteristics'!$D:$D,0))</f>
        <v>Electricity Imports and Exports</v>
      </c>
      <c r="K181" s="118" t="str">
        <f>INDEX('Policy Characteristics'!F:F,MATCH(PolicyLevers!$C181,'Policy Characteristics'!$D:$D,0))</f>
        <v>elec change imports</v>
      </c>
      <c r="L181" s="251">
        <f>INDEX('Policy Characteristics'!G:G,MATCH(PolicyLevers!$C181,'Policy Characteristics'!$D:$D,0))</f>
        <v>-0.5</v>
      </c>
      <c r="M181" s="251">
        <f>INDEX('Policy Characteristics'!H:H,MATCH(PolicyLevers!$C181,'Policy Characteristics'!$D:$D,0))</f>
        <v>1</v>
      </c>
      <c r="N181" s="251">
        <f>INDEX('Policy Characteristics'!I:I,MATCH(PolicyLevers!$C181,'Policy Characteristics'!$D:$D,0))</f>
        <v>0.02</v>
      </c>
      <c r="O181" s="252" t="str">
        <f>INDEX('Policy Characteristics'!J:J,MATCH(PolicyLevers!$C181,'Policy Characteristics'!$D:$D,0))</f>
        <v>% change in imports</v>
      </c>
      <c r="P181" s="252"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118" t="str">
        <f>IF(0,"",INDEX('Policy Characteristics'!L:L,MATCH(PolicyLevers!$C181,'Policy Characteristics'!$D:$D,0)))</f>
        <v>electricity-sector-main.html#elec-imports</v>
      </c>
      <c r="R181" s="260" t="str">
        <f>INDEX('Policy Characteristics'!M:M,MATCH(PolicyLevers!$C181,'Policy Characteristics'!$D:$D,0))</f>
        <v>electricity-imports-exports.html</v>
      </c>
      <c r="S181" s="252" t="str">
        <f>INDEX('Policy Characteristics'!N:N,MATCH(PolicyLevers!$C181,'Policy Characteristics'!$D:$D,0))</f>
        <v>Energy Information Administation.  2016.  Electric Power Annual.  Table 2.13.</v>
      </c>
      <c r="T181" s="252">
        <f>INDEX('Policy Characteristics'!O:O,MATCH(PolicyLevers!$C181,'Policy Characteristics'!$D:$D,0))</f>
        <v>0</v>
      </c>
      <c r="U181" s="2"/>
      <c r="V181" s="2"/>
      <c r="W181" s="2"/>
      <c r="X181" s="2"/>
      <c r="Y181" s="2"/>
      <c r="Z181" s="2"/>
    </row>
    <row r="182" spans="1:26" ht="15.75" customHeight="1" x14ac:dyDescent="0.2">
      <c r="A182" s="118" t="str">
        <f>INDEX('Policy Characteristics'!B:B,MATCH(PolicyLevers!$C182,'Policy Characteristics'!$D:$D,0))</f>
        <v>Electricity Supply</v>
      </c>
      <c r="B182" s="118" t="str">
        <f>INDEX('Policy Characteristics'!C:C,MATCH(PolicyLevers!$C182,'Policy Characteristics'!$D:$D,0))</f>
        <v>Change Electricity Imports</v>
      </c>
      <c r="C182" s="118" t="str">
        <f t="shared" ref="C182" si="112">C$180</f>
        <v>Percent Change in Electricity Imports</v>
      </c>
      <c r="D182" s="252" t="s">
        <v>233</v>
      </c>
      <c r="E182" s="252"/>
      <c r="F182" s="252" t="s">
        <v>234</v>
      </c>
      <c r="G182" s="252"/>
      <c r="H182" s="249">
        <v>527</v>
      </c>
      <c r="I182" s="119" t="s">
        <v>76</v>
      </c>
      <c r="J182" s="118" t="str">
        <f>INDEX('Policy Characteristics'!E:E,MATCH(PolicyLevers!$C182,'Policy Characteristics'!$D:$D,0))</f>
        <v>Electricity Imports and Exports</v>
      </c>
      <c r="K182" s="118" t="str">
        <f>INDEX('Policy Characteristics'!F:F,MATCH(PolicyLevers!$C182,'Policy Characteristics'!$D:$D,0))</f>
        <v>elec change imports</v>
      </c>
      <c r="L182" s="251">
        <f>INDEX('Policy Characteristics'!G:G,MATCH(PolicyLevers!$C182,'Policy Characteristics'!$D:$D,0))</f>
        <v>-0.5</v>
      </c>
      <c r="M182" s="251">
        <f>INDEX('Policy Characteristics'!H:H,MATCH(PolicyLevers!$C182,'Policy Characteristics'!$D:$D,0))</f>
        <v>1</v>
      </c>
      <c r="N182" s="251">
        <f>INDEX('Policy Characteristics'!I:I,MATCH(PolicyLevers!$C182,'Policy Characteristics'!$D:$D,0))</f>
        <v>0.02</v>
      </c>
      <c r="O182" s="252" t="str">
        <f>INDEX('Policy Characteristics'!J:J,MATCH(PolicyLevers!$C182,'Policy Characteristics'!$D:$D,0))</f>
        <v>% change in imports</v>
      </c>
      <c r="P182" s="252"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118" t="str">
        <f>IF(0,"",INDEX('Policy Characteristics'!L:L,MATCH(PolicyLevers!$C182,'Policy Characteristics'!$D:$D,0)))</f>
        <v>electricity-sector-main.html#elec-imports</v>
      </c>
      <c r="R182" s="260" t="str">
        <f>INDEX('Policy Characteristics'!M:M,MATCH(PolicyLevers!$C182,'Policy Characteristics'!$D:$D,0))</f>
        <v>electricity-imports-exports.html</v>
      </c>
      <c r="S182" s="252" t="str">
        <f>INDEX('Policy Characteristics'!N:N,MATCH(PolicyLevers!$C182,'Policy Characteristics'!$D:$D,0))</f>
        <v>Energy Information Administation.  2016.  Electric Power Annual.  Table 2.13.</v>
      </c>
      <c r="T182" s="252">
        <f>INDEX('Policy Characteristics'!O:O,MATCH(PolicyLevers!$C182,'Policy Characteristics'!$D:$D,0))</f>
        <v>0</v>
      </c>
      <c r="U182" s="2"/>
      <c r="V182" s="2"/>
      <c r="W182" s="2"/>
      <c r="X182" s="2"/>
      <c r="Y182" s="2"/>
      <c r="Z182" s="2"/>
    </row>
    <row r="183" spans="1:26" ht="15.75" customHeight="1" x14ac:dyDescent="0.2">
      <c r="A183" s="118" t="str">
        <f>INDEX('Policy Characteristics'!B:B,MATCH(PolicyLevers!$C183,'Policy Characteristics'!$D:$D,0))</f>
        <v>Electricity Supply</v>
      </c>
      <c r="B183" s="118" t="str">
        <f>INDEX('Policy Characteristics'!C:C,MATCH(PolicyLevers!$C183,'Policy Characteristics'!$D:$D,0))</f>
        <v>Change Electricity Imports</v>
      </c>
      <c r="C183" s="118" t="str">
        <f t="shared" ref="C183" si="113">C$180</f>
        <v>Percent Change in Electricity Imports</v>
      </c>
      <c r="D183" s="252" t="s">
        <v>235</v>
      </c>
      <c r="E183" s="252"/>
      <c r="F183" s="252" t="s">
        <v>236</v>
      </c>
      <c r="G183" s="252"/>
      <c r="H183" s="249">
        <v>528</v>
      </c>
      <c r="I183" s="252" t="s">
        <v>76</v>
      </c>
      <c r="J183" s="118" t="str">
        <f>INDEX('Policy Characteristics'!E:E,MATCH(PolicyLevers!$C183,'Policy Characteristics'!$D:$D,0))</f>
        <v>Electricity Imports and Exports</v>
      </c>
      <c r="K183" s="118" t="str">
        <f>INDEX('Policy Characteristics'!F:F,MATCH(PolicyLevers!$C183,'Policy Characteristics'!$D:$D,0))</f>
        <v>elec change imports</v>
      </c>
      <c r="L183" s="251">
        <f>INDEX('Policy Characteristics'!G:G,MATCH(PolicyLevers!$C183,'Policy Characteristics'!$D:$D,0))</f>
        <v>-0.5</v>
      </c>
      <c r="M183" s="251">
        <f>INDEX('Policy Characteristics'!H:H,MATCH(PolicyLevers!$C183,'Policy Characteristics'!$D:$D,0))</f>
        <v>1</v>
      </c>
      <c r="N183" s="251">
        <f>INDEX('Policy Characteristics'!I:I,MATCH(PolicyLevers!$C183,'Policy Characteristics'!$D:$D,0))</f>
        <v>0.02</v>
      </c>
      <c r="O183" s="252" t="str">
        <f>INDEX('Policy Characteristics'!J:J,MATCH(PolicyLevers!$C183,'Policy Characteristics'!$D:$D,0))</f>
        <v>% change in imports</v>
      </c>
      <c r="P183" s="252"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118" t="str">
        <f>IF(0,"",INDEX('Policy Characteristics'!L:L,MATCH(PolicyLevers!$C183,'Policy Characteristics'!$D:$D,0)))</f>
        <v>electricity-sector-main.html#elec-imports</v>
      </c>
      <c r="R183" s="260" t="str">
        <f>INDEX('Policy Characteristics'!M:M,MATCH(PolicyLevers!$C183,'Policy Characteristics'!$D:$D,0))</f>
        <v>electricity-imports-exports.html</v>
      </c>
      <c r="S183" s="252" t="str">
        <f>INDEX('Policy Characteristics'!N:N,MATCH(PolicyLevers!$C183,'Policy Characteristics'!$D:$D,0))</f>
        <v>Energy Information Administation.  2016.  Electric Power Annual.  Table 2.13.</v>
      </c>
      <c r="T183" s="252">
        <f>INDEX('Policy Characteristics'!O:O,MATCH(PolicyLevers!$C183,'Policy Characteristics'!$D:$D,0))</f>
        <v>0</v>
      </c>
      <c r="U183" s="2"/>
      <c r="V183" s="2"/>
      <c r="W183" s="2"/>
      <c r="X183" s="2"/>
      <c r="Y183" s="2"/>
      <c r="Z183" s="2"/>
    </row>
    <row r="184" spans="1:26" ht="15.75" customHeight="1" x14ac:dyDescent="0.2">
      <c r="A184" s="118" t="str">
        <f>INDEX('Policy Characteristics'!B:B,MATCH(PolicyLevers!$C184,'Policy Characteristics'!$D:$D,0))</f>
        <v>Electricity Supply</v>
      </c>
      <c r="B184" s="118" t="str">
        <f>INDEX('Policy Characteristics'!C:C,MATCH(PolicyLevers!$C184,'Policy Characteristics'!$D:$D,0))</f>
        <v>Change Electricity Imports</v>
      </c>
      <c r="C184" s="118" t="str">
        <f t="shared" ref="C184" si="114">C$180</f>
        <v>Percent Change in Electricity Imports</v>
      </c>
      <c r="D184" s="252" t="s">
        <v>237</v>
      </c>
      <c r="E184" s="252"/>
      <c r="F184" s="252" t="s">
        <v>238</v>
      </c>
      <c r="G184" s="252"/>
      <c r="H184" s="249">
        <v>529</v>
      </c>
      <c r="I184" s="119" t="s">
        <v>76</v>
      </c>
      <c r="J184" s="118" t="str">
        <f>INDEX('Policy Characteristics'!E:E,MATCH(PolicyLevers!$C184,'Policy Characteristics'!$D:$D,0))</f>
        <v>Electricity Imports and Exports</v>
      </c>
      <c r="K184" s="118" t="str">
        <f>INDEX('Policy Characteristics'!F:F,MATCH(PolicyLevers!$C184,'Policy Characteristics'!$D:$D,0))</f>
        <v>elec change imports</v>
      </c>
      <c r="L184" s="251">
        <f>INDEX('Policy Characteristics'!G:G,MATCH(PolicyLevers!$C184,'Policy Characteristics'!$D:$D,0))</f>
        <v>-0.5</v>
      </c>
      <c r="M184" s="251">
        <f>INDEX('Policy Characteristics'!H:H,MATCH(PolicyLevers!$C184,'Policy Characteristics'!$D:$D,0))</f>
        <v>1</v>
      </c>
      <c r="N184" s="251">
        <f>INDEX('Policy Characteristics'!I:I,MATCH(PolicyLevers!$C184,'Policy Characteristics'!$D:$D,0))</f>
        <v>0.02</v>
      </c>
      <c r="O184" s="252" t="str">
        <f>INDEX('Policy Characteristics'!J:J,MATCH(PolicyLevers!$C184,'Policy Characteristics'!$D:$D,0))</f>
        <v>% change in imports</v>
      </c>
      <c r="P184" s="252"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118" t="str">
        <f>IF(0,"",INDEX('Policy Characteristics'!L:L,MATCH(PolicyLevers!$C184,'Policy Characteristics'!$D:$D,0)))</f>
        <v>electricity-sector-main.html#elec-imports</v>
      </c>
      <c r="R184" s="260" t="str">
        <f>INDEX('Policy Characteristics'!M:M,MATCH(PolicyLevers!$C184,'Policy Characteristics'!$D:$D,0))</f>
        <v>electricity-imports-exports.html</v>
      </c>
      <c r="S184" s="252" t="str">
        <f>INDEX('Policy Characteristics'!N:N,MATCH(PolicyLevers!$C184,'Policy Characteristics'!$D:$D,0))</f>
        <v>Energy Information Administation.  2016.  Electric Power Annual.  Table 2.13.</v>
      </c>
      <c r="T184" s="252">
        <f>INDEX('Policy Characteristics'!O:O,MATCH(PolicyLevers!$C184,'Policy Characteristics'!$D:$D,0))</f>
        <v>0</v>
      </c>
      <c r="U184" s="2"/>
      <c r="V184" s="2"/>
      <c r="W184" s="2"/>
      <c r="X184" s="2"/>
      <c r="Y184" s="2"/>
      <c r="Z184" s="2"/>
    </row>
    <row r="185" spans="1:26" ht="15.75" customHeight="1" x14ac:dyDescent="0.2">
      <c r="A185" s="118" t="str">
        <f>INDEX('Policy Characteristics'!B:B,MATCH(PolicyLevers!$C185,'Policy Characteristics'!$D:$D,0))</f>
        <v>Electricity Supply</v>
      </c>
      <c r="B185" s="118" t="str">
        <f>INDEX('Policy Characteristics'!C:C,MATCH(PolicyLevers!$C185,'Policy Characteristics'!$D:$D,0))</f>
        <v>Change Electricity Imports</v>
      </c>
      <c r="C185" s="118" t="str">
        <f t="shared" ref="C185" si="115">C$180</f>
        <v>Percent Change in Electricity Imports</v>
      </c>
      <c r="D185" s="252" t="s">
        <v>239</v>
      </c>
      <c r="E185" s="252"/>
      <c r="F185" s="252" t="s">
        <v>240</v>
      </c>
      <c r="G185" s="252"/>
      <c r="H185" s="249">
        <v>530</v>
      </c>
      <c r="I185" s="119" t="s">
        <v>76</v>
      </c>
      <c r="J185" s="118" t="str">
        <f>INDEX('Policy Characteristics'!E:E,MATCH(PolicyLevers!$C185,'Policy Characteristics'!$D:$D,0))</f>
        <v>Electricity Imports and Exports</v>
      </c>
      <c r="K185" s="118" t="str">
        <f>INDEX('Policy Characteristics'!F:F,MATCH(PolicyLevers!$C185,'Policy Characteristics'!$D:$D,0))</f>
        <v>elec change imports</v>
      </c>
      <c r="L185" s="251">
        <f>INDEX('Policy Characteristics'!G:G,MATCH(PolicyLevers!$C185,'Policy Characteristics'!$D:$D,0))</f>
        <v>-0.5</v>
      </c>
      <c r="M185" s="251">
        <f>INDEX('Policy Characteristics'!H:H,MATCH(PolicyLevers!$C185,'Policy Characteristics'!$D:$D,0))</f>
        <v>1</v>
      </c>
      <c r="N185" s="251">
        <f>INDEX('Policy Characteristics'!I:I,MATCH(PolicyLevers!$C185,'Policy Characteristics'!$D:$D,0))</f>
        <v>0.02</v>
      </c>
      <c r="O185" s="252" t="str">
        <f>INDEX('Policy Characteristics'!J:J,MATCH(PolicyLevers!$C185,'Policy Characteristics'!$D:$D,0))</f>
        <v>% change in imports</v>
      </c>
      <c r="P185" s="252"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118" t="str">
        <f>IF(0,"",INDEX('Policy Characteristics'!L:L,MATCH(PolicyLevers!$C185,'Policy Characteristics'!$D:$D,0)))</f>
        <v>electricity-sector-main.html#elec-imports</v>
      </c>
      <c r="R185" s="260" t="str">
        <f>INDEX('Policy Characteristics'!M:M,MATCH(PolicyLevers!$C185,'Policy Characteristics'!$D:$D,0))</f>
        <v>electricity-imports-exports.html</v>
      </c>
      <c r="S185" s="252" t="str">
        <f>INDEX('Policy Characteristics'!N:N,MATCH(PolicyLevers!$C185,'Policy Characteristics'!$D:$D,0))</f>
        <v>Energy Information Administation.  2016.  Electric Power Annual.  Table 2.13.</v>
      </c>
      <c r="T185" s="252">
        <f>INDEX('Policy Characteristics'!O:O,MATCH(PolicyLevers!$C185,'Policy Characteristics'!$D:$D,0))</f>
        <v>0</v>
      </c>
      <c r="U185" s="2"/>
      <c r="V185" s="2"/>
      <c r="W185" s="2"/>
      <c r="X185" s="2"/>
      <c r="Y185" s="2"/>
      <c r="Z185" s="2"/>
    </row>
    <row r="186" spans="1:26" ht="15.75" customHeight="1" x14ac:dyDescent="0.2">
      <c r="A186" s="118" t="str">
        <f>INDEX('Policy Characteristics'!B:B,MATCH(PolicyLevers!$C186,'Policy Characteristics'!$D:$D,0))</f>
        <v>Electricity Supply</v>
      </c>
      <c r="B186" s="118" t="str">
        <f>INDEX('Policy Characteristics'!C:C,MATCH(PolicyLevers!$C186,'Policy Characteristics'!$D:$D,0))</f>
        <v>Change Electricity Imports</v>
      </c>
      <c r="C186" s="12" t="str">
        <f t="shared" ref="C186" si="116">C$180</f>
        <v>Percent Change in Electricity Imports</v>
      </c>
      <c r="D186" s="257" t="s">
        <v>241</v>
      </c>
      <c r="E186" s="257"/>
      <c r="F186" s="257" t="s">
        <v>242</v>
      </c>
      <c r="G186" s="257"/>
      <c r="H186" s="7">
        <v>531</v>
      </c>
      <c r="I186" s="257" t="s">
        <v>76</v>
      </c>
      <c r="J186" s="118" t="str">
        <f>INDEX('Policy Characteristics'!E:E,MATCH(PolicyLevers!$C186,'Policy Characteristics'!$D:$D,0))</f>
        <v>Electricity Imports and Exports</v>
      </c>
      <c r="K186" s="118" t="str">
        <f>INDEX('Policy Characteristics'!F:F,MATCH(PolicyLevers!$C186,'Policy Characteristics'!$D:$D,0))</f>
        <v>elec change imports</v>
      </c>
      <c r="L186" s="256">
        <f>INDEX('Policy Characteristics'!G:G,MATCH(PolicyLevers!$C186,'Policy Characteristics'!$D:$D,0))</f>
        <v>-0.5</v>
      </c>
      <c r="M186" s="256">
        <f>INDEX('Policy Characteristics'!H:H,MATCH(PolicyLevers!$C186,'Policy Characteristics'!$D:$D,0))</f>
        <v>1</v>
      </c>
      <c r="N186" s="256">
        <f>INDEX('Policy Characteristics'!I:I,MATCH(PolicyLevers!$C186,'Policy Characteristics'!$D:$D,0))</f>
        <v>0.02</v>
      </c>
      <c r="O186" s="270" t="str">
        <f>INDEX('Policy Characteristics'!J:J,MATCH(PolicyLevers!$C186,'Policy Characteristics'!$D:$D,0))</f>
        <v>% change in imports</v>
      </c>
      <c r="P186" s="257"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118" t="str">
        <f>IF(0,"",INDEX('Policy Characteristics'!L:L,MATCH(PolicyLevers!$C186,'Policy Characteristics'!$D:$D,0)))</f>
        <v>electricity-sector-main.html#elec-imports</v>
      </c>
      <c r="R186" s="271" t="str">
        <f>INDEX('Policy Characteristics'!M:M,MATCH(PolicyLevers!$C186,'Policy Characteristics'!$D:$D,0))</f>
        <v>electricity-imports-exports.html</v>
      </c>
      <c r="S186" s="270" t="str">
        <f>INDEX('Policy Characteristics'!N:N,MATCH(PolicyLevers!$C186,'Policy Characteristics'!$D:$D,0))</f>
        <v>Energy Information Administation.  2016.  Electric Power Annual.  Table 2.13.</v>
      </c>
      <c r="T186" s="257">
        <f>INDEX('Policy Characteristics'!O:O,MATCH(PolicyLevers!$C186,'Policy Characteristics'!$D:$D,0))</f>
        <v>0</v>
      </c>
      <c r="U186" s="2"/>
      <c r="V186" s="2"/>
      <c r="W186" s="2"/>
      <c r="X186" s="2"/>
      <c r="Y186" s="2"/>
      <c r="Z186" s="2"/>
    </row>
    <row r="187" spans="1:26" ht="15.75" customHeight="1" x14ac:dyDescent="0.2">
      <c r="A187" s="118" t="str">
        <f>INDEX('Policy Characteristics'!B:B,MATCH(PolicyLevers!$C187,'Policy Characteristics'!$D:$D,0))</f>
        <v>Electricity Supply</v>
      </c>
      <c r="B187" s="118" t="str">
        <f>INDEX('Policy Characteristics'!C:C,MATCH(PolicyLevers!$C187,'Policy Characteristics'!$D:$D,0))</f>
        <v>Change Electricity Imports</v>
      </c>
      <c r="C187" s="118" t="str">
        <f t="shared" ref="C187" si="117">C$180</f>
        <v>Percent Change in Electricity Imports</v>
      </c>
      <c r="D187" s="252" t="s">
        <v>243</v>
      </c>
      <c r="E187" s="252"/>
      <c r="F187" s="252" t="s">
        <v>244</v>
      </c>
      <c r="G187" s="252"/>
      <c r="H187" s="249">
        <v>532</v>
      </c>
      <c r="I187" s="119" t="s">
        <v>76</v>
      </c>
      <c r="J187" s="118" t="str">
        <f>INDEX('Policy Characteristics'!E:E,MATCH(PolicyLevers!$C187,'Policy Characteristics'!$D:$D,0))</f>
        <v>Electricity Imports and Exports</v>
      </c>
      <c r="K187" s="118" t="str">
        <f>INDEX('Policy Characteristics'!F:F,MATCH(PolicyLevers!$C187,'Policy Characteristics'!$D:$D,0))</f>
        <v>elec change imports</v>
      </c>
      <c r="L187" s="251">
        <f>INDEX('Policy Characteristics'!G:G,MATCH(PolicyLevers!$C187,'Policy Characteristics'!$D:$D,0))</f>
        <v>-0.5</v>
      </c>
      <c r="M187" s="251">
        <f>INDEX('Policy Characteristics'!H:H,MATCH(PolicyLevers!$C187,'Policy Characteristics'!$D:$D,0))</f>
        <v>1</v>
      </c>
      <c r="N187" s="251">
        <f>INDEX('Policy Characteristics'!I:I,MATCH(PolicyLevers!$C187,'Policy Characteristics'!$D:$D,0))</f>
        <v>0.02</v>
      </c>
      <c r="O187" s="252" t="str">
        <f>INDEX('Policy Characteristics'!J:J,MATCH(PolicyLevers!$C187,'Policy Characteristics'!$D:$D,0))</f>
        <v>% change in imports</v>
      </c>
      <c r="P187" s="252"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118" t="str">
        <f>IF(0,"",INDEX('Policy Characteristics'!L:L,MATCH(PolicyLevers!$C187,'Policy Characteristics'!$D:$D,0)))</f>
        <v>electricity-sector-main.html#elec-imports</v>
      </c>
      <c r="R187" s="260" t="str">
        <f>INDEX('Policy Characteristics'!M:M,MATCH(PolicyLevers!$C187,'Policy Characteristics'!$D:$D,0))</f>
        <v>electricity-imports-exports.html</v>
      </c>
      <c r="S187" s="252" t="str">
        <f>INDEX('Policy Characteristics'!N:N,MATCH(PolicyLevers!$C187,'Policy Characteristics'!$D:$D,0))</f>
        <v>Energy Information Administation.  2016.  Electric Power Annual.  Table 2.13.</v>
      </c>
      <c r="T187" s="252">
        <f>INDEX('Policy Characteristics'!O:O,MATCH(PolicyLevers!$C187,'Policy Characteristics'!$D:$D,0))</f>
        <v>0</v>
      </c>
      <c r="U187" s="2"/>
      <c r="V187" s="2"/>
      <c r="W187" s="2"/>
      <c r="X187" s="2"/>
      <c r="Y187" s="2"/>
      <c r="Z187" s="2"/>
    </row>
    <row r="188" spans="1:26" ht="15.75" customHeight="1" x14ac:dyDescent="0.2">
      <c r="A188" s="118" t="str">
        <f>INDEX('Policy Characteristics'!B:B,MATCH(PolicyLevers!$C188,'Policy Characteristics'!$D:$D,0))</f>
        <v>Electricity Supply</v>
      </c>
      <c r="B188" s="118" t="str">
        <f>INDEX('Policy Characteristics'!C:C,MATCH(PolicyLevers!$C188,'Policy Characteristics'!$D:$D,0))</f>
        <v>Change Electricity Imports</v>
      </c>
      <c r="C188" s="12" t="str">
        <f t="shared" ref="C188" si="118">C$180</f>
        <v>Percent Change in Electricity Imports</v>
      </c>
      <c r="D188" s="257" t="s">
        <v>245</v>
      </c>
      <c r="E188" s="257"/>
      <c r="F188" s="257" t="s">
        <v>246</v>
      </c>
      <c r="G188" s="257"/>
      <c r="H188" s="7">
        <v>533</v>
      </c>
      <c r="I188" s="257" t="s">
        <v>76</v>
      </c>
      <c r="J188" s="118" t="str">
        <f>INDEX('Policy Characteristics'!E:E,MATCH(PolicyLevers!$C188,'Policy Characteristics'!$D:$D,0))</f>
        <v>Electricity Imports and Exports</v>
      </c>
      <c r="K188" s="118" t="str">
        <f>INDEX('Policy Characteristics'!F:F,MATCH(PolicyLevers!$C188,'Policy Characteristics'!$D:$D,0))</f>
        <v>elec change imports</v>
      </c>
      <c r="L188" s="256">
        <f>INDEX('Policy Characteristics'!G:G,MATCH(PolicyLevers!$C188,'Policy Characteristics'!$D:$D,0))</f>
        <v>-0.5</v>
      </c>
      <c r="M188" s="256">
        <f>INDEX('Policy Characteristics'!H:H,MATCH(PolicyLevers!$C188,'Policy Characteristics'!$D:$D,0))</f>
        <v>1</v>
      </c>
      <c r="N188" s="256">
        <f>INDEX('Policy Characteristics'!I:I,MATCH(PolicyLevers!$C188,'Policy Characteristics'!$D:$D,0))</f>
        <v>0.02</v>
      </c>
      <c r="O188" s="270" t="str">
        <f>INDEX('Policy Characteristics'!J:J,MATCH(PolicyLevers!$C188,'Policy Characteristics'!$D:$D,0))</f>
        <v>% change in imports</v>
      </c>
      <c r="P188" s="257"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118" t="str">
        <f>IF(0,"",INDEX('Policy Characteristics'!L:L,MATCH(PolicyLevers!$C188,'Policy Characteristics'!$D:$D,0)))</f>
        <v>electricity-sector-main.html#elec-imports</v>
      </c>
      <c r="R188" s="271" t="str">
        <f>INDEX('Policy Characteristics'!M:M,MATCH(PolicyLevers!$C188,'Policy Characteristics'!$D:$D,0))</f>
        <v>electricity-imports-exports.html</v>
      </c>
      <c r="S188" s="270" t="str">
        <f>INDEX('Policy Characteristics'!N:N,MATCH(PolicyLevers!$C188,'Policy Characteristics'!$D:$D,0))</f>
        <v>Energy Information Administation.  2016.  Electric Power Annual.  Table 2.13.</v>
      </c>
      <c r="T188" s="257">
        <f>INDEX('Policy Characteristics'!O:O,MATCH(PolicyLevers!$C188,'Policy Characteristics'!$D:$D,0))</f>
        <v>0</v>
      </c>
      <c r="U188" s="2"/>
      <c r="V188" s="2"/>
      <c r="W188" s="2"/>
      <c r="X188" s="2"/>
      <c r="Y188" s="2"/>
      <c r="Z188" s="2"/>
    </row>
    <row r="189" spans="1:26" ht="15.75" customHeight="1" x14ac:dyDescent="0.2">
      <c r="A189" s="118" t="str">
        <f>INDEX('Policy Characteristics'!B:B,MATCH(PolicyLevers!$C189,'Policy Characteristics'!$D:$D,0))</f>
        <v>Electricity Supply</v>
      </c>
      <c r="B189" s="118" t="str">
        <f>INDEX('Policy Characteristics'!C:C,MATCH(PolicyLevers!$C189,'Policy Characteristics'!$D:$D,0))</f>
        <v>Change Electricity Imports</v>
      </c>
      <c r="C189" s="118" t="str">
        <f t="shared" ref="C189" si="119">C$180</f>
        <v>Percent Change in Electricity Imports</v>
      </c>
      <c r="D189" s="252" t="s">
        <v>247</v>
      </c>
      <c r="E189" s="252"/>
      <c r="F189" s="252" t="s">
        <v>248</v>
      </c>
      <c r="G189" s="252"/>
      <c r="H189" s="249">
        <v>534</v>
      </c>
      <c r="I189" s="119" t="s">
        <v>76</v>
      </c>
      <c r="J189" s="118" t="str">
        <f>INDEX('Policy Characteristics'!E:E,MATCH(PolicyLevers!$C189,'Policy Characteristics'!$D:$D,0))</f>
        <v>Electricity Imports and Exports</v>
      </c>
      <c r="K189" s="118" t="str">
        <f>INDEX('Policy Characteristics'!F:F,MATCH(PolicyLevers!$C189,'Policy Characteristics'!$D:$D,0))</f>
        <v>elec change imports</v>
      </c>
      <c r="L189" s="251">
        <f>INDEX('Policy Characteristics'!G:G,MATCH(PolicyLevers!$C189,'Policy Characteristics'!$D:$D,0))</f>
        <v>-0.5</v>
      </c>
      <c r="M189" s="251">
        <f>INDEX('Policy Characteristics'!H:H,MATCH(PolicyLevers!$C189,'Policy Characteristics'!$D:$D,0))</f>
        <v>1</v>
      </c>
      <c r="N189" s="251">
        <f>INDEX('Policy Characteristics'!I:I,MATCH(PolicyLevers!$C189,'Policy Characteristics'!$D:$D,0))</f>
        <v>0.02</v>
      </c>
      <c r="O189" s="252" t="str">
        <f>INDEX('Policy Characteristics'!J:J,MATCH(PolicyLevers!$C189,'Policy Characteristics'!$D:$D,0))</f>
        <v>% change in imports</v>
      </c>
      <c r="P189" s="252"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118" t="str">
        <f>IF(0,"",INDEX('Policy Characteristics'!L:L,MATCH(PolicyLevers!$C189,'Policy Characteristics'!$D:$D,0)))</f>
        <v>electricity-sector-main.html#elec-imports</v>
      </c>
      <c r="R189" s="260" t="str">
        <f>INDEX('Policy Characteristics'!M:M,MATCH(PolicyLevers!$C189,'Policy Characteristics'!$D:$D,0))</f>
        <v>electricity-imports-exports.html</v>
      </c>
      <c r="S189" s="252" t="str">
        <f>INDEX('Policy Characteristics'!N:N,MATCH(PolicyLevers!$C189,'Policy Characteristics'!$D:$D,0))</f>
        <v>Energy Information Administation.  2016.  Electric Power Annual.  Table 2.13.</v>
      </c>
      <c r="T189" s="252">
        <f>INDEX('Policy Characteristics'!O:O,MATCH(PolicyLevers!$C189,'Policy Characteristics'!$D:$D,0))</f>
        <v>0</v>
      </c>
      <c r="U189" s="2"/>
      <c r="V189" s="2"/>
      <c r="W189" s="2"/>
      <c r="X189" s="2"/>
      <c r="Y189" s="2"/>
      <c r="Z189" s="2"/>
    </row>
    <row r="190" spans="1:26" ht="15.75" customHeight="1" x14ac:dyDescent="0.2">
      <c r="A190" s="118" t="str">
        <f>INDEX('Policy Characteristics'!B:B,MATCH(PolicyLevers!$C190,'Policy Characteristics'!$D:$D,0))</f>
        <v>Electricity Supply</v>
      </c>
      <c r="B190" s="118" t="str">
        <f>INDEX('Policy Characteristics'!C:C,MATCH(PolicyLevers!$C190,'Policy Characteristics'!$D:$D,0))</f>
        <v>Change Electricity Imports</v>
      </c>
      <c r="C190" s="12" t="str">
        <f t="shared" ref="C190" si="120">C$180</f>
        <v>Percent Change in Electricity Imports</v>
      </c>
      <c r="D190" s="257" t="s">
        <v>249</v>
      </c>
      <c r="E190" s="257"/>
      <c r="F190" s="257" t="s">
        <v>250</v>
      </c>
      <c r="G190" s="257"/>
      <c r="H190" s="7">
        <v>535</v>
      </c>
      <c r="I190" s="257" t="s">
        <v>76</v>
      </c>
      <c r="J190" s="118" t="str">
        <f>INDEX('Policy Characteristics'!E:E,MATCH(PolicyLevers!$C190,'Policy Characteristics'!$D:$D,0))</f>
        <v>Electricity Imports and Exports</v>
      </c>
      <c r="K190" s="118" t="str">
        <f>INDEX('Policy Characteristics'!F:F,MATCH(PolicyLevers!$C190,'Policy Characteristics'!$D:$D,0))</f>
        <v>elec change imports</v>
      </c>
      <c r="L190" s="256">
        <f>INDEX('Policy Characteristics'!G:G,MATCH(PolicyLevers!$C190,'Policy Characteristics'!$D:$D,0))</f>
        <v>-0.5</v>
      </c>
      <c r="M190" s="256">
        <f>INDEX('Policy Characteristics'!H:H,MATCH(PolicyLevers!$C190,'Policy Characteristics'!$D:$D,0))</f>
        <v>1</v>
      </c>
      <c r="N190" s="256">
        <f>INDEX('Policy Characteristics'!I:I,MATCH(PolicyLevers!$C190,'Policy Characteristics'!$D:$D,0))</f>
        <v>0.02</v>
      </c>
      <c r="O190" s="270" t="str">
        <f>INDEX('Policy Characteristics'!J:J,MATCH(PolicyLevers!$C190,'Policy Characteristics'!$D:$D,0))</f>
        <v>% change in imports</v>
      </c>
      <c r="P190" s="257"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118" t="str">
        <f>IF(0,"",INDEX('Policy Characteristics'!L:L,MATCH(PolicyLevers!$C190,'Policy Characteristics'!$D:$D,0)))</f>
        <v>electricity-sector-main.html#elec-imports</v>
      </c>
      <c r="R190" s="271" t="str">
        <f>INDEX('Policy Characteristics'!M:M,MATCH(PolicyLevers!$C190,'Policy Characteristics'!$D:$D,0))</f>
        <v>electricity-imports-exports.html</v>
      </c>
      <c r="S190" s="270" t="str">
        <f>INDEX('Policy Characteristics'!N:N,MATCH(PolicyLevers!$C190,'Policy Characteristics'!$D:$D,0))</f>
        <v>Energy Information Administation.  2016.  Electric Power Annual.  Table 2.13.</v>
      </c>
      <c r="T190" s="257">
        <f>INDEX('Policy Characteristics'!O:O,MATCH(PolicyLevers!$C190,'Policy Characteristics'!$D:$D,0))</f>
        <v>0</v>
      </c>
      <c r="U190" s="2"/>
      <c r="V190" s="2"/>
      <c r="W190" s="2"/>
      <c r="X190" s="2"/>
      <c r="Y190" s="2"/>
      <c r="Z190" s="2"/>
    </row>
    <row r="191" spans="1:26" ht="15.75" customHeight="1" x14ac:dyDescent="0.2">
      <c r="A191" s="118" t="str">
        <f>INDEX('Policy Characteristics'!B:B,MATCH(PolicyLevers!$C191,'Policy Characteristics'!$D:$D,0))</f>
        <v>Electricity Supply</v>
      </c>
      <c r="B191" s="118" t="str">
        <f>INDEX('Policy Characteristics'!C:C,MATCH(PolicyLevers!$C191,'Policy Characteristics'!$D:$D,0))</f>
        <v>Change Electricity Imports</v>
      </c>
      <c r="C191" s="12" t="str">
        <f t="shared" ref="C191" si="121">C$180</f>
        <v>Percent Change in Electricity Imports</v>
      </c>
      <c r="D191" s="257" t="s">
        <v>251</v>
      </c>
      <c r="E191" s="257"/>
      <c r="F191" s="257" t="s">
        <v>252</v>
      </c>
      <c r="G191" s="257"/>
      <c r="H191" s="7">
        <v>536</v>
      </c>
      <c r="I191" s="257" t="s">
        <v>76</v>
      </c>
      <c r="J191" s="118" t="str">
        <f>INDEX('Policy Characteristics'!E:E,MATCH(PolicyLevers!$C191,'Policy Characteristics'!$D:$D,0))</f>
        <v>Electricity Imports and Exports</v>
      </c>
      <c r="K191" s="118" t="str">
        <f>INDEX('Policy Characteristics'!F:F,MATCH(PolicyLevers!$C191,'Policy Characteristics'!$D:$D,0))</f>
        <v>elec change imports</v>
      </c>
      <c r="L191" s="256">
        <f>INDEX('Policy Characteristics'!G:G,MATCH(PolicyLevers!$C191,'Policy Characteristics'!$D:$D,0))</f>
        <v>-0.5</v>
      </c>
      <c r="M191" s="256">
        <f>INDEX('Policy Characteristics'!H:H,MATCH(PolicyLevers!$C191,'Policy Characteristics'!$D:$D,0))</f>
        <v>1</v>
      </c>
      <c r="N191" s="256">
        <f>INDEX('Policy Characteristics'!I:I,MATCH(PolicyLevers!$C191,'Policy Characteristics'!$D:$D,0))</f>
        <v>0.02</v>
      </c>
      <c r="O191" s="270" t="str">
        <f>INDEX('Policy Characteristics'!J:J,MATCH(PolicyLevers!$C191,'Policy Characteristics'!$D:$D,0))</f>
        <v>% change in imports</v>
      </c>
      <c r="P191" s="257"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118" t="str">
        <f>IF(0,"",INDEX('Policy Characteristics'!L:L,MATCH(PolicyLevers!$C191,'Policy Characteristics'!$D:$D,0)))</f>
        <v>electricity-sector-main.html#elec-imports</v>
      </c>
      <c r="R191" s="271" t="str">
        <f>INDEX('Policy Characteristics'!M:M,MATCH(PolicyLevers!$C191,'Policy Characteristics'!$D:$D,0))</f>
        <v>electricity-imports-exports.html</v>
      </c>
      <c r="S191" s="270" t="str">
        <f>INDEX('Policy Characteristics'!N:N,MATCH(PolicyLevers!$C191,'Policy Characteristics'!$D:$D,0))</f>
        <v>Energy Information Administation.  2016.  Electric Power Annual.  Table 2.13.</v>
      </c>
      <c r="T191" s="257">
        <f>INDEX('Policy Characteristics'!O:O,MATCH(PolicyLevers!$C191,'Policy Characteristics'!$D:$D,0))</f>
        <v>0</v>
      </c>
      <c r="U191" s="2"/>
      <c r="V191" s="2"/>
      <c r="W191" s="2"/>
      <c r="X191" s="2"/>
      <c r="Y191" s="2"/>
      <c r="Z191" s="2"/>
    </row>
    <row r="192" spans="1:26" ht="15.75" customHeight="1" x14ac:dyDescent="0.2">
      <c r="A192" s="118" t="str">
        <f>INDEX('Policy Characteristics'!B:B,MATCH(PolicyLevers!$C192,'Policy Characteristics'!$D:$D,0))</f>
        <v>Electricity Supply</v>
      </c>
      <c r="B192" s="118" t="str">
        <f>INDEX('Policy Characteristics'!C:C,MATCH(PolicyLevers!$C192,'Policy Characteristics'!$D:$D,0))</f>
        <v>Change Electricity Imports</v>
      </c>
      <c r="C192" s="12" t="str">
        <f t="shared" ref="C192" si="122">C$180</f>
        <v>Percent Change in Electricity Imports</v>
      </c>
      <c r="D192" s="257" t="s">
        <v>253</v>
      </c>
      <c r="E192" s="257"/>
      <c r="F192" s="257" t="s">
        <v>254</v>
      </c>
      <c r="G192" s="257"/>
      <c r="H192" s="7">
        <v>537</v>
      </c>
      <c r="I192" s="257" t="s">
        <v>76</v>
      </c>
      <c r="J192" s="118" t="str">
        <f>INDEX('Policy Characteristics'!E:E,MATCH(PolicyLevers!$C192,'Policy Characteristics'!$D:$D,0))</f>
        <v>Electricity Imports and Exports</v>
      </c>
      <c r="K192" s="118" t="str">
        <f>INDEX('Policy Characteristics'!F:F,MATCH(PolicyLevers!$C192,'Policy Characteristics'!$D:$D,0))</f>
        <v>elec change imports</v>
      </c>
      <c r="L192" s="256">
        <f>INDEX('Policy Characteristics'!G:G,MATCH(PolicyLevers!$C192,'Policy Characteristics'!$D:$D,0))</f>
        <v>-0.5</v>
      </c>
      <c r="M192" s="256">
        <f>INDEX('Policy Characteristics'!H:H,MATCH(PolicyLevers!$C192,'Policy Characteristics'!$D:$D,0))</f>
        <v>1</v>
      </c>
      <c r="N192" s="256">
        <f>INDEX('Policy Characteristics'!I:I,MATCH(PolicyLevers!$C192,'Policy Characteristics'!$D:$D,0))</f>
        <v>0.02</v>
      </c>
      <c r="O192" s="270" t="str">
        <f>INDEX('Policy Characteristics'!J:J,MATCH(PolicyLevers!$C192,'Policy Characteristics'!$D:$D,0))</f>
        <v>% change in imports</v>
      </c>
      <c r="P192" s="257"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118" t="str">
        <f>IF(0,"",INDEX('Policy Characteristics'!L:L,MATCH(PolicyLevers!$C192,'Policy Characteristics'!$D:$D,0)))</f>
        <v>electricity-sector-main.html#elec-imports</v>
      </c>
      <c r="R192" s="271" t="str">
        <f>INDEX('Policy Characteristics'!M:M,MATCH(PolicyLevers!$C192,'Policy Characteristics'!$D:$D,0))</f>
        <v>electricity-imports-exports.html</v>
      </c>
      <c r="S192" s="270" t="str">
        <f>INDEX('Policy Characteristics'!N:N,MATCH(PolicyLevers!$C192,'Policy Characteristics'!$D:$D,0))</f>
        <v>Energy Information Administation.  2016.  Electric Power Annual.  Table 2.13.</v>
      </c>
      <c r="T192" s="257">
        <f>INDEX('Policy Characteristics'!O:O,MATCH(PolicyLevers!$C192,'Policy Characteristics'!$D:$D,0))</f>
        <v>0</v>
      </c>
      <c r="U192" s="2"/>
      <c r="V192" s="2"/>
      <c r="W192" s="2"/>
      <c r="X192" s="2"/>
      <c r="Y192" s="2"/>
      <c r="Z192" s="2"/>
    </row>
    <row r="193" spans="1:26" ht="15.75" customHeight="1" x14ac:dyDescent="0.2">
      <c r="A193" s="118" t="str">
        <f>INDEX('Policy Characteristics'!B:B,MATCH(PolicyLevers!$C193,'Policy Characteristics'!$D:$D,0))</f>
        <v>Electricity Supply</v>
      </c>
      <c r="B193" s="118" t="str">
        <f>INDEX('Policy Characteristics'!C:C,MATCH(PolicyLevers!$C193,'Policy Characteristics'!$D:$D,0))</f>
        <v>Change Electricity Imports</v>
      </c>
      <c r="C193" s="12" t="str">
        <f t="shared" ref="C193" si="123">C$180</f>
        <v>Percent Change in Electricity Imports</v>
      </c>
      <c r="D193" s="257" t="s">
        <v>255</v>
      </c>
      <c r="E193" s="257"/>
      <c r="F193" s="257" t="s">
        <v>256</v>
      </c>
      <c r="G193" s="257"/>
      <c r="H193" s="7">
        <v>538</v>
      </c>
      <c r="I193" s="257" t="s">
        <v>76</v>
      </c>
      <c r="J193" s="118" t="str">
        <f>INDEX('Policy Characteristics'!E:E,MATCH(PolicyLevers!$C193,'Policy Characteristics'!$D:$D,0))</f>
        <v>Electricity Imports and Exports</v>
      </c>
      <c r="K193" s="118" t="str">
        <f>INDEX('Policy Characteristics'!F:F,MATCH(PolicyLevers!$C193,'Policy Characteristics'!$D:$D,0))</f>
        <v>elec change imports</v>
      </c>
      <c r="L193" s="256">
        <f>INDEX('Policy Characteristics'!G:G,MATCH(PolicyLevers!$C193,'Policy Characteristics'!$D:$D,0))</f>
        <v>-0.5</v>
      </c>
      <c r="M193" s="256">
        <f>INDEX('Policy Characteristics'!H:H,MATCH(PolicyLevers!$C193,'Policy Characteristics'!$D:$D,0))</f>
        <v>1</v>
      </c>
      <c r="N193" s="256">
        <f>INDEX('Policy Characteristics'!I:I,MATCH(PolicyLevers!$C193,'Policy Characteristics'!$D:$D,0))</f>
        <v>0.02</v>
      </c>
      <c r="O193" s="270" t="str">
        <f>INDEX('Policy Characteristics'!J:J,MATCH(PolicyLevers!$C193,'Policy Characteristics'!$D:$D,0))</f>
        <v>% change in imports</v>
      </c>
      <c r="P193" s="257"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118" t="str">
        <f>IF(0,"",INDEX('Policy Characteristics'!L:L,MATCH(PolicyLevers!$C193,'Policy Characteristics'!$D:$D,0)))</f>
        <v>electricity-sector-main.html#elec-imports</v>
      </c>
      <c r="R193" s="271" t="str">
        <f>INDEX('Policy Characteristics'!M:M,MATCH(PolicyLevers!$C193,'Policy Characteristics'!$D:$D,0))</f>
        <v>electricity-imports-exports.html</v>
      </c>
      <c r="S193" s="270" t="str">
        <f>INDEX('Policy Characteristics'!N:N,MATCH(PolicyLevers!$C193,'Policy Characteristics'!$D:$D,0))</f>
        <v>Energy Information Administation.  2016.  Electric Power Annual.  Table 2.13.</v>
      </c>
      <c r="T193" s="257">
        <f>INDEX('Policy Characteristics'!O:O,MATCH(PolicyLevers!$C193,'Policy Characteristics'!$D:$D,0))</f>
        <v>0</v>
      </c>
      <c r="U193" s="2"/>
      <c r="V193" s="2"/>
      <c r="W193" s="2"/>
      <c r="X193" s="2"/>
      <c r="Y193" s="2"/>
      <c r="Z193" s="2"/>
    </row>
    <row r="194" spans="1:26" ht="15.75" customHeight="1" x14ac:dyDescent="0.2">
      <c r="A194" s="118" t="str">
        <f>INDEX('Policy Characteristics'!B:B,MATCH(PolicyLevers!$C194,'Policy Characteristics'!$D:$D,0))</f>
        <v>Electricity Supply</v>
      </c>
      <c r="B194" s="118" t="str">
        <f>INDEX('Policy Characteristics'!C:C,MATCH(PolicyLevers!$C194,'Policy Characteristics'!$D:$D,0))</f>
        <v>Change Electricity Imports</v>
      </c>
      <c r="C194" s="12" t="str">
        <f t="shared" ref="C194" si="124">C$180</f>
        <v>Percent Change in Electricity Imports</v>
      </c>
      <c r="D194" s="257" t="s">
        <v>257</v>
      </c>
      <c r="E194" s="257"/>
      <c r="F194" s="257" t="s">
        <v>258</v>
      </c>
      <c r="G194" s="257"/>
      <c r="H194" s="7">
        <v>539</v>
      </c>
      <c r="I194" s="257" t="s">
        <v>76</v>
      </c>
      <c r="J194" s="118" t="str">
        <f>INDEX('Policy Characteristics'!E:E,MATCH(PolicyLevers!$C194,'Policy Characteristics'!$D:$D,0))</f>
        <v>Electricity Imports and Exports</v>
      </c>
      <c r="K194" s="118" t="str">
        <f>INDEX('Policy Characteristics'!F:F,MATCH(PolicyLevers!$C194,'Policy Characteristics'!$D:$D,0))</f>
        <v>elec change imports</v>
      </c>
      <c r="L194" s="256">
        <f>INDEX('Policy Characteristics'!G:G,MATCH(PolicyLevers!$C194,'Policy Characteristics'!$D:$D,0))</f>
        <v>-0.5</v>
      </c>
      <c r="M194" s="256">
        <f>INDEX('Policy Characteristics'!H:H,MATCH(PolicyLevers!$C194,'Policy Characteristics'!$D:$D,0))</f>
        <v>1</v>
      </c>
      <c r="N194" s="256">
        <f>INDEX('Policy Characteristics'!I:I,MATCH(PolicyLevers!$C194,'Policy Characteristics'!$D:$D,0))</f>
        <v>0.02</v>
      </c>
      <c r="O194" s="270" t="str">
        <f>INDEX('Policy Characteristics'!J:J,MATCH(PolicyLevers!$C194,'Policy Characteristics'!$D:$D,0))</f>
        <v>% change in imports</v>
      </c>
      <c r="P194" s="257"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118" t="str">
        <f>IF(0,"",INDEX('Policy Characteristics'!L:L,MATCH(PolicyLevers!$C194,'Policy Characteristics'!$D:$D,0)))</f>
        <v>electricity-sector-main.html#elec-imports</v>
      </c>
      <c r="R194" s="271" t="str">
        <f>INDEX('Policy Characteristics'!M:M,MATCH(PolicyLevers!$C194,'Policy Characteristics'!$D:$D,0))</f>
        <v>electricity-imports-exports.html</v>
      </c>
      <c r="S194" s="270" t="str">
        <f>INDEX('Policy Characteristics'!N:N,MATCH(PolicyLevers!$C194,'Policy Characteristics'!$D:$D,0))</f>
        <v>Energy Information Administation.  2016.  Electric Power Annual.  Table 2.13.</v>
      </c>
      <c r="T194" s="257">
        <f>INDEX('Policy Characteristics'!O:O,MATCH(PolicyLevers!$C194,'Policy Characteristics'!$D:$D,0))</f>
        <v>0</v>
      </c>
      <c r="U194" s="2"/>
      <c r="V194" s="2"/>
      <c r="W194" s="2"/>
      <c r="X194" s="2"/>
      <c r="Y194" s="2"/>
      <c r="Z194" s="2"/>
    </row>
    <row r="195" spans="1:26" ht="15.75" customHeight="1" x14ac:dyDescent="0.2">
      <c r="A195" s="118" t="str">
        <f>INDEX('Policy Characteristics'!B:B,MATCH(PolicyLevers!$C195,'Policy Characteristics'!$D:$D,0))</f>
        <v>Electricity Supply</v>
      </c>
      <c r="B195" s="118" t="str">
        <f>INDEX('Policy Characteristics'!C:C,MATCH(PolicyLevers!$C195,'Policy Characteristics'!$D:$D,0))</f>
        <v>Change Electricity Imports</v>
      </c>
      <c r="C195" s="12" t="str">
        <f t="shared" ref="C195" si="125">C$180</f>
        <v>Percent Change in Electricity Imports</v>
      </c>
      <c r="D195" s="257" t="s">
        <v>259</v>
      </c>
      <c r="E195" s="257"/>
      <c r="F195" s="257" t="s">
        <v>260</v>
      </c>
      <c r="G195" s="257"/>
      <c r="H195" s="7">
        <v>540</v>
      </c>
      <c r="I195" s="257" t="s">
        <v>76</v>
      </c>
      <c r="J195" s="118" t="str">
        <f>INDEX('Policy Characteristics'!E:E,MATCH(PolicyLevers!$C195,'Policy Characteristics'!$D:$D,0))</f>
        <v>Electricity Imports and Exports</v>
      </c>
      <c r="K195" s="118" t="str">
        <f>INDEX('Policy Characteristics'!F:F,MATCH(PolicyLevers!$C195,'Policy Characteristics'!$D:$D,0))</f>
        <v>elec change imports</v>
      </c>
      <c r="L195" s="256">
        <f>INDEX('Policy Characteristics'!G:G,MATCH(PolicyLevers!$C195,'Policy Characteristics'!$D:$D,0))</f>
        <v>-0.5</v>
      </c>
      <c r="M195" s="256">
        <f>INDEX('Policy Characteristics'!H:H,MATCH(PolicyLevers!$C195,'Policy Characteristics'!$D:$D,0))</f>
        <v>1</v>
      </c>
      <c r="N195" s="256">
        <f>INDEX('Policy Characteristics'!I:I,MATCH(PolicyLevers!$C195,'Policy Characteristics'!$D:$D,0))</f>
        <v>0.02</v>
      </c>
      <c r="O195" s="270" t="str">
        <f>INDEX('Policy Characteristics'!J:J,MATCH(PolicyLevers!$C195,'Policy Characteristics'!$D:$D,0))</f>
        <v>% change in imports</v>
      </c>
      <c r="P195" s="257"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118" t="str">
        <f>IF(0,"",INDEX('Policy Characteristics'!L:L,MATCH(PolicyLevers!$C195,'Policy Characteristics'!$D:$D,0)))</f>
        <v>electricity-sector-main.html#elec-imports</v>
      </c>
      <c r="R195" s="271" t="str">
        <f>INDEX('Policy Characteristics'!M:M,MATCH(PolicyLevers!$C195,'Policy Characteristics'!$D:$D,0))</f>
        <v>electricity-imports-exports.html</v>
      </c>
      <c r="S195" s="270" t="str">
        <f>INDEX('Policy Characteristics'!N:N,MATCH(PolicyLevers!$C195,'Policy Characteristics'!$D:$D,0))</f>
        <v>Energy Information Administation.  2016.  Electric Power Annual.  Table 2.13.</v>
      </c>
      <c r="T195" s="257">
        <f>INDEX('Policy Characteristics'!O:O,MATCH(PolicyLevers!$C195,'Policy Characteristics'!$D:$D,0))</f>
        <v>0</v>
      </c>
      <c r="U195" s="2"/>
      <c r="V195" s="2"/>
      <c r="W195" s="2"/>
      <c r="X195" s="2"/>
      <c r="Y195" s="2"/>
      <c r="Z195" s="2"/>
    </row>
    <row r="196" spans="1:26" ht="15.75" customHeight="1" x14ac:dyDescent="0.2">
      <c r="A196" s="118" t="str">
        <f>INDEX('Policy Characteristics'!B:B,MATCH(PolicyLevers!$C196,'Policy Characteristics'!$D:$D,0))</f>
        <v>Electricity Supply</v>
      </c>
      <c r="B196" s="118" t="str">
        <f>INDEX('Policy Characteristics'!C:C,MATCH(PolicyLevers!$C196,'Policy Characteristics'!$D:$D,0))</f>
        <v>Non BAU Guaranteed Dispatch</v>
      </c>
      <c r="C196" s="2" t="s">
        <v>281</v>
      </c>
      <c r="D196" s="257"/>
      <c r="E196" s="257"/>
      <c r="F196" s="257"/>
      <c r="G196" s="257"/>
      <c r="H196" s="7" t="s">
        <v>222</v>
      </c>
      <c r="I196" s="257" t="s">
        <v>76</v>
      </c>
      <c r="J196" s="118" t="str">
        <f>INDEX('Policy Characteristics'!E:E,MATCH(PolicyLevers!$C196,'Policy Characteristics'!$D:$D,0))</f>
        <v>Non BAU Guaranteed Dispatch</v>
      </c>
      <c r="K196" s="118" t="str">
        <f>INDEX('Policy Characteristics'!F:F,MATCH(PolicyLevers!$C196,'Policy Characteristics'!$D:$D,0))</f>
        <v>elec non BAU guaranteed dispatch</v>
      </c>
      <c r="L196" s="2">
        <f>INDEX('Policy Characteristics'!G:G,MATCH(PolicyLevers!$C196,'Policy Characteristics'!$D:$D,0))</f>
        <v>0</v>
      </c>
      <c r="M196" s="2">
        <f>INDEX('Policy Characteristics'!H:H,MATCH(PolicyLevers!$C196,'Policy Characteristics'!$D:$D,0))</f>
        <v>0</v>
      </c>
      <c r="N196" s="2">
        <f>INDEX('Policy Characteristics'!I:I,MATCH(PolicyLevers!$C196,'Policy Characteristics'!$D:$D,0))</f>
        <v>0</v>
      </c>
      <c r="O196" s="257">
        <f>INDEX('Policy Characteristics'!J:J,MATCH(PolicyLevers!$C196,'Policy Characteristics'!$D:$D,0))</f>
        <v>0</v>
      </c>
      <c r="P196" s="257" t="str">
        <f>INDEX('Policy Characteristics'!K:K,MATCH(PolicyLevers!$C196,'Policy Characteristics'!$D:$D,0))</f>
        <v>**Description:**0</v>
      </c>
      <c r="Q196" s="118">
        <f>IF(0,"",INDEX('Policy Characteristics'!L:L,MATCH(PolicyLevers!$C196,'Policy Characteristics'!$D:$D,0)))</f>
        <v>0</v>
      </c>
      <c r="R196" s="264">
        <f>INDEX('Policy Characteristics'!M:M,MATCH(PolicyLevers!$C196,'Policy Characteristics'!$D:$D,0))</f>
        <v>0</v>
      </c>
      <c r="S196" s="257">
        <f>INDEX('Policy Characteristics'!N:N,MATCH(PolicyLevers!$C196,'Policy Characteristics'!$D:$D,0))</f>
        <v>0</v>
      </c>
      <c r="T196" s="257">
        <f>INDEX('Policy Characteristics'!O:O,MATCH(PolicyLevers!$C196,'Policy Characteristics'!$D:$D,0))</f>
        <v>0</v>
      </c>
      <c r="U196" s="2"/>
      <c r="V196" s="2"/>
      <c r="W196" s="2"/>
      <c r="X196" s="2"/>
      <c r="Y196" s="2"/>
      <c r="Z196" s="2"/>
    </row>
    <row r="197" spans="1:26" ht="15.75" customHeight="1" x14ac:dyDescent="0.2">
      <c r="A197" s="118" t="str">
        <f>INDEX('Policy Characteristics'!B:B,MATCH(PolicyLevers!$C197,'Policy Characteristics'!$D:$D,0))</f>
        <v>Electricity Supply</v>
      </c>
      <c r="B197" s="118" t="str">
        <f>INDEX('Policy Characteristics'!C:C,MATCH(PolicyLevers!$C197,'Policy Characteristics'!$D:$D,0))</f>
        <v>Demand Response</v>
      </c>
      <c r="C197" s="118" t="s">
        <v>284</v>
      </c>
      <c r="D197" s="252"/>
      <c r="E197" s="252"/>
      <c r="F197" s="252"/>
      <c r="G197" s="252"/>
      <c r="H197" s="249">
        <v>30</v>
      </c>
      <c r="I197" s="250" t="s">
        <v>63</v>
      </c>
      <c r="J197" s="118" t="str">
        <f>INDEX('Policy Characteristics'!E:E,MATCH(PolicyLevers!$C197,'Policy Characteristics'!$D:$D,0))</f>
        <v>Demand Response</v>
      </c>
      <c r="K197" s="118" t="str">
        <f>INDEX('Policy Characteristics'!F:F,MATCH(PolicyLevers!$C197,'Policy Characteristics'!$D:$D,0))</f>
        <v>elec demand response</v>
      </c>
      <c r="L197" s="251">
        <f>INDEX('Policy Characteristics'!G:G,MATCH(PolicyLevers!$C197,'Policy Characteristics'!$D:$D,0))</f>
        <v>0</v>
      </c>
      <c r="M197" s="251">
        <f>INDEX('Policy Characteristics'!H:H,MATCH(PolicyLevers!$C197,'Policy Characteristics'!$D:$D,0))</f>
        <v>1</v>
      </c>
      <c r="N197" s="251">
        <f>INDEX('Policy Characteristics'!I:I,MATCH(PolicyLevers!$C197,'Policy Characteristics'!$D:$D,0))</f>
        <v>0.01</v>
      </c>
      <c r="O197" s="252" t="str">
        <f>INDEX('Policy Characteristics'!J:J,MATCH(PolicyLevers!$C197,'Policy Characteristics'!$D:$D,0))</f>
        <v>% of potential achieved</v>
      </c>
      <c r="P197" s="252"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118" t="str">
        <f>INDEX('Policy Characteristics'!L:L,MATCH(PolicyLevers!$C197,'Policy Characteristics'!$D:$D,0))</f>
        <v>electricity-sector-main.html#dr</v>
      </c>
      <c r="R197" s="260" t="str">
        <f>INDEX('Policy Characteristics'!M:M,MATCH(PolicyLevers!$C197,'Policy Characteristics'!$D:$D,0))</f>
        <v>demand-response.html</v>
      </c>
      <c r="S197" s="252" t="str">
        <f>INDEX('Policy Characteristics'!N:N,MATCH(PolicyLevers!$C197,'Policy Characteristics'!$D:$D,0))</f>
        <v>EPE. 2019. NOTA TÉCNICA | Resposta da Demanda: Conceitos, Aspectos Regulatórios e Planejamento Energético. No EPE-DEE-NT-022/2019-r0</v>
      </c>
      <c r="T197" s="252" t="str">
        <f>INDEX('Policy Characteristics'!O:O,MATCH(PolicyLevers!$C197,'Policy Characteristics'!$D:$D,0))</f>
        <v>EPE. 2019. NOTA TÉCNICA | Resposta da Demanda: Conceitos, Aspectos Regulatórios e Planejamento Energético. No EPE-DEE-NT-022/2019-r0</v>
      </c>
      <c r="U197" s="2"/>
      <c r="V197" s="2"/>
      <c r="W197" s="2"/>
      <c r="X197" s="2"/>
      <c r="Y197" s="2"/>
      <c r="Z197" s="2"/>
    </row>
    <row r="198" spans="1:26" ht="15.75" customHeight="1" x14ac:dyDescent="0.2">
      <c r="A198" s="118" t="str">
        <f>INDEX('Policy Characteristics'!B:B,MATCH(PolicyLevers!$C198,'Policy Characteristics'!$D:$D,0))</f>
        <v>Electricity Supply</v>
      </c>
      <c r="B198" s="118" t="str">
        <f>INDEX('Policy Characteristics'!C:C,MATCH(PolicyLevers!$C198,'Policy Characteristics'!$D:$D,0))</f>
        <v>Early Retirement of Power Plants</v>
      </c>
      <c r="C198" s="118" t="s">
        <v>290</v>
      </c>
      <c r="D198" s="252" t="s">
        <v>226</v>
      </c>
      <c r="E198" s="252"/>
      <c r="F198" s="252" t="s">
        <v>227</v>
      </c>
      <c r="G198" s="252"/>
      <c r="H198" s="249">
        <v>31</v>
      </c>
      <c r="I198" s="250" t="s">
        <v>63</v>
      </c>
      <c r="J198" s="118" t="str">
        <f>INDEX('Policy Characteristics'!E:E,MATCH(PolicyLevers!$C198,'Policy Characteristics'!$D:$D,0))</f>
        <v>Early Retirement of Power Plants</v>
      </c>
      <c r="K198" s="118" t="str">
        <f>INDEX('Policy Characteristics'!F:F,MATCH(PolicyLevers!$C198,'Policy Characteristics'!$D:$D,0))</f>
        <v>elec early retirement</v>
      </c>
      <c r="L198" s="275">
        <f>INDEX('Policy Characteristics'!G:G,MATCH(PolicyLevers!$C198,'Policy Characteristics'!$D:$D,0))</f>
        <v>0</v>
      </c>
      <c r="M198" s="275">
        <f>INDEX('Policy Characteristics'!H:H,MATCH(PolicyLevers!$C198,'Policy Characteristics'!$D:$D,0))</f>
        <v>10000</v>
      </c>
      <c r="N198" s="275">
        <f>INDEX('Policy Characteristics'!I:I,MATCH(PolicyLevers!$C198,'Policy Characteristics'!$D:$D,0))</f>
        <v>250</v>
      </c>
      <c r="O198" s="252" t="str">
        <f>INDEX('Policy Characteristics'!J:J,MATCH(PolicyLevers!$C198,'Policy Characteristics'!$D:$D,0))</f>
        <v>MW/year</v>
      </c>
      <c r="P198" s="252"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8" s="118" t="str">
        <f>INDEX('Policy Characteristics'!L:L,MATCH(PolicyLevers!$C198,'Policy Characteristics'!$D:$D,0))</f>
        <v>electricity-sector-main.html#early-ret</v>
      </c>
      <c r="R198" s="260" t="str">
        <f>INDEX('Policy Characteristics'!M:M,MATCH(PolicyLevers!$C198,'Policy Characteristics'!$D:$D,0))</f>
        <v>early-retirement-of-power-plants.html</v>
      </c>
      <c r="S198" s="252"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2"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
      <c r="V198" s="2"/>
      <c r="W198" s="2"/>
      <c r="X198" s="2"/>
      <c r="Y198" s="2"/>
      <c r="Z198" s="2"/>
    </row>
    <row r="199" spans="1:26" ht="15.75" customHeight="1" x14ac:dyDescent="0.2">
      <c r="A199" s="118" t="str">
        <f>INDEX('Policy Characteristics'!B:B,MATCH(PolicyLevers!$C199,'Policy Characteristics'!$D:$D,0))</f>
        <v>Electricity Supply</v>
      </c>
      <c r="B199" s="118" t="str">
        <f>INDEX('Policy Characteristics'!C:C,MATCH(PolicyLevers!$C199,'Policy Characteristics'!$D:$D,0))</f>
        <v>Early Retirement of Power Plants</v>
      </c>
      <c r="C199" s="12" t="str">
        <f t="shared" ref="C199:C200" si="126">C$198</f>
        <v>Annual Additional Capacity Retired due to Early Retirement Policy</v>
      </c>
      <c r="D199" s="257" t="s">
        <v>231</v>
      </c>
      <c r="E199" s="257"/>
      <c r="F199" s="257" t="s">
        <v>232</v>
      </c>
      <c r="G199" s="257"/>
      <c r="H199" s="7">
        <v>600</v>
      </c>
      <c r="I199" s="257" t="s">
        <v>63</v>
      </c>
      <c r="J199" s="118" t="str">
        <f>INDEX('Policy Characteristics'!E:E,MATCH(PolicyLevers!$C199,'Policy Characteristics'!$D:$D,0))</f>
        <v>Early Retirement of Power Plants</v>
      </c>
      <c r="K199" s="118" t="str">
        <f>INDEX('Policy Characteristics'!F:F,MATCH(PolicyLevers!$C199,'Policy Characteristics'!$D:$D,0))</f>
        <v>elec early retirement</v>
      </c>
      <c r="L199" s="275">
        <f>INDEX('Policy Characteristics'!G:G,MATCH(PolicyLevers!$C199,'Policy Characteristics'!$D:$D,0))</f>
        <v>0</v>
      </c>
      <c r="M199" s="275">
        <f>INDEX('Policy Characteristics'!H:H,MATCH(PolicyLevers!$C199,'Policy Characteristics'!$D:$D,0))</f>
        <v>10000</v>
      </c>
      <c r="N199" s="275">
        <f>INDEX('Policy Characteristics'!I:I,MATCH(PolicyLevers!$C199,'Policy Characteristics'!$D:$D,0))</f>
        <v>250</v>
      </c>
      <c r="O199" s="252" t="str">
        <f>INDEX('Policy Characteristics'!J:J,MATCH(PolicyLevers!$C199,'Policy Characteristics'!$D:$D,0))</f>
        <v>MW/year</v>
      </c>
      <c r="P199" s="252"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9" s="118" t="str">
        <f>INDEX('Policy Characteristics'!L:L,MATCH(PolicyLevers!$C199,'Policy Characteristics'!$D:$D,0))</f>
        <v>electricity-sector-main.html#early-ret</v>
      </c>
      <c r="R199" s="260" t="str">
        <f>INDEX('Policy Characteristics'!M:M,MATCH(PolicyLevers!$C199,'Policy Characteristics'!$D:$D,0))</f>
        <v>early-retirement-of-power-plants.html</v>
      </c>
      <c r="S199" s="257"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57"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
      <c r="V199" s="2"/>
      <c r="W199" s="2"/>
      <c r="X199" s="2"/>
      <c r="Y199" s="2"/>
      <c r="Z199" s="2"/>
    </row>
    <row r="200" spans="1:26" ht="15.75" customHeight="1" x14ac:dyDescent="0.2">
      <c r="A200" s="118" t="str">
        <f>INDEX('Policy Characteristics'!B:B,MATCH(PolicyLevers!$C200,'Policy Characteristics'!$D:$D,0))</f>
        <v>Electricity Supply</v>
      </c>
      <c r="B200" s="118" t="str">
        <f>INDEX('Policy Characteristics'!C:C,MATCH(PolicyLevers!$C200,'Policy Characteristics'!$D:$D,0))</f>
        <v>Early Retirement of Power Plants</v>
      </c>
      <c r="C200" s="118" t="str">
        <f t="shared" si="126"/>
        <v>Annual Additional Capacity Retired due to Early Retirement Policy</v>
      </c>
      <c r="D200" s="252" t="s">
        <v>233</v>
      </c>
      <c r="E200" s="252"/>
      <c r="F200" s="252" t="s">
        <v>234</v>
      </c>
      <c r="G200" s="252"/>
      <c r="H200" s="249">
        <v>32</v>
      </c>
      <c r="I200" s="250" t="s">
        <v>63</v>
      </c>
      <c r="J200" s="118" t="str">
        <f>INDEX('Policy Characteristics'!E:E,MATCH(PolicyLevers!$C200,'Policy Characteristics'!$D:$D,0))</f>
        <v>Early Retirement of Power Plants</v>
      </c>
      <c r="K200" s="118" t="str">
        <f>INDEX('Policy Characteristics'!F:F,MATCH(PolicyLevers!$C200,'Policy Characteristics'!$D:$D,0))</f>
        <v>elec early retirement</v>
      </c>
      <c r="L200" s="275">
        <f>INDEX('Policy Characteristics'!G:G,MATCH(PolicyLevers!$C200,'Policy Characteristics'!$D:$D,0))</f>
        <v>0</v>
      </c>
      <c r="M200" s="275">
        <f>INDEX('Policy Characteristics'!H:H,MATCH(PolicyLevers!$C200,'Policy Characteristics'!$D:$D,0))</f>
        <v>10000</v>
      </c>
      <c r="N200" s="275">
        <f>INDEX('Policy Characteristics'!I:I,MATCH(PolicyLevers!$C200,'Policy Characteristics'!$D:$D,0))</f>
        <v>250</v>
      </c>
      <c r="O200" s="252" t="str">
        <f>INDEX('Policy Characteristics'!J:J,MATCH(PolicyLevers!$C200,'Policy Characteristics'!$D:$D,0))</f>
        <v>MW/year</v>
      </c>
      <c r="P200" s="252"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0" s="118" t="str">
        <f>INDEX('Policy Characteristics'!L:L,MATCH(PolicyLevers!$C200,'Policy Characteristics'!$D:$D,0))</f>
        <v>electricity-sector-main.html#early-ret</v>
      </c>
      <c r="R200" s="260" t="str">
        <f>INDEX('Policy Characteristics'!M:M,MATCH(PolicyLevers!$C200,'Policy Characteristics'!$D:$D,0))</f>
        <v>early-retirement-of-power-plants.html</v>
      </c>
      <c r="S200" s="252"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2"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
      <c r="V200" s="2"/>
      <c r="W200" s="2"/>
      <c r="X200" s="2"/>
      <c r="Y200" s="2"/>
      <c r="Z200" s="2"/>
    </row>
    <row r="201" spans="1:26" ht="15.75" customHeight="1" x14ac:dyDescent="0.2">
      <c r="A201" s="118" t="str">
        <f>INDEX('Policy Characteristics'!B:B,MATCH(PolicyLevers!$C201,'Policy Characteristics'!$D:$D,0))</f>
        <v>Electricity Supply</v>
      </c>
      <c r="B201" s="118" t="str">
        <f>INDEX('Policy Characteristics'!C:C,MATCH(PolicyLevers!$C201,'Policy Characteristics'!$D:$D,0))</f>
        <v>Early Retirement of Power Plants</v>
      </c>
      <c r="C201" s="12" t="str">
        <f t="shared" ref="C201" si="127">C$198</f>
        <v>Annual Additional Capacity Retired due to Early Retirement Policy</v>
      </c>
      <c r="D201" s="257" t="s">
        <v>235</v>
      </c>
      <c r="E201" s="257"/>
      <c r="F201" s="257" t="s">
        <v>236</v>
      </c>
      <c r="G201" s="257"/>
      <c r="H201" s="7" t="s">
        <v>222</v>
      </c>
      <c r="I201" s="255" t="s">
        <v>76</v>
      </c>
      <c r="J201" s="118" t="str">
        <f>INDEX('Policy Characteristics'!E:E,MATCH(PolicyLevers!$C201,'Policy Characteristics'!$D:$D,0))</f>
        <v>Early Retirement of Power Plants</v>
      </c>
      <c r="K201" s="118" t="str">
        <f>INDEX('Policy Characteristics'!F:F,MATCH(PolicyLevers!$C201,'Policy Characteristics'!$D:$D,0))</f>
        <v>elec early retirement</v>
      </c>
      <c r="L201" s="80">
        <f>INDEX('Policy Characteristics'!G:G,MATCH(PolicyLevers!$C201,'Policy Characteristics'!$D:$D,0))</f>
        <v>0</v>
      </c>
      <c r="M201" s="80">
        <f>INDEX('Policy Characteristics'!H:H,MATCH(PolicyLevers!$C201,'Policy Characteristics'!$D:$D,0))</f>
        <v>10000</v>
      </c>
      <c r="N201" s="80">
        <f>INDEX('Policy Characteristics'!I:I,MATCH(PolicyLevers!$C201,'Policy Characteristics'!$D:$D,0))</f>
        <v>250</v>
      </c>
      <c r="O201" s="257" t="str">
        <f>INDEX('Policy Characteristics'!J:J,MATCH(PolicyLevers!$C201,'Policy Characteristics'!$D:$D,0))</f>
        <v>MW/year</v>
      </c>
      <c r="P201" s="257"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1" s="2" t="str">
        <f>INDEX('Policy Characteristics'!L:L,MATCH(PolicyLevers!$C201,'Policy Characteristics'!$D:$D,0))</f>
        <v>electricity-sector-main.html#early-ret</v>
      </c>
      <c r="R201" s="264" t="str">
        <f>INDEX('Policy Characteristics'!M:M,MATCH(PolicyLevers!$C201,'Policy Characteristics'!$D:$D,0))</f>
        <v>early-retirement-of-power-plants.html</v>
      </c>
      <c r="S201" s="257"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57"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
      <c r="V201" s="2"/>
      <c r="W201" s="2"/>
      <c r="X201" s="2"/>
      <c r="Y201" s="2"/>
      <c r="Z201" s="2"/>
    </row>
    <row r="202" spans="1:26" ht="15.75" customHeight="1" x14ac:dyDescent="0.2">
      <c r="A202" s="118" t="str">
        <f>INDEX('Policy Characteristics'!B:B,MATCH(PolicyLevers!$C202,'Policy Characteristics'!$D:$D,0))</f>
        <v>Electricity Supply</v>
      </c>
      <c r="B202" s="118" t="str">
        <f>INDEX('Policy Characteristics'!C:C,MATCH(PolicyLevers!$C202,'Policy Characteristics'!$D:$D,0))</f>
        <v>Early Retirement of Power Plants</v>
      </c>
      <c r="C202" s="12" t="str">
        <f t="shared" ref="C202" si="128">C$198</f>
        <v>Annual Additional Capacity Retired due to Early Retirement Policy</v>
      </c>
      <c r="D202" s="257" t="s">
        <v>237</v>
      </c>
      <c r="E202" s="257"/>
      <c r="F202" s="257" t="s">
        <v>238</v>
      </c>
      <c r="G202" s="257"/>
      <c r="H202" s="7" t="s">
        <v>222</v>
      </c>
      <c r="I202" s="257" t="s">
        <v>76</v>
      </c>
      <c r="J202" s="118" t="str">
        <f>INDEX('Policy Characteristics'!E:E,MATCH(PolicyLevers!$C202,'Policy Characteristics'!$D:$D,0))</f>
        <v>Early Retirement of Power Plants</v>
      </c>
      <c r="K202" s="118" t="str">
        <f>INDEX('Policy Characteristics'!F:F,MATCH(PolicyLevers!$C202,'Policy Characteristics'!$D:$D,0))</f>
        <v>elec early retirement</v>
      </c>
      <c r="L202" s="80">
        <f>INDEX('Policy Characteristics'!G:G,MATCH(PolicyLevers!$C202,'Policy Characteristics'!$D:$D,0))</f>
        <v>0</v>
      </c>
      <c r="M202" s="80">
        <f>INDEX('Policy Characteristics'!H:H,MATCH(PolicyLevers!$C202,'Policy Characteristics'!$D:$D,0))</f>
        <v>10000</v>
      </c>
      <c r="N202" s="80">
        <f>INDEX('Policy Characteristics'!I:I,MATCH(PolicyLevers!$C202,'Policy Characteristics'!$D:$D,0))</f>
        <v>250</v>
      </c>
      <c r="O202" s="257" t="str">
        <f>INDEX('Policy Characteristics'!J:J,MATCH(PolicyLevers!$C202,'Policy Characteristics'!$D:$D,0))</f>
        <v>MW/year</v>
      </c>
      <c r="P202" s="257"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2" s="2" t="str">
        <f>INDEX('Policy Characteristics'!L:L,MATCH(PolicyLevers!$C202,'Policy Characteristics'!$D:$D,0))</f>
        <v>electricity-sector-main.html#early-ret</v>
      </c>
      <c r="R202" s="264" t="str">
        <f>INDEX('Policy Characteristics'!M:M,MATCH(PolicyLevers!$C202,'Policy Characteristics'!$D:$D,0))</f>
        <v>early-retirement-of-power-plants.html</v>
      </c>
      <c r="S202" s="257"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57"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
      <c r="V202" s="2"/>
      <c r="W202" s="2"/>
      <c r="X202" s="2"/>
      <c r="Y202" s="2"/>
      <c r="Z202" s="2"/>
    </row>
    <row r="203" spans="1:26" ht="15.75" customHeight="1" x14ac:dyDescent="0.2">
      <c r="A203" s="118" t="str">
        <f>INDEX('Policy Characteristics'!B:B,MATCH(PolicyLevers!$C203,'Policy Characteristics'!$D:$D,0))</f>
        <v>Electricity Supply</v>
      </c>
      <c r="B203" s="118" t="str">
        <f>INDEX('Policy Characteristics'!C:C,MATCH(PolicyLevers!$C203,'Policy Characteristics'!$D:$D,0))</f>
        <v>Early Retirement of Power Plants</v>
      </c>
      <c r="C203" s="12" t="str">
        <f t="shared" ref="C203" si="129">C$198</f>
        <v>Annual Additional Capacity Retired due to Early Retirement Policy</v>
      </c>
      <c r="D203" s="257" t="s">
        <v>239</v>
      </c>
      <c r="E203" s="257"/>
      <c r="F203" s="257" t="s">
        <v>240</v>
      </c>
      <c r="G203" s="257"/>
      <c r="H203" s="7" t="s">
        <v>222</v>
      </c>
      <c r="I203" s="257" t="s">
        <v>76</v>
      </c>
      <c r="J203" s="118" t="str">
        <f>INDEX('Policy Characteristics'!E:E,MATCH(PolicyLevers!$C203,'Policy Characteristics'!$D:$D,0))</f>
        <v>Early Retirement of Power Plants</v>
      </c>
      <c r="K203" s="118" t="str">
        <f>INDEX('Policy Characteristics'!F:F,MATCH(PolicyLevers!$C203,'Policy Characteristics'!$D:$D,0))</f>
        <v>elec early retirement</v>
      </c>
      <c r="L203" s="80">
        <f>INDEX('Policy Characteristics'!G:G,MATCH(PolicyLevers!$C203,'Policy Characteristics'!$D:$D,0))</f>
        <v>0</v>
      </c>
      <c r="M203" s="80">
        <f>INDEX('Policy Characteristics'!H:H,MATCH(PolicyLevers!$C203,'Policy Characteristics'!$D:$D,0))</f>
        <v>10000</v>
      </c>
      <c r="N203" s="80">
        <f>INDEX('Policy Characteristics'!I:I,MATCH(PolicyLevers!$C203,'Policy Characteristics'!$D:$D,0))</f>
        <v>250</v>
      </c>
      <c r="O203" s="257" t="str">
        <f>INDEX('Policy Characteristics'!J:J,MATCH(PolicyLevers!$C203,'Policy Characteristics'!$D:$D,0))</f>
        <v>MW/year</v>
      </c>
      <c r="P203" s="257"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3" s="2" t="str">
        <f>INDEX('Policy Characteristics'!L:L,MATCH(PolicyLevers!$C203,'Policy Characteristics'!$D:$D,0))</f>
        <v>electricity-sector-main.html#early-ret</v>
      </c>
      <c r="R203" s="264" t="str">
        <f>INDEX('Policy Characteristics'!M:M,MATCH(PolicyLevers!$C203,'Policy Characteristics'!$D:$D,0))</f>
        <v>early-retirement-of-power-plants.html</v>
      </c>
      <c r="S203" s="257"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57"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
      <c r="V203" s="2"/>
      <c r="W203" s="2"/>
      <c r="X203" s="2"/>
      <c r="Y203" s="2"/>
      <c r="Z203" s="2"/>
    </row>
    <row r="204" spans="1:26" ht="15.75" customHeight="1" x14ac:dyDescent="0.2">
      <c r="A204" s="118" t="str">
        <f>INDEX('Policy Characteristics'!B:B,MATCH(PolicyLevers!$C204,'Policy Characteristics'!$D:$D,0))</f>
        <v>Electricity Supply</v>
      </c>
      <c r="B204" s="118" t="str">
        <f>INDEX('Policy Characteristics'!C:C,MATCH(PolicyLevers!$C204,'Policy Characteristics'!$D:$D,0))</f>
        <v>Early Retirement of Power Plants</v>
      </c>
      <c r="C204" s="12" t="str">
        <f t="shared" ref="C204" si="130">C$198</f>
        <v>Annual Additional Capacity Retired due to Early Retirement Policy</v>
      </c>
      <c r="D204" s="257" t="s">
        <v>241</v>
      </c>
      <c r="E204" s="257"/>
      <c r="F204" s="257" t="s">
        <v>242</v>
      </c>
      <c r="G204" s="257"/>
      <c r="H204" s="7" t="s">
        <v>222</v>
      </c>
      <c r="I204" s="257" t="s">
        <v>76</v>
      </c>
      <c r="J204" s="118" t="str">
        <f>INDEX('Policy Characteristics'!E:E,MATCH(PolicyLevers!$C204,'Policy Characteristics'!$D:$D,0))</f>
        <v>Early Retirement of Power Plants</v>
      </c>
      <c r="K204" s="118" t="str">
        <f>INDEX('Policy Characteristics'!F:F,MATCH(PolicyLevers!$C204,'Policy Characteristics'!$D:$D,0))</f>
        <v>elec early retirement</v>
      </c>
      <c r="L204" s="80">
        <f>INDEX('Policy Characteristics'!G:G,MATCH(PolicyLevers!$C204,'Policy Characteristics'!$D:$D,0))</f>
        <v>0</v>
      </c>
      <c r="M204" s="80">
        <f>INDEX('Policy Characteristics'!H:H,MATCH(PolicyLevers!$C204,'Policy Characteristics'!$D:$D,0))</f>
        <v>10000</v>
      </c>
      <c r="N204" s="80">
        <f>INDEX('Policy Characteristics'!I:I,MATCH(PolicyLevers!$C204,'Policy Characteristics'!$D:$D,0))</f>
        <v>250</v>
      </c>
      <c r="O204" s="257" t="str">
        <f>INDEX('Policy Characteristics'!J:J,MATCH(PolicyLevers!$C204,'Policy Characteristics'!$D:$D,0))</f>
        <v>MW/year</v>
      </c>
      <c r="P204" s="257"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4" s="2" t="str">
        <f>INDEX('Policy Characteristics'!L:L,MATCH(PolicyLevers!$C204,'Policy Characteristics'!$D:$D,0))</f>
        <v>electricity-sector-main.html#early-ret</v>
      </c>
      <c r="R204" s="264" t="str">
        <f>INDEX('Policy Characteristics'!M:M,MATCH(PolicyLevers!$C204,'Policy Characteristics'!$D:$D,0))</f>
        <v>early-retirement-of-power-plants.html</v>
      </c>
      <c r="S204" s="257"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57"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
      <c r="V204" s="2"/>
      <c r="W204" s="2"/>
      <c r="X204" s="2"/>
      <c r="Y204" s="2"/>
      <c r="Z204" s="2"/>
    </row>
    <row r="205" spans="1:26" ht="15.75" customHeight="1" x14ac:dyDescent="0.2">
      <c r="A205" s="118" t="str">
        <f>INDEX('Policy Characteristics'!B:B,MATCH(PolicyLevers!$C205,'Policy Characteristics'!$D:$D,0))</f>
        <v>Electricity Supply</v>
      </c>
      <c r="B205" s="118" t="str">
        <f>INDEX('Policy Characteristics'!C:C,MATCH(PolicyLevers!$C205,'Policy Characteristics'!$D:$D,0))</f>
        <v>Early Retirement of Power Plants</v>
      </c>
      <c r="C205" s="12" t="str">
        <f t="shared" ref="C205" si="131">C$198</f>
        <v>Annual Additional Capacity Retired due to Early Retirement Policy</v>
      </c>
      <c r="D205" s="257" t="s">
        <v>243</v>
      </c>
      <c r="E205" s="257"/>
      <c r="F205" s="257" t="s">
        <v>244</v>
      </c>
      <c r="G205" s="257"/>
      <c r="H205" s="7" t="s">
        <v>222</v>
      </c>
      <c r="I205" s="257" t="s">
        <v>76</v>
      </c>
      <c r="J205" s="118" t="str">
        <f>INDEX('Policy Characteristics'!E:E,MATCH(PolicyLevers!$C205,'Policy Characteristics'!$D:$D,0))</f>
        <v>Early Retirement of Power Plants</v>
      </c>
      <c r="K205" s="118" t="str">
        <f>INDEX('Policy Characteristics'!F:F,MATCH(PolicyLevers!$C205,'Policy Characteristics'!$D:$D,0))</f>
        <v>elec early retirement</v>
      </c>
      <c r="L205" s="80">
        <f>INDEX('Policy Characteristics'!G:G,MATCH(PolicyLevers!$C205,'Policy Characteristics'!$D:$D,0))</f>
        <v>0</v>
      </c>
      <c r="M205" s="80">
        <f>INDEX('Policy Characteristics'!H:H,MATCH(PolicyLevers!$C205,'Policy Characteristics'!$D:$D,0))</f>
        <v>10000</v>
      </c>
      <c r="N205" s="80">
        <f>INDEX('Policy Characteristics'!I:I,MATCH(PolicyLevers!$C205,'Policy Characteristics'!$D:$D,0))</f>
        <v>250</v>
      </c>
      <c r="O205" s="257" t="str">
        <f>INDEX('Policy Characteristics'!J:J,MATCH(PolicyLevers!$C205,'Policy Characteristics'!$D:$D,0))</f>
        <v>MW/year</v>
      </c>
      <c r="P205" s="257"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5" s="2" t="str">
        <f>INDEX('Policy Characteristics'!L:L,MATCH(PolicyLevers!$C205,'Policy Characteristics'!$D:$D,0))</f>
        <v>electricity-sector-main.html#early-ret</v>
      </c>
      <c r="R205" s="264" t="str">
        <f>INDEX('Policy Characteristics'!M:M,MATCH(PolicyLevers!$C205,'Policy Characteristics'!$D:$D,0))</f>
        <v>early-retirement-of-power-plants.html</v>
      </c>
      <c r="S205" s="257"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57"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
      <c r="V205" s="2"/>
      <c r="W205" s="2"/>
      <c r="X205" s="2"/>
      <c r="Y205" s="2"/>
      <c r="Z205" s="2"/>
    </row>
    <row r="206" spans="1:26" ht="15.75" customHeight="1" x14ac:dyDescent="0.2">
      <c r="A206" s="118" t="str">
        <f>INDEX('Policy Characteristics'!B:B,MATCH(PolicyLevers!$C206,'Policy Characteristics'!$D:$D,0))</f>
        <v>Electricity Supply</v>
      </c>
      <c r="B206" s="118" t="str">
        <f>INDEX('Policy Characteristics'!C:C,MATCH(PolicyLevers!$C206,'Policy Characteristics'!$D:$D,0))</f>
        <v>Early Retirement of Power Plants</v>
      </c>
      <c r="C206" s="12" t="str">
        <f t="shared" ref="C206" si="132">C$198</f>
        <v>Annual Additional Capacity Retired due to Early Retirement Policy</v>
      </c>
      <c r="D206" s="257" t="s">
        <v>245</v>
      </c>
      <c r="E206" s="257"/>
      <c r="F206" s="257" t="s">
        <v>246</v>
      </c>
      <c r="G206" s="257"/>
      <c r="H206" s="7"/>
      <c r="I206" s="257" t="s">
        <v>76</v>
      </c>
      <c r="J206" s="118" t="str">
        <f>INDEX('Policy Characteristics'!E:E,MATCH(PolicyLevers!$C206,'Policy Characteristics'!$D:$D,0))</f>
        <v>Early Retirement of Power Plants</v>
      </c>
      <c r="K206" s="118" t="str">
        <f>INDEX('Policy Characteristics'!F:F,MATCH(PolicyLevers!$C206,'Policy Characteristics'!$D:$D,0))</f>
        <v>elec early retirement</v>
      </c>
      <c r="L206" s="80">
        <f>INDEX('Policy Characteristics'!G:G,MATCH(PolicyLevers!$C206,'Policy Characteristics'!$D:$D,0))</f>
        <v>0</v>
      </c>
      <c r="M206" s="80">
        <f>INDEX('Policy Characteristics'!H:H,MATCH(PolicyLevers!$C206,'Policy Characteristics'!$D:$D,0))</f>
        <v>10000</v>
      </c>
      <c r="N206" s="80">
        <f>INDEX('Policy Characteristics'!I:I,MATCH(PolicyLevers!$C206,'Policy Characteristics'!$D:$D,0))</f>
        <v>250</v>
      </c>
      <c r="O206" s="257" t="str">
        <f>INDEX('Policy Characteristics'!J:J,MATCH(PolicyLevers!$C206,'Policy Characteristics'!$D:$D,0))</f>
        <v>MW/year</v>
      </c>
      <c r="P206" s="257"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6" s="2" t="str">
        <f>INDEX('Policy Characteristics'!L:L,MATCH(PolicyLevers!$C206,'Policy Characteristics'!$D:$D,0))</f>
        <v>electricity-sector-main.html#early-ret</v>
      </c>
      <c r="R206" s="264" t="str">
        <f>INDEX('Policy Characteristics'!M:M,MATCH(PolicyLevers!$C206,'Policy Characteristics'!$D:$D,0))</f>
        <v>early-retirement-of-power-plants.html</v>
      </c>
      <c r="S206" s="257"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57"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
      <c r="V206" s="2"/>
      <c r="W206" s="2"/>
      <c r="X206" s="2"/>
      <c r="Y206" s="2"/>
      <c r="Z206" s="2"/>
    </row>
    <row r="207" spans="1:26" ht="15.75" customHeight="1" x14ac:dyDescent="0.2">
      <c r="A207" s="118" t="str">
        <f>INDEX('Policy Characteristics'!B:B,MATCH(PolicyLevers!$C207,'Policy Characteristics'!$D:$D,0))</f>
        <v>Electricity Supply</v>
      </c>
      <c r="B207" s="118" t="str">
        <f>INDEX('Policy Characteristics'!C:C,MATCH(PolicyLevers!$C207,'Policy Characteristics'!$D:$D,0))</f>
        <v>Early Retirement of Power Plants</v>
      </c>
      <c r="C207" s="118" t="str">
        <f t="shared" ref="C207" si="133">C$198</f>
        <v>Annual Additional Capacity Retired due to Early Retirement Policy</v>
      </c>
      <c r="D207" s="252" t="s">
        <v>247</v>
      </c>
      <c r="E207" s="252"/>
      <c r="F207" s="252" t="s">
        <v>248</v>
      </c>
      <c r="G207" s="252"/>
      <c r="H207" s="249">
        <v>594</v>
      </c>
      <c r="I207" s="250" t="s">
        <v>63</v>
      </c>
      <c r="J207" s="118" t="str">
        <f>INDEX('Policy Characteristics'!E:E,MATCH(PolicyLevers!$C207,'Policy Characteristics'!$D:$D,0))</f>
        <v>Early Retirement of Power Plants</v>
      </c>
      <c r="K207" s="118" t="str">
        <f>INDEX('Policy Characteristics'!F:F,MATCH(PolicyLevers!$C207,'Policy Characteristics'!$D:$D,0))</f>
        <v>elec early retirement</v>
      </c>
      <c r="L207" s="275">
        <f>INDEX('Policy Characteristics'!G:G,MATCH(PolicyLevers!$C207,'Policy Characteristics'!$D:$D,0))</f>
        <v>0</v>
      </c>
      <c r="M207" s="275">
        <f>INDEX('Policy Characteristics'!H:H,MATCH(PolicyLevers!$C207,'Policy Characteristics'!$D:$D,0))</f>
        <v>10000</v>
      </c>
      <c r="N207" s="275">
        <f>INDEX('Policy Characteristics'!I:I,MATCH(PolicyLevers!$C207,'Policy Characteristics'!$D:$D,0))</f>
        <v>250</v>
      </c>
      <c r="O207" s="252" t="str">
        <f>INDEX('Policy Characteristics'!J:J,MATCH(PolicyLevers!$C207,'Policy Characteristics'!$D:$D,0))</f>
        <v>MW/year</v>
      </c>
      <c r="P207" s="252"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7" s="118" t="str">
        <f>INDEX('Policy Characteristics'!L:L,MATCH(PolicyLevers!$C207,'Policy Characteristics'!$D:$D,0))</f>
        <v>electricity-sector-main.html#early-ret</v>
      </c>
      <c r="R207" s="260" t="str">
        <f>INDEX('Policy Characteristics'!M:M,MATCH(PolicyLevers!$C207,'Policy Characteristics'!$D:$D,0))</f>
        <v>early-retirement-of-power-plants.html</v>
      </c>
      <c r="S207" s="252"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2"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
      <c r="V207" s="2"/>
      <c r="W207" s="2"/>
      <c r="X207" s="2"/>
      <c r="Y207" s="2"/>
      <c r="Z207" s="2"/>
    </row>
    <row r="208" spans="1:26" ht="15.75" customHeight="1" x14ac:dyDescent="0.2">
      <c r="A208" s="118" t="str">
        <f>INDEX('Policy Characteristics'!B:B,MATCH(PolicyLevers!$C208,'Policy Characteristics'!$D:$D,0))</f>
        <v>Electricity Supply</v>
      </c>
      <c r="B208" s="118" t="str">
        <f>INDEX('Policy Characteristics'!C:C,MATCH(PolicyLevers!$C208,'Policy Characteristics'!$D:$D,0))</f>
        <v>Early Retirement of Power Plants</v>
      </c>
      <c r="C208" s="12" t="str">
        <f t="shared" ref="C208" si="134">C$198</f>
        <v>Annual Additional Capacity Retired due to Early Retirement Policy</v>
      </c>
      <c r="D208" s="257" t="s">
        <v>249</v>
      </c>
      <c r="E208" s="257"/>
      <c r="F208" s="257" t="s">
        <v>250</v>
      </c>
      <c r="G208" s="257"/>
      <c r="H208" s="7"/>
      <c r="I208" s="257" t="s">
        <v>76</v>
      </c>
      <c r="J208" s="118" t="str">
        <f>INDEX('Policy Characteristics'!E:E,MATCH(PolicyLevers!$C208,'Policy Characteristics'!$D:$D,0))</f>
        <v>Early Retirement of Power Plants</v>
      </c>
      <c r="K208" s="118" t="str">
        <f>INDEX('Policy Characteristics'!F:F,MATCH(PolicyLevers!$C208,'Policy Characteristics'!$D:$D,0))</f>
        <v>elec early retirement</v>
      </c>
      <c r="L208" s="80">
        <f>INDEX('Policy Characteristics'!G:G,MATCH(PolicyLevers!$C208,'Policy Characteristics'!$D:$D,0))</f>
        <v>0</v>
      </c>
      <c r="M208" s="80">
        <f>INDEX('Policy Characteristics'!H:H,MATCH(PolicyLevers!$C208,'Policy Characteristics'!$D:$D,0))</f>
        <v>10000</v>
      </c>
      <c r="N208" s="80">
        <f>INDEX('Policy Characteristics'!I:I,MATCH(PolicyLevers!$C208,'Policy Characteristics'!$D:$D,0))</f>
        <v>250</v>
      </c>
      <c r="O208" s="257" t="str">
        <f>INDEX('Policy Characteristics'!J:J,MATCH(PolicyLevers!$C208,'Policy Characteristics'!$D:$D,0))</f>
        <v>MW/year</v>
      </c>
      <c r="P208" s="257"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8" s="2" t="str">
        <f>INDEX('Policy Characteristics'!L:L,MATCH(PolicyLevers!$C208,'Policy Characteristics'!$D:$D,0))</f>
        <v>electricity-sector-main.html#early-ret</v>
      </c>
      <c r="R208" s="264" t="str">
        <f>INDEX('Policy Characteristics'!M:M,MATCH(PolicyLevers!$C208,'Policy Characteristics'!$D:$D,0))</f>
        <v>early-retirement-of-power-plants.html</v>
      </c>
      <c r="S208" s="257"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57"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
      <c r="V208" s="2"/>
      <c r="W208" s="2"/>
      <c r="X208" s="2"/>
      <c r="Y208" s="2"/>
      <c r="Z208" s="2"/>
    </row>
    <row r="209" spans="1:26" ht="15.75" customHeight="1" x14ac:dyDescent="0.2">
      <c r="A209" s="118" t="str">
        <f>INDEX('Policy Characteristics'!B:B,MATCH(PolicyLevers!$C209,'Policy Characteristics'!$D:$D,0))</f>
        <v>Electricity Supply</v>
      </c>
      <c r="B209" s="118" t="str">
        <f>INDEX('Policy Characteristics'!C:C,MATCH(PolicyLevers!$C209,'Policy Characteristics'!$D:$D,0))</f>
        <v>Early Retirement of Power Plants</v>
      </c>
      <c r="C209" s="118" t="str">
        <f t="shared" ref="C209" si="135">C$198</f>
        <v>Annual Additional Capacity Retired due to Early Retirement Policy</v>
      </c>
      <c r="D209" s="252" t="s">
        <v>251</v>
      </c>
      <c r="E209" s="252"/>
      <c r="F209" s="252" t="s">
        <v>252</v>
      </c>
      <c r="G209" s="252"/>
      <c r="H209" s="249">
        <v>595</v>
      </c>
      <c r="I209" s="250" t="s">
        <v>63</v>
      </c>
      <c r="J209" s="118" t="str">
        <f>INDEX('Policy Characteristics'!E:E,MATCH(PolicyLevers!$C209,'Policy Characteristics'!$D:$D,0))</f>
        <v>Early Retirement of Power Plants</v>
      </c>
      <c r="K209" s="118" t="str">
        <f>INDEX('Policy Characteristics'!F:F,MATCH(PolicyLevers!$C209,'Policy Characteristics'!$D:$D,0))</f>
        <v>elec early retirement</v>
      </c>
      <c r="L209" s="275">
        <f>INDEX('Policy Characteristics'!G:G,MATCH(PolicyLevers!$C209,'Policy Characteristics'!$D:$D,0))</f>
        <v>0</v>
      </c>
      <c r="M209" s="275">
        <f>INDEX('Policy Characteristics'!H:H,MATCH(PolicyLevers!$C209,'Policy Characteristics'!$D:$D,0))</f>
        <v>10000</v>
      </c>
      <c r="N209" s="275">
        <f>INDEX('Policy Characteristics'!I:I,MATCH(PolicyLevers!$C209,'Policy Characteristics'!$D:$D,0))</f>
        <v>250</v>
      </c>
      <c r="O209" s="252" t="str">
        <f>INDEX('Policy Characteristics'!J:J,MATCH(PolicyLevers!$C209,'Policy Characteristics'!$D:$D,0))</f>
        <v>MW/year</v>
      </c>
      <c r="P209" s="252"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9" s="118" t="str">
        <f>INDEX('Policy Characteristics'!L:L,MATCH(PolicyLevers!$C209,'Policy Characteristics'!$D:$D,0))</f>
        <v>electricity-sector-main.html#early-ret</v>
      </c>
      <c r="R209" s="260" t="str">
        <f>INDEX('Policy Characteristics'!M:M,MATCH(PolicyLevers!$C209,'Policy Characteristics'!$D:$D,0))</f>
        <v>early-retirement-of-power-plants.html</v>
      </c>
      <c r="S209" s="252"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2"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
      <c r="V209" s="2"/>
      <c r="W209" s="2"/>
      <c r="X209" s="2"/>
      <c r="Y209" s="2"/>
      <c r="Z209" s="2"/>
    </row>
    <row r="210" spans="1:26" ht="15.75" customHeight="1" x14ac:dyDescent="0.2">
      <c r="A210" s="118" t="str">
        <f>INDEX('Policy Characteristics'!B:B,MATCH(PolicyLevers!$C210,'Policy Characteristics'!$D:$D,0))</f>
        <v>Electricity Supply</v>
      </c>
      <c r="B210" s="118" t="str">
        <f>INDEX('Policy Characteristics'!C:C,MATCH(PolicyLevers!$C210,'Policy Characteristics'!$D:$D,0))</f>
        <v>Early Retirement of Power Plants</v>
      </c>
      <c r="C210" s="12" t="str">
        <f t="shared" ref="C210" si="136">C$198</f>
        <v>Annual Additional Capacity Retired due to Early Retirement Policy</v>
      </c>
      <c r="D210" s="257" t="s">
        <v>253</v>
      </c>
      <c r="E210" s="257"/>
      <c r="F210" s="257" t="s">
        <v>254</v>
      </c>
      <c r="G210" s="257"/>
      <c r="H210" s="7"/>
      <c r="I210" s="257" t="s">
        <v>76</v>
      </c>
      <c r="J210" s="118" t="str">
        <f>INDEX('Policy Characteristics'!E:E,MATCH(PolicyLevers!$C210,'Policy Characteristics'!$D:$D,0))</f>
        <v>Early Retirement of Power Plants</v>
      </c>
      <c r="K210" s="118" t="str">
        <f>INDEX('Policy Characteristics'!F:F,MATCH(PolicyLevers!$C210,'Policy Characteristics'!$D:$D,0))</f>
        <v>elec early retirement</v>
      </c>
      <c r="L210" s="256">
        <f>INDEX('Policy Characteristics'!G:G,MATCH(PolicyLevers!$C210,'Policy Characteristics'!$D:$D,0))</f>
        <v>0</v>
      </c>
      <c r="M210" s="256">
        <f>INDEX('Policy Characteristics'!H:H,MATCH(PolicyLevers!$C210,'Policy Characteristics'!$D:$D,0))</f>
        <v>10000</v>
      </c>
      <c r="N210" s="256">
        <f>INDEX('Policy Characteristics'!I:I,MATCH(PolicyLevers!$C210,'Policy Characteristics'!$D:$D,0))</f>
        <v>250</v>
      </c>
      <c r="O210" s="270" t="str">
        <f>INDEX('Policy Characteristics'!J:J,MATCH(PolicyLevers!$C210,'Policy Characteristics'!$D:$D,0))</f>
        <v>MW/year</v>
      </c>
      <c r="P210" s="257"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0" s="2" t="str">
        <f>INDEX('Policy Characteristics'!L:L,MATCH(PolicyLevers!$C210,'Policy Characteristics'!$D:$D,0))</f>
        <v>electricity-sector-main.html#early-ret</v>
      </c>
      <c r="R210" s="264" t="str">
        <f>INDEX('Policy Characteristics'!M:M,MATCH(PolicyLevers!$C210,'Policy Characteristics'!$D:$D,0))</f>
        <v>early-retirement-of-power-plants.html</v>
      </c>
      <c r="S210" s="257"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57"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
      <c r="V210" s="2"/>
      <c r="W210" s="2"/>
      <c r="X210" s="2"/>
      <c r="Y210" s="2"/>
      <c r="Z210" s="2"/>
    </row>
    <row r="211" spans="1:26" ht="15.75" customHeight="1" x14ac:dyDescent="0.2">
      <c r="A211" s="118" t="str">
        <f>INDEX('Policy Characteristics'!B:B,MATCH(PolicyLevers!$C211,'Policy Characteristics'!$D:$D,0))</f>
        <v>Electricity Supply</v>
      </c>
      <c r="B211" s="118" t="str">
        <f>INDEX('Policy Characteristics'!C:C,MATCH(PolicyLevers!$C211,'Policy Characteristics'!$D:$D,0))</f>
        <v>Early Retirement of Power Plants</v>
      </c>
      <c r="C211" s="118" t="str">
        <f t="shared" ref="C211" si="137">C$198</f>
        <v>Annual Additional Capacity Retired due to Early Retirement Policy</v>
      </c>
      <c r="D211" s="252" t="s">
        <v>255</v>
      </c>
      <c r="E211" s="252"/>
      <c r="F211" s="252" t="s">
        <v>256</v>
      </c>
      <c r="G211" s="252"/>
      <c r="H211" s="249">
        <v>597</v>
      </c>
      <c r="I211" s="250" t="s">
        <v>76</v>
      </c>
      <c r="J211" s="118" t="str">
        <f>INDEX('Policy Characteristics'!E:E,MATCH(PolicyLevers!$C211,'Policy Characteristics'!$D:$D,0))</f>
        <v>Early Retirement of Power Plants</v>
      </c>
      <c r="K211" s="118" t="str">
        <f>INDEX('Policy Characteristics'!F:F,MATCH(PolicyLevers!$C211,'Policy Characteristics'!$D:$D,0))</f>
        <v>elec early retirement</v>
      </c>
      <c r="L211" s="251">
        <f>INDEX('Policy Characteristics'!G:G,MATCH(PolicyLevers!$C211,'Policy Characteristics'!$D:$D,0))</f>
        <v>0</v>
      </c>
      <c r="M211" s="251">
        <f>INDEX('Policy Characteristics'!H:H,MATCH(PolicyLevers!$C211,'Policy Characteristics'!$D:$D,0))</f>
        <v>10000</v>
      </c>
      <c r="N211" s="251">
        <f>INDEX('Policy Characteristics'!I:I,MATCH(PolicyLevers!$C211,'Policy Characteristics'!$D:$D,0))</f>
        <v>250</v>
      </c>
      <c r="O211" s="252" t="str">
        <f>INDEX('Policy Characteristics'!J:J,MATCH(PolicyLevers!$C211,'Policy Characteristics'!$D:$D,0))</f>
        <v>MW/year</v>
      </c>
      <c r="P211" s="252"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1" s="118" t="str">
        <f>INDEX('Policy Characteristics'!L:L,MATCH(PolicyLevers!$C211,'Policy Characteristics'!$D:$D,0))</f>
        <v>electricity-sector-main.html#early-ret</v>
      </c>
      <c r="R211" s="260" t="str">
        <f>INDEX('Policy Characteristics'!M:M,MATCH(PolicyLevers!$C211,'Policy Characteristics'!$D:$D,0))</f>
        <v>early-retirement-of-power-plants.html</v>
      </c>
      <c r="S211" s="252"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2"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
      <c r="V211" s="2"/>
      <c r="W211" s="2"/>
      <c r="X211" s="2"/>
      <c r="Y211" s="2"/>
      <c r="Z211" s="2"/>
    </row>
    <row r="212" spans="1:26" ht="15.75" customHeight="1" x14ac:dyDescent="0.2">
      <c r="A212" s="118" t="str">
        <f>INDEX('Policy Characteristics'!B:B,MATCH(PolicyLevers!$C212,'Policy Characteristics'!$D:$D,0))</f>
        <v>Electricity Supply</v>
      </c>
      <c r="B212" s="118" t="str">
        <f>INDEX('Policy Characteristics'!C:C,MATCH(PolicyLevers!$C212,'Policy Characteristics'!$D:$D,0))</f>
        <v>Early Retirement of Power Plants</v>
      </c>
      <c r="C212" s="118" t="str">
        <f t="shared" ref="C212" si="138">C$198</f>
        <v>Annual Additional Capacity Retired due to Early Retirement Policy</v>
      </c>
      <c r="D212" s="252" t="s">
        <v>257</v>
      </c>
      <c r="E212" s="252"/>
      <c r="F212" s="252" t="s">
        <v>258</v>
      </c>
      <c r="G212" s="252"/>
      <c r="H212" s="249">
        <v>598</v>
      </c>
      <c r="I212" s="250" t="s">
        <v>76</v>
      </c>
      <c r="J212" s="118" t="str">
        <f>INDEX('Policy Characteristics'!E:E,MATCH(PolicyLevers!$C212,'Policy Characteristics'!$D:$D,0))</f>
        <v>Early Retirement of Power Plants</v>
      </c>
      <c r="K212" s="118" t="str">
        <f>INDEX('Policy Characteristics'!F:F,MATCH(PolicyLevers!$C212,'Policy Characteristics'!$D:$D,0))</f>
        <v>elec early retirement</v>
      </c>
      <c r="L212" s="251">
        <f>INDEX('Policy Characteristics'!G:G,MATCH(PolicyLevers!$C212,'Policy Characteristics'!$D:$D,0))</f>
        <v>0</v>
      </c>
      <c r="M212" s="251">
        <f>INDEX('Policy Characteristics'!H:H,MATCH(PolicyLevers!$C212,'Policy Characteristics'!$D:$D,0))</f>
        <v>10000</v>
      </c>
      <c r="N212" s="251">
        <f>INDEX('Policy Characteristics'!I:I,MATCH(PolicyLevers!$C212,'Policy Characteristics'!$D:$D,0))</f>
        <v>250</v>
      </c>
      <c r="O212" s="252" t="str">
        <f>INDEX('Policy Characteristics'!J:J,MATCH(PolicyLevers!$C212,'Policy Characteristics'!$D:$D,0))</f>
        <v>MW/year</v>
      </c>
      <c r="P212" s="252"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2" s="118" t="str">
        <f>INDEX('Policy Characteristics'!L:L,MATCH(PolicyLevers!$C212,'Policy Characteristics'!$D:$D,0))</f>
        <v>electricity-sector-main.html#early-ret</v>
      </c>
      <c r="R212" s="260" t="str">
        <f>INDEX('Policy Characteristics'!M:M,MATCH(PolicyLevers!$C212,'Policy Characteristics'!$D:$D,0))</f>
        <v>early-retirement-of-power-plants.html</v>
      </c>
      <c r="S212" s="252"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2"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
      <c r="V212" s="2"/>
      <c r="W212" s="2"/>
      <c r="X212" s="2"/>
      <c r="Y212" s="2"/>
      <c r="Z212" s="2"/>
    </row>
    <row r="213" spans="1:26" ht="15.75" customHeight="1" x14ac:dyDescent="0.2">
      <c r="A213" s="118" t="str">
        <f>INDEX('Policy Characteristics'!B:B,MATCH(PolicyLevers!$C213,'Policy Characteristics'!$D:$D,0))</f>
        <v>Electricity Supply</v>
      </c>
      <c r="B213" s="118" t="str">
        <f>INDEX('Policy Characteristics'!C:C,MATCH(PolicyLevers!$C213,'Policy Characteristics'!$D:$D,0))</f>
        <v>Early Retirement of Power Plants</v>
      </c>
      <c r="C213" s="12" t="str">
        <f t="shared" ref="C213" si="139">C$198</f>
        <v>Annual Additional Capacity Retired due to Early Retirement Policy</v>
      </c>
      <c r="D213" s="257" t="s">
        <v>259</v>
      </c>
      <c r="E213" s="257"/>
      <c r="F213" s="257" t="s">
        <v>260</v>
      </c>
      <c r="G213" s="257"/>
      <c r="H213" s="7"/>
      <c r="I213" s="257" t="s">
        <v>76</v>
      </c>
      <c r="J213" s="118" t="str">
        <f>INDEX('Policy Characteristics'!E:E,MATCH(PolicyLevers!$C213,'Policy Characteristics'!$D:$D,0))</f>
        <v>Early Retirement of Power Plants</v>
      </c>
      <c r="K213" s="118" t="str">
        <f>INDEX('Policy Characteristics'!F:F,MATCH(PolicyLevers!$C213,'Policy Characteristics'!$D:$D,0))</f>
        <v>elec early retirement</v>
      </c>
      <c r="L213" s="256">
        <f>INDEX('Policy Characteristics'!G:G,MATCH(PolicyLevers!$C213,'Policy Characteristics'!$D:$D,0))</f>
        <v>0</v>
      </c>
      <c r="M213" s="256">
        <f>INDEX('Policy Characteristics'!H:H,MATCH(PolicyLevers!$C213,'Policy Characteristics'!$D:$D,0))</f>
        <v>10000</v>
      </c>
      <c r="N213" s="256">
        <f>INDEX('Policy Characteristics'!I:I,MATCH(PolicyLevers!$C213,'Policy Characteristics'!$D:$D,0))</f>
        <v>250</v>
      </c>
      <c r="O213" s="270" t="str">
        <f>INDEX('Policy Characteristics'!J:J,MATCH(PolicyLevers!$C213,'Policy Characteristics'!$D:$D,0))</f>
        <v>MW/year</v>
      </c>
      <c r="P213" s="257"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3" s="2" t="str">
        <f>INDEX('Policy Characteristics'!L:L,MATCH(PolicyLevers!$C213,'Policy Characteristics'!$D:$D,0))</f>
        <v>electricity-sector-main.html#early-ret</v>
      </c>
      <c r="R213" s="264" t="str">
        <f>INDEX('Policy Characteristics'!M:M,MATCH(PolicyLevers!$C213,'Policy Characteristics'!$D:$D,0))</f>
        <v>early-retirement-of-power-plants.html</v>
      </c>
      <c r="S213" s="257"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57"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
      <c r="V213" s="2"/>
      <c r="W213" s="2"/>
      <c r="X213" s="2"/>
      <c r="Y213" s="2"/>
      <c r="Z213" s="2"/>
    </row>
    <row r="214" spans="1:26" ht="15.75" customHeight="1" x14ac:dyDescent="0.2">
      <c r="A214" s="118" t="str">
        <f>INDEX('Policy Characteristics'!B:B,MATCH(PolicyLevers!$C214,'Policy Characteristics'!$D:$D,0))</f>
        <v>Electricity Supply</v>
      </c>
      <c r="B214" s="118" t="str">
        <f>INDEX('Policy Characteristics'!C:C,MATCH(PolicyLevers!$C214,'Policy Characteristics'!$D:$D,0))</f>
        <v>Grid-Scale Electricity Storage</v>
      </c>
      <c r="C214" s="118" t="s">
        <v>296</v>
      </c>
      <c r="D214" s="252"/>
      <c r="E214" s="252"/>
      <c r="F214" s="252"/>
      <c r="G214" s="252"/>
      <c r="H214" s="249">
        <v>33</v>
      </c>
      <c r="I214" s="250" t="s">
        <v>63</v>
      </c>
      <c r="J214" s="118" t="str">
        <f>INDEX('Policy Characteristics'!E:E,MATCH(PolicyLevers!$C214,'Policy Characteristics'!$D:$D,0))</f>
        <v>Grid-Scale Electricity Storage</v>
      </c>
      <c r="K214" s="118" t="str">
        <f>INDEX('Policy Characteristics'!F:F,MATCH(PolicyLevers!$C214,'Policy Characteristics'!$D:$D,0))</f>
        <v>elec storage growth</v>
      </c>
      <c r="L214" s="251">
        <f>INDEX('Policy Characteristics'!G:G,MATCH(PolicyLevers!$C214,'Policy Characteristics'!$D:$D,0))</f>
        <v>0</v>
      </c>
      <c r="M214" s="251">
        <f>INDEX('Policy Characteristics'!H:H,MATCH(PolicyLevers!$C214,'Policy Characteristics'!$D:$D,0))</f>
        <v>0.1</v>
      </c>
      <c r="N214" s="273">
        <f>INDEX('Policy Characteristics'!I:I,MATCH(PolicyLevers!$C214,'Policy Characteristics'!$D:$D,0))</f>
        <v>5.0000000000000001E-3</v>
      </c>
      <c r="O214" s="252" t="str">
        <f>INDEX('Policy Characteristics'!J:J,MATCH(PolicyLevers!$C214,'Policy Characteristics'!$D:$D,0))</f>
        <v>% annual growth</v>
      </c>
      <c r="P214" s="252"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118" t="str">
        <f>INDEX('Policy Characteristics'!L:L,MATCH(PolicyLevers!$C214,'Policy Characteristics'!$D:$D,0))</f>
        <v>electricity-sector-main.html#storage</v>
      </c>
      <c r="R214" s="260" t="str">
        <f>INDEX('Policy Characteristics'!M:M,MATCH(PolicyLevers!$C214,'Policy Characteristics'!$D:$D,0))</f>
        <v>grid-scale-electricity-storage.html</v>
      </c>
      <c r="S214" s="252"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2"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
      <c r="V214" s="2"/>
      <c r="W214" s="2"/>
      <c r="X214" s="2"/>
      <c r="Y214" s="2"/>
      <c r="Z214" s="2"/>
    </row>
    <row r="215" spans="1:26" ht="15.75" customHeight="1" x14ac:dyDescent="0.2">
      <c r="A215" s="118" t="str">
        <f>INDEX('Policy Characteristics'!B:B,MATCH(PolicyLevers!$C215,'Policy Characteristics'!$D:$D,0))</f>
        <v>Electricity Supply</v>
      </c>
      <c r="B215" s="118" t="str">
        <f>INDEX('Policy Characteristics'!C:C,MATCH(PolicyLevers!$C215,'Policy Characteristics'!$D:$D,0))</f>
        <v>Increase Transmission</v>
      </c>
      <c r="C215" s="118" t="s">
        <v>302</v>
      </c>
      <c r="D215" s="252"/>
      <c r="E215" s="252"/>
      <c r="F215" s="252"/>
      <c r="G215" s="252"/>
      <c r="H215" s="249">
        <v>34</v>
      </c>
      <c r="I215" s="250" t="s">
        <v>63</v>
      </c>
      <c r="J215" s="118" t="str">
        <f>INDEX('Policy Characteristics'!E:E,MATCH(PolicyLevers!$C215,'Policy Characteristics'!$D:$D,0))</f>
        <v>Increase Transmission</v>
      </c>
      <c r="K215" s="118" t="str">
        <f>INDEX('Policy Characteristics'!F:F,MATCH(PolicyLevers!$C215,'Policy Characteristics'!$D:$D,0))</f>
        <v>elec transmission growth</v>
      </c>
      <c r="L215" s="251">
        <f>INDEX('Policy Characteristics'!G:G,MATCH(PolicyLevers!$C215,'Policy Characteristics'!$D:$D,0))</f>
        <v>0</v>
      </c>
      <c r="M215" s="251">
        <f>INDEX('Policy Characteristics'!H:H,MATCH(PolicyLevers!$C215,'Policy Characteristics'!$D:$D,0))</f>
        <v>1.5</v>
      </c>
      <c r="N215" s="251">
        <f>INDEX('Policy Characteristics'!I:I,MATCH(PolicyLevers!$C215,'Policy Characteristics'!$D:$D,0))</f>
        <v>0.01</v>
      </c>
      <c r="O215" s="252" t="str">
        <f>INDEX('Policy Characteristics'!J:J,MATCH(PolicyLevers!$C215,'Policy Characteristics'!$D:$D,0))</f>
        <v>% increase in transmission capacity</v>
      </c>
      <c r="P215" s="252"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118" t="str">
        <f>INDEX('Policy Characteristics'!L:L,MATCH(PolicyLevers!$C215,'Policy Characteristics'!$D:$D,0))</f>
        <v>electricity-sector-main.html#transmission</v>
      </c>
      <c r="R215" s="260" t="str">
        <f>INDEX('Policy Characteristics'!M:M,MATCH(PolicyLevers!$C215,'Policy Characteristics'!$D:$D,0))</f>
        <v>increase-transmission.html</v>
      </c>
      <c r="S215" s="252" t="str">
        <f>INDEX('Policy Characteristics'!N:N,MATCH(PolicyLevers!$C215,'Policy Characteristics'!$D:$D,0))</f>
        <v>National Renewable Energy Laboratory, 2014, Renewable Electricity Futures (Vol. 1),
http://www.nrel.gov/docs/fy12osti/52409-1.pdf, Page xli, Figure ES-8, 80% RE scenario.</v>
      </c>
      <c r="T215" s="252" t="str">
        <f>INDEX('Policy Characteristics'!O:O,MATCH(PolicyLevers!$C215,'Policy Characteristics'!$D:$D,0))</f>
        <v>National Renewable Energy Laboratory, 2014, Renewable Electricity Futures (Vol. 1),
http://www.nrel.gov/docs/fy12osti/52409-1.pdf, Page xli, Figure ES-8, 80% RE scenario.</v>
      </c>
      <c r="U215" s="2"/>
      <c r="V215" s="2"/>
      <c r="W215" s="2"/>
      <c r="X215" s="2"/>
      <c r="Y215" s="2"/>
      <c r="Z215" s="2"/>
    </row>
    <row r="216" spans="1:26" ht="15.75" customHeight="1" x14ac:dyDescent="0.2">
      <c r="A216" s="118" t="str">
        <f>INDEX('Policy Characteristics'!B:B,MATCH(PolicyLevers!$C216,'Policy Characteristics'!$D:$D,0))</f>
        <v>Electricity Supply</v>
      </c>
      <c r="B216" s="118" t="str">
        <f>INDEX('Policy Characteristics'!C:C,MATCH(PolicyLevers!$C216,'Policy Characteristics'!$D:$D,0))</f>
        <v>Non BAU Mandated Capacity Construction</v>
      </c>
      <c r="C216" s="2" t="s">
        <v>309</v>
      </c>
      <c r="D216" s="257" t="s">
        <v>226</v>
      </c>
      <c r="E216" s="257"/>
      <c r="F216" s="257" t="s">
        <v>227</v>
      </c>
      <c r="G216" s="257"/>
      <c r="H216" s="7" t="s">
        <v>222</v>
      </c>
      <c r="I216" s="257" t="s">
        <v>76</v>
      </c>
      <c r="J216" s="118" t="str">
        <f>INDEX('Policy Characteristics'!E:E,MATCH(PolicyLevers!$C216,'Policy Characteristics'!$D:$D,0))</f>
        <v>Non BAU Mandated Capacity Construction</v>
      </c>
      <c r="K216" s="118">
        <f>INDEX('Policy Characteristics'!F:F,MATCH(PolicyLevers!$C216,'Policy Characteristics'!$D:$D,0))</f>
        <v>0</v>
      </c>
      <c r="L216" s="2">
        <f>INDEX('Policy Characteristics'!G:G,MATCH(PolicyLevers!$C216,'Policy Characteristics'!$D:$D,0))</f>
        <v>0</v>
      </c>
      <c r="M216" s="2">
        <f>INDEX('Policy Characteristics'!H:H,MATCH(PolicyLevers!$C216,'Policy Characteristics'!$D:$D,0))</f>
        <v>0</v>
      </c>
      <c r="N216" s="2">
        <f>INDEX('Policy Characteristics'!I:I,MATCH(PolicyLevers!$C216,'Policy Characteristics'!$D:$D,0))</f>
        <v>0</v>
      </c>
      <c r="O216" s="257">
        <f>INDEX('Policy Characteristics'!J:J,MATCH(PolicyLevers!$C216,'Policy Characteristics'!$D:$D,0))</f>
        <v>0</v>
      </c>
      <c r="P216" s="257"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12">
        <f>INDEX('Policy Characteristics'!L:L,MATCH(PolicyLevers!$C216,'Policy Characteristics'!$D:$D,0))</f>
        <v>0</v>
      </c>
      <c r="R216" s="264">
        <f>INDEX('Policy Characteristics'!M:M,MATCH(PolicyLevers!$C216,'Policy Characteristics'!$D:$D,0))</f>
        <v>0</v>
      </c>
      <c r="S216" s="270">
        <f>INDEX('Policy Characteristics'!N:N,MATCH(PolicyLevers!$C216,'Policy Characteristics'!$D:$D,0))</f>
        <v>0</v>
      </c>
      <c r="T216" s="270">
        <f>INDEX('Policy Characteristics'!O:O,MATCH(PolicyLevers!$C216,'Policy Characteristics'!$D:$D,0))</f>
        <v>0</v>
      </c>
      <c r="U216" s="12"/>
      <c r="V216" s="12"/>
      <c r="W216" s="12"/>
      <c r="X216" s="12"/>
      <c r="Y216" s="12"/>
      <c r="Z216" s="12"/>
    </row>
    <row r="217" spans="1:26" ht="15.75" customHeight="1" x14ac:dyDescent="0.2">
      <c r="A217" s="118" t="str">
        <f>INDEX('Policy Characteristics'!B:B,MATCH(PolicyLevers!$C217,'Policy Characteristics'!$D:$D,0))</f>
        <v>Electricity Supply</v>
      </c>
      <c r="B217" s="118" t="str">
        <f>INDEX('Policy Characteristics'!C:C,MATCH(PolicyLevers!$C217,'Policy Characteristics'!$D:$D,0))</f>
        <v>Non BAU Mandated Capacity Construction</v>
      </c>
      <c r="C217" s="12" t="str">
        <f t="shared" ref="C217" si="140">C$216</f>
        <v>Boolean Use Non BAU Mandated Capacity Construction Schedule</v>
      </c>
      <c r="D217" s="257" t="s">
        <v>231</v>
      </c>
      <c r="E217" s="257"/>
      <c r="F217" s="257" t="s">
        <v>232</v>
      </c>
      <c r="G217" s="257"/>
      <c r="H217" s="7"/>
      <c r="I217" s="257" t="s">
        <v>76</v>
      </c>
      <c r="J217" s="118" t="str">
        <f>INDEX('Policy Characteristics'!E:E,MATCH(PolicyLevers!$C217,'Policy Characteristics'!$D:$D,0))</f>
        <v>Non BAU Mandated Capacity Construction</v>
      </c>
      <c r="K217" s="118">
        <f>INDEX('Policy Characteristics'!F:F,MATCH(PolicyLevers!$C217,'Policy Characteristics'!$D:$D,0))</f>
        <v>0</v>
      </c>
      <c r="L217" s="2">
        <f>INDEX('Policy Characteristics'!G:G,MATCH(PolicyLevers!$C217,'Policy Characteristics'!$D:$D,0))</f>
        <v>0</v>
      </c>
      <c r="M217" s="2">
        <f>INDEX('Policy Characteristics'!H:H,MATCH(PolicyLevers!$C217,'Policy Characteristics'!$D:$D,0))</f>
        <v>0</v>
      </c>
      <c r="N217" s="2">
        <f>INDEX('Policy Characteristics'!I:I,MATCH(PolicyLevers!$C217,'Policy Characteristics'!$D:$D,0))</f>
        <v>0</v>
      </c>
      <c r="O217" s="257">
        <f>INDEX('Policy Characteristics'!J:J,MATCH(PolicyLevers!$C217,'Policy Characteristics'!$D:$D,0))</f>
        <v>0</v>
      </c>
      <c r="P217" s="257"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12">
        <f>INDEX('Policy Characteristics'!L:L,MATCH(PolicyLevers!$C217,'Policy Characteristics'!$D:$D,0))</f>
        <v>0</v>
      </c>
      <c r="R217" s="264">
        <f>INDEX('Policy Characteristics'!M:M,MATCH(PolicyLevers!$C217,'Policy Characteristics'!$D:$D,0))</f>
        <v>0</v>
      </c>
      <c r="S217" s="270">
        <f>INDEX('Policy Characteristics'!N:N,MATCH(PolicyLevers!$C217,'Policy Characteristics'!$D:$D,0))</f>
        <v>0</v>
      </c>
      <c r="T217" s="270">
        <f>INDEX('Policy Characteristics'!O:O,MATCH(PolicyLevers!$C217,'Policy Characteristics'!$D:$D,0))</f>
        <v>0</v>
      </c>
      <c r="U217" s="12"/>
      <c r="V217" s="12"/>
      <c r="W217" s="12"/>
      <c r="X217" s="12"/>
      <c r="Y217" s="12"/>
      <c r="Z217" s="12"/>
    </row>
    <row r="218" spans="1:26" ht="15.75" customHeight="1" x14ac:dyDescent="0.2">
      <c r="A218" s="118" t="str">
        <f>INDEX('Policy Characteristics'!B:B,MATCH(PolicyLevers!$C218,'Policy Characteristics'!$D:$D,0))</f>
        <v>Electricity Supply</v>
      </c>
      <c r="B218" s="118" t="str">
        <f>INDEX('Policy Characteristics'!C:C,MATCH(PolicyLevers!$C218,'Policy Characteristics'!$D:$D,0))</f>
        <v>Non BAU Mandated Capacity Construction</v>
      </c>
      <c r="C218" s="12" t="str">
        <f t="shared" ref="C218" si="141">C$216</f>
        <v>Boolean Use Non BAU Mandated Capacity Construction Schedule</v>
      </c>
      <c r="D218" s="257" t="s">
        <v>233</v>
      </c>
      <c r="E218" s="257"/>
      <c r="F218" s="257" t="s">
        <v>234</v>
      </c>
      <c r="G218" s="257"/>
      <c r="H218" s="7"/>
      <c r="I218" s="257" t="s">
        <v>76</v>
      </c>
      <c r="J218" s="118" t="str">
        <f>INDEX('Policy Characteristics'!E:E,MATCH(PolicyLevers!$C218,'Policy Characteristics'!$D:$D,0))</f>
        <v>Non BAU Mandated Capacity Construction</v>
      </c>
      <c r="K218" s="118">
        <f>INDEX('Policy Characteristics'!F:F,MATCH(PolicyLevers!$C218,'Policy Characteristics'!$D:$D,0))</f>
        <v>0</v>
      </c>
      <c r="L218" s="2">
        <f>INDEX('Policy Characteristics'!G:G,MATCH(PolicyLevers!$C218,'Policy Characteristics'!$D:$D,0))</f>
        <v>0</v>
      </c>
      <c r="M218" s="2">
        <f>INDEX('Policy Characteristics'!H:H,MATCH(PolicyLevers!$C218,'Policy Characteristics'!$D:$D,0))</f>
        <v>0</v>
      </c>
      <c r="N218" s="2">
        <f>INDEX('Policy Characteristics'!I:I,MATCH(PolicyLevers!$C218,'Policy Characteristics'!$D:$D,0))</f>
        <v>0</v>
      </c>
      <c r="O218" s="257">
        <f>INDEX('Policy Characteristics'!J:J,MATCH(PolicyLevers!$C218,'Policy Characteristics'!$D:$D,0))</f>
        <v>0</v>
      </c>
      <c r="P218" s="257"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12">
        <f>INDEX('Policy Characteristics'!L:L,MATCH(PolicyLevers!$C218,'Policy Characteristics'!$D:$D,0))</f>
        <v>0</v>
      </c>
      <c r="R218" s="264">
        <f>INDEX('Policy Characteristics'!M:M,MATCH(PolicyLevers!$C218,'Policy Characteristics'!$D:$D,0))</f>
        <v>0</v>
      </c>
      <c r="S218" s="270">
        <f>INDEX('Policy Characteristics'!N:N,MATCH(PolicyLevers!$C218,'Policy Characteristics'!$D:$D,0))</f>
        <v>0</v>
      </c>
      <c r="T218" s="270">
        <f>INDEX('Policy Characteristics'!O:O,MATCH(PolicyLevers!$C218,'Policy Characteristics'!$D:$D,0))</f>
        <v>0</v>
      </c>
      <c r="U218" s="12"/>
      <c r="V218" s="12"/>
      <c r="W218" s="12"/>
      <c r="X218" s="12"/>
      <c r="Y218" s="12"/>
      <c r="Z218" s="12"/>
    </row>
    <row r="219" spans="1:26" ht="15.75" customHeight="1" x14ac:dyDescent="0.2">
      <c r="A219" s="118" t="str">
        <f>INDEX('Policy Characteristics'!B:B,MATCH(PolicyLevers!$C219,'Policy Characteristics'!$D:$D,0))</f>
        <v>Electricity Supply</v>
      </c>
      <c r="B219" s="118" t="str">
        <f>INDEX('Policy Characteristics'!C:C,MATCH(PolicyLevers!$C219,'Policy Characteristics'!$D:$D,0))</f>
        <v>Non BAU Mandated Capacity Construction</v>
      </c>
      <c r="C219" s="12" t="str">
        <f t="shared" ref="C219" si="142">C$216</f>
        <v>Boolean Use Non BAU Mandated Capacity Construction Schedule</v>
      </c>
      <c r="D219" s="257" t="s">
        <v>235</v>
      </c>
      <c r="E219" s="257"/>
      <c r="F219" s="257" t="s">
        <v>236</v>
      </c>
      <c r="G219" s="257"/>
      <c r="H219" s="7"/>
      <c r="I219" s="257" t="s">
        <v>76</v>
      </c>
      <c r="J219" s="118" t="str">
        <f>INDEX('Policy Characteristics'!E:E,MATCH(PolicyLevers!$C219,'Policy Characteristics'!$D:$D,0))</f>
        <v>Non BAU Mandated Capacity Construction</v>
      </c>
      <c r="K219" s="118">
        <f>INDEX('Policy Characteristics'!F:F,MATCH(PolicyLevers!$C219,'Policy Characteristics'!$D:$D,0))</f>
        <v>0</v>
      </c>
      <c r="L219" s="2">
        <f>INDEX('Policy Characteristics'!G:G,MATCH(PolicyLevers!$C219,'Policy Characteristics'!$D:$D,0))</f>
        <v>0</v>
      </c>
      <c r="M219" s="2">
        <f>INDEX('Policy Characteristics'!H:H,MATCH(PolicyLevers!$C219,'Policy Characteristics'!$D:$D,0))</f>
        <v>0</v>
      </c>
      <c r="N219" s="2">
        <f>INDEX('Policy Characteristics'!I:I,MATCH(PolicyLevers!$C219,'Policy Characteristics'!$D:$D,0))</f>
        <v>0</v>
      </c>
      <c r="O219" s="257">
        <f>INDEX('Policy Characteristics'!J:J,MATCH(PolicyLevers!$C219,'Policy Characteristics'!$D:$D,0))</f>
        <v>0</v>
      </c>
      <c r="P219" s="257"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12">
        <f>INDEX('Policy Characteristics'!L:L,MATCH(PolicyLevers!$C219,'Policy Characteristics'!$D:$D,0))</f>
        <v>0</v>
      </c>
      <c r="R219" s="264">
        <f>INDEX('Policy Characteristics'!M:M,MATCH(PolicyLevers!$C219,'Policy Characteristics'!$D:$D,0))</f>
        <v>0</v>
      </c>
      <c r="S219" s="270">
        <f>INDEX('Policy Characteristics'!N:N,MATCH(PolicyLevers!$C219,'Policy Characteristics'!$D:$D,0))</f>
        <v>0</v>
      </c>
      <c r="T219" s="270">
        <f>INDEX('Policy Characteristics'!O:O,MATCH(PolicyLevers!$C219,'Policy Characteristics'!$D:$D,0))</f>
        <v>0</v>
      </c>
      <c r="U219" s="12"/>
      <c r="V219" s="12"/>
      <c r="W219" s="12"/>
      <c r="X219" s="12"/>
      <c r="Y219" s="12"/>
      <c r="Z219" s="12"/>
    </row>
    <row r="220" spans="1:26" ht="15.75" customHeight="1" x14ac:dyDescent="0.2">
      <c r="A220" s="118" t="str">
        <f>INDEX('Policy Characteristics'!B:B,MATCH(PolicyLevers!$C220,'Policy Characteristics'!$D:$D,0))</f>
        <v>Electricity Supply</v>
      </c>
      <c r="B220" s="118" t="str">
        <f>INDEX('Policy Characteristics'!C:C,MATCH(PolicyLevers!$C220,'Policy Characteristics'!$D:$D,0))</f>
        <v>Non BAU Mandated Capacity Construction</v>
      </c>
      <c r="C220" s="12" t="str">
        <f t="shared" ref="C220" si="143">C$216</f>
        <v>Boolean Use Non BAU Mandated Capacity Construction Schedule</v>
      </c>
      <c r="D220" s="257" t="s">
        <v>237</v>
      </c>
      <c r="E220" s="257"/>
      <c r="F220" s="257" t="s">
        <v>238</v>
      </c>
      <c r="G220" s="257"/>
      <c r="H220" s="7"/>
      <c r="I220" s="257" t="s">
        <v>76</v>
      </c>
      <c r="J220" s="118" t="str">
        <f>INDEX('Policy Characteristics'!E:E,MATCH(PolicyLevers!$C220,'Policy Characteristics'!$D:$D,0))</f>
        <v>Non BAU Mandated Capacity Construction</v>
      </c>
      <c r="K220" s="118">
        <f>INDEX('Policy Characteristics'!F:F,MATCH(PolicyLevers!$C220,'Policy Characteristics'!$D:$D,0))</f>
        <v>0</v>
      </c>
      <c r="L220" s="2">
        <f>INDEX('Policy Characteristics'!G:G,MATCH(PolicyLevers!$C220,'Policy Characteristics'!$D:$D,0))</f>
        <v>0</v>
      </c>
      <c r="M220" s="2">
        <f>INDEX('Policy Characteristics'!H:H,MATCH(PolicyLevers!$C220,'Policy Characteristics'!$D:$D,0))</f>
        <v>0</v>
      </c>
      <c r="N220" s="2">
        <f>INDEX('Policy Characteristics'!I:I,MATCH(PolicyLevers!$C220,'Policy Characteristics'!$D:$D,0))</f>
        <v>0</v>
      </c>
      <c r="O220" s="257">
        <f>INDEX('Policy Characteristics'!J:J,MATCH(PolicyLevers!$C220,'Policy Characteristics'!$D:$D,0))</f>
        <v>0</v>
      </c>
      <c r="P220" s="257"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12">
        <f>INDEX('Policy Characteristics'!L:L,MATCH(PolicyLevers!$C220,'Policy Characteristics'!$D:$D,0))</f>
        <v>0</v>
      </c>
      <c r="R220" s="264">
        <f>INDEX('Policy Characteristics'!M:M,MATCH(PolicyLevers!$C220,'Policy Characteristics'!$D:$D,0))</f>
        <v>0</v>
      </c>
      <c r="S220" s="270">
        <f>INDEX('Policy Characteristics'!N:N,MATCH(PolicyLevers!$C220,'Policy Characteristics'!$D:$D,0))</f>
        <v>0</v>
      </c>
      <c r="T220" s="270">
        <f>INDEX('Policy Characteristics'!O:O,MATCH(PolicyLevers!$C220,'Policy Characteristics'!$D:$D,0))</f>
        <v>0</v>
      </c>
      <c r="U220" s="12"/>
      <c r="V220" s="12"/>
      <c r="W220" s="12"/>
      <c r="X220" s="12"/>
      <c r="Y220" s="12"/>
      <c r="Z220" s="12"/>
    </row>
    <row r="221" spans="1:26" ht="15.75" customHeight="1" x14ac:dyDescent="0.2">
      <c r="A221" s="118" t="str">
        <f>INDEX('Policy Characteristics'!B:B,MATCH(PolicyLevers!$C221,'Policy Characteristics'!$D:$D,0))</f>
        <v>Electricity Supply</v>
      </c>
      <c r="B221" s="118" t="str">
        <f>INDEX('Policy Characteristics'!C:C,MATCH(PolicyLevers!$C221,'Policy Characteristics'!$D:$D,0))</f>
        <v>Non BAU Mandated Capacity Construction</v>
      </c>
      <c r="C221" s="12" t="str">
        <f t="shared" ref="C221" si="144">C$216</f>
        <v>Boolean Use Non BAU Mandated Capacity Construction Schedule</v>
      </c>
      <c r="D221" s="257" t="s">
        <v>239</v>
      </c>
      <c r="E221" s="257"/>
      <c r="F221" s="257" t="s">
        <v>240</v>
      </c>
      <c r="G221" s="257"/>
      <c r="H221" s="7"/>
      <c r="I221" s="257" t="s">
        <v>76</v>
      </c>
      <c r="J221" s="118" t="str">
        <f>INDEX('Policy Characteristics'!E:E,MATCH(PolicyLevers!$C221,'Policy Characteristics'!$D:$D,0))</f>
        <v>Non BAU Mandated Capacity Construction</v>
      </c>
      <c r="K221" s="118">
        <f>INDEX('Policy Characteristics'!F:F,MATCH(PolicyLevers!$C221,'Policy Characteristics'!$D:$D,0))</f>
        <v>0</v>
      </c>
      <c r="L221" s="2">
        <f>INDEX('Policy Characteristics'!G:G,MATCH(PolicyLevers!$C221,'Policy Characteristics'!$D:$D,0))</f>
        <v>0</v>
      </c>
      <c r="M221" s="2">
        <f>INDEX('Policy Characteristics'!H:H,MATCH(PolicyLevers!$C221,'Policy Characteristics'!$D:$D,0))</f>
        <v>0</v>
      </c>
      <c r="N221" s="2">
        <f>INDEX('Policy Characteristics'!I:I,MATCH(PolicyLevers!$C221,'Policy Characteristics'!$D:$D,0))</f>
        <v>0</v>
      </c>
      <c r="O221" s="257">
        <f>INDEX('Policy Characteristics'!J:J,MATCH(PolicyLevers!$C221,'Policy Characteristics'!$D:$D,0))</f>
        <v>0</v>
      </c>
      <c r="P221" s="257"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12">
        <f>INDEX('Policy Characteristics'!L:L,MATCH(PolicyLevers!$C221,'Policy Characteristics'!$D:$D,0))</f>
        <v>0</v>
      </c>
      <c r="R221" s="264">
        <f>INDEX('Policy Characteristics'!M:M,MATCH(PolicyLevers!$C221,'Policy Characteristics'!$D:$D,0))</f>
        <v>0</v>
      </c>
      <c r="S221" s="270">
        <f>INDEX('Policy Characteristics'!N:N,MATCH(PolicyLevers!$C221,'Policy Characteristics'!$D:$D,0))</f>
        <v>0</v>
      </c>
      <c r="T221" s="270">
        <f>INDEX('Policy Characteristics'!O:O,MATCH(PolicyLevers!$C221,'Policy Characteristics'!$D:$D,0))</f>
        <v>0</v>
      </c>
      <c r="U221" s="12"/>
      <c r="V221" s="12"/>
      <c r="W221" s="12"/>
      <c r="X221" s="12"/>
      <c r="Y221" s="12"/>
      <c r="Z221" s="12"/>
    </row>
    <row r="222" spans="1:26" ht="15.75" customHeight="1" x14ac:dyDescent="0.2">
      <c r="A222" s="118" t="str">
        <f>INDEX('Policy Characteristics'!B:B,MATCH(PolicyLevers!$C222,'Policy Characteristics'!$D:$D,0))</f>
        <v>Electricity Supply</v>
      </c>
      <c r="B222" s="118" t="str">
        <f>INDEX('Policy Characteristics'!C:C,MATCH(PolicyLevers!$C222,'Policy Characteristics'!$D:$D,0))</f>
        <v>Non BAU Mandated Capacity Construction</v>
      </c>
      <c r="C222" s="12" t="str">
        <f t="shared" ref="C222" si="145">C$216</f>
        <v>Boolean Use Non BAU Mandated Capacity Construction Schedule</v>
      </c>
      <c r="D222" s="257" t="s">
        <v>241</v>
      </c>
      <c r="E222" s="257"/>
      <c r="F222" s="257" t="s">
        <v>242</v>
      </c>
      <c r="G222" s="257"/>
      <c r="H222" s="7"/>
      <c r="I222" s="257" t="s">
        <v>76</v>
      </c>
      <c r="J222" s="118" t="str">
        <f>INDEX('Policy Characteristics'!E:E,MATCH(PolicyLevers!$C222,'Policy Characteristics'!$D:$D,0))</f>
        <v>Non BAU Mandated Capacity Construction</v>
      </c>
      <c r="K222" s="118">
        <f>INDEX('Policy Characteristics'!F:F,MATCH(PolicyLevers!$C222,'Policy Characteristics'!$D:$D,0))</f>
        <v>0</v>
      </c>
      <c r="L222" s="2">
        <f>INDEX('Policy Characteristics'!G:G,MATCH(PolicyLevers!$C222,'Policy Characteristics'!$D:$D,0))</f>
        <v>0</v>
      </c>
      <c r="M222" s="2">
        <f>INDEX('Policy Characteristics'!H:H,MATCH(PolicyLevers!$C222,'Policy Characteristics'!$D:$D,0))</f>
        <v>0</v>
      </c>
      <c r="N222" s="2">
        <f>INDEX('Policy Characteristics'!I:I,MATCH(PolicyLevers!$C222,'Policy Characteristics'!$D:$D,0))</f>
        <v>0</v>
      </c>
      <c r="O222" s="257">
        <f>INDEX('Policy Characteristics'!J:J,MATCH(PolicyLevers!$C222,'Policy Characteristics'!$D:$D,0))</f>
        <v>0</v>
      </c>
      <c r="P222" s="257"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12">
        <f>INDEX('Policy Characteristics'!L:L,MATCH(PolicyLevers!$C222,'Policy Characteristics'!$D:$D,0))</f>
        <v>0</v>
      </c>
      <c r="R222" s="264">
        <f>INDEX('Policy Characteristics'!M:M,MATCH(PolicyLevers!$C222,'Policy Characteristics'!$D:$D,0))</f>
        <v>0</v>
      </c>
      <c r="S222" s="270">
        <f>INDEX('Policy Characteristics'!N:N,MATCH(PolicyLevers!$C222,'Policy Characteristics'!$D:$D,0))</f>
        <v>0</v>
      </c>
      <c r="T222" s="270">
        <f>INDEX('Policy Characteristics'!O:O,MATCH(PolicyLevers!$C222,'Policy Characteristics'!$D:$D,0))</f>
        <v>0</v>
      </c>
      <c r="U222" s="12"/>
      <c r="V222" s="12"/>
      <c r="W222" s="12"/>
      <c r="X222" s="12"/>
      <c r="Y222" s="12"/>
      <c r="Z222" s="12"/>
    </row>
    <row r="223" spans="1:26" ht="15.75" customHeight="1" x14ac:dyDescent="0.2">
      <c r="A223" s="118" t="str">
        <f>INDEX('Policy Characteristics'!B:B,MATCH(PolicyLevers!$C223,'Policy Characteristics'!$D:$D,0))</f>
        <v>Electricity Supply</v>
      </c>
      <c r="B223" s="118" t="str">
        <f>INDEX('Policy Characteristics'!C:C,MATCH(PolicyLevers!$C223,'Policy Characteristics'!$D:$D,0))</f>
        <v>Non BAU Mandated Capacity Construction</v>
      </c>
      <c r="C223" s="12" t="str">
        <f t="shared" ref="C223" si="146">C$216</f>
        <v>Boolean Use Non BAU Mandated Capacity Construction Schedule</v>
      </c>
      <c r="D223" s="257" t="s">
        <v>243</v>
      </c>
      <c r="E223" s="257"/>
      <c r="F223" s="257" t="s">
        <v>244</v>
      </c>
      <c r="G223" s="257"/>
      <c r="H223" s="7"/>
      <c r="I223" s="257" t="s">
        <v>76</v>
      </c>
      <c r="J223" s="118" t="str">
        <f>INDEX('Policy Characteristics'!E:E,MATCH(PolicyLevers!$C223,'Policy Characteristics'!$D:$D,0))</f>
        <v>Non BAU Mandated Capacity Construction</v>
      </c>
      <c r="K223" s="118">
        <f>INDEX('Policy Characteristics'!F:F,MATCH(PolicyLevers!$C223,'Policy Characteristics'!$D:$D,0))</f>
        <v>0</v>
      </c>
      <c r="L223" s="2">
        <f>INDEX('Policy Characteristics'!G:G,MATCH(PolicyLevers!$C223,'Policy Characteristics'!$D:$D,0))</f>
        <v>0</v>
      </c>
      <c r="M223" s="2">
        <f>INDEX('Policy Characteristics'!H:H,MATCH(PolicyLevers!$C223,'Policy Characteristics'!$D:$D,0))</f>
        <v>0</v>
      </c>
      <c r="N223" s="2">
        <f>INDEX('Policy Characteristics'!I:I,MATCH(PolicyLevers!$C223,'Policy Characteristics'!$D:$D,0))</f>
        <v>0</v>
      </c>
      <c r="O223" s="257">
        <f>INDEX('Policy Characteristics'!J:J,MATCH(PolicyLevers!$C223,'Policy Characteristics'!$D:$D,0))</f>
        <v>0</v>
      </c>
      <c r="P223" s="257"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12">
        <f>INDEX('Policy Characteristics'!L:L,MATCH(PolicyLevers!$C223,'Policy Characteristics'!$D:$D,0))</f>
        <v>0</v>
      </c>
      <c r="R223" s="264">
        <f>INDEX('Policy Characteristics'!M:M,MATCH(PolicyLevers!$C223,'Policy Characteristics'!$D:$D,0))</f>
        <v>0</v>
      </c>
      <c r="S223" s="270">
        <f>INDEX('Policy Characteristics'!N:N,MATCH(PolicyLevers!$C223,'Policy Characteristics'!$D:$D,0))</f>
        <v>0</v>
      </c>
      <c r="T223" s="270">
        <f>INDEX('Policy Characteristics'!O:O,MATCH(PolicyLevers!$C223,'Policy Characteristics'!$D:$D,0))</f>
        <v>0</v>
      </c>
      <c r="U223" s="12"/>
      <c r="V223" s="12"/>
      <c r="W223" s="12"/>
      <c r="X223" s="12"/>
      <c r="Y223" s="12"/>
      <c r="Z223" s="12"/>
    </row>
    <row r="224" spans="1:26" ht="15.75" customHeight="1" x14ac:dyDescent="0.2">
      <c r="A224" s="118" t="str">
        <f>INDEX('Policy Characteristics'!B:B,MATCH(PolicyLevers!$C224,'Policy Characteristics'!$D:$D,0))</f>
        <v>Electricity Supply</v>
      </c>
      <c r="B224" s="118" t="str">
        <f>INDEX('Policy Characteristics'!C:C,MATCH(PolicyLevers!$C224,'Policy Characteristics'!$D:$D,0))</f>
        <v>Non BAU Mandated Capacity Construction</v>
      </c>
      <c r="C224" s="12" t="str">
        <f t="shared" ref="C224" si="147">C$216</f>
        <v>Boolean Use Non BAU Mandated Capacity Construction Schedule</v>
      </c>
      <c r="D224" s="257" t="s">
        <v>245</v>
      </c>
      <c r="E224" s="257"/>
      <c r="F224" s="257" t="s">
        <v>246</v>
      </c>
      <c r="G224" s="257"/>
      <c r="H224" s="7"/>
      <c r="I224" s="257" t="s">
        <v>76</v>
      </c>
      <c r="J224" s="118" t="str">
        <f>INDEX('Policy Characteristics'!E:E,MATCH(PolicyLevers!$C224,'Policy Characteristics'!$D:$D,0))</f>
        <v>Non BAU Mandated Capacity Construction</v>
      </c>
      <c r="K224" s="118">
        <f>INDEX('Policy Characteristics'!F:F,MATCH(PolicyLevers!$C224,'Policy Characteristics'!$D:$D,0))</f>
        <v>0</v>
      </c>
      <c r="L224" s="2">
        <f>INDEX('Policy Characteristics'!G:G,MATCH(PolicyLevers!$C224,'Policy Characteristics'!$D:$D,0))</f>
        <v>0</v>
      </c>
      <c r="M224" s="2">
        <f>INDEX('Policy Characteristics'!H:H,MATCH(PolicyLevers!$C224,'Policy Characteristics'!$D:$D,0))</f>
        <v>0</v>
      </c>
      <c r="N224" s="2">
        <f>INDEX('Policy Characteristics'!I:I,MATCH(PolicyLevers!$C224,'Policy Characteristics'!$D:$D,0))</f>
        <v>0</v>
      </c>
      <c r="O224" s="257">
        <f>INDEX('Policy Characteristics'!J:J,MATCH(PolicyLevers!$C224,'Policy Characteristics'!$D:$D,0))</f>
        <v>0</v>
      </c>
      <c r="P224" s="257"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12">
        <f>INDEX('Policy Characteristics'!L:L,MATCH(PolicyLevers!$C224,'Policy Characteristics'!$D:$D,0))</f>
        <v>0</v>
      </c>
      <c r="R224" s="264">
        <f>INDEX('Policy Characteristics'!M:M,MATCH(PolicyLevers!$C224,'Policy Characteristics'!$D:$D,0))</f>
        <v>0</v>
      </c>
      <c r="S224" s="270">
        <f>INDEX('Policy Characteristics'!N:N,MATCH(PolicyLevers!$C224,'Policy Characteristics'!$D:$D,0))</f>
        <v>0</v>
      </c>
      <c r="T224" s="270">
        <f>INDEX('Policy Characteristics'!O:O,MATCH(PolicyLevers!$C224,'Policy Characteristics'!$D:$D,0))</f>
        <v>0</v>
      </c>
      <c r="U224" s="12"/>
      <c r="V224" s="12"/>
      <c r="W224" s="12"/>
      <c r="X224" s="12"/>
      <c r="Y224" s="12"/>
      <c r="Z224" s="12"/>
    </row>
    <row r="225" spans="1:26" ht="15.75" customHeight="1" x14ac:dyDescent="0.2">
      <c r="A225" s="118" t="str">
        <f>INDEX('Policy Characteristics'!B:B,MATCH(PolicyLevers!$C225,'Policy Characteristics'!$D:$D,0))</f>
        <v>Electricity Supply</v>
      </c>
      <c r="B225" s="118" t="str">
        <f>INDEX('Policy Characteristics'!C:C,MATCH(PolicyLevers!$C225,'Policy Characteristics'!$D:$D,0))</f>
        <v>Non BAU Mandated Capacity Construction</v>
      </c>
      <c r="C225" s="12" t="str">
        <f t="shared" ref="C225" si="148">C$216</f>
        <v>Boolean Use Non BAU Mandated Capacity Construction Schedule</v>
      </c>
      <c r="D225" s="257" t="s">
        <v>247</v>
      </c>
      <c r="E225" s="257"/>
      <c r="F225" s="257" t="s">
        <v>248</v>
      </c>
      <c r="G225" s="257"/>
      <c r="H225" s="7"/>
      <c r="I225" s="257" t="s">
        <v>76</v>
      </c>
      <c r="J225" s="118" t="str">
        <f>INDEX('Policy Characteristics'!E:E,MATCH(PolicyLevers!$C225,'Policy Characteristics'!$D:$D,0))</f>
        <v>Non BAU Mandated Capacity Construction</v>
      </c>
      <c r="K225" s="118">
        <f>INDEX('Policy Characteristics'!F:F,MATCH(PolicyLevers!$C225,'Policy Characteristics'!$D:$D,0))</f>
        <v>0</v>
      </c>
      <c r="L225" s="2">
        <f>INDEX('Policy Characteristics'!G:G,MATCH(PolicyLevers!$C225,'Policy Characteristics'!$D:$D,0))</f>
        <v>0</v>
      </c>
      <c r="M225" s="2">
        <f>INDEX('Policy Characteristics'!H:H,MATCH(PolicyLevers!$C225,'Policy Characteristics'!$D:$D,0))</f>
        <v>0</v>
      </c>
      <c r="N225" s="2">
        <f>INDEX('Policy Characteristics'!I:I,MATCH(PolicyLevers!$C225,'Policy Characteristics'!$D:$D,0))</f>
        <v>0</v>
      </c>
      <c r="O225" s="257">
        <f>INDEX('Policy Characteristics'!J:J,MATCH(PolicyLevers!$C225,'Policy Characteristics'!$D:$D,0))</f>
        <v>0</v>
      </c>
      <c r="P225" s="257"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12">
        <f>INDEX('Policy Characteristics'!L:L,MATCH(PolicyLevers!$C225,'Policy Characteristics'!$D:$D,0))</f>
        <v>0</v>
      </c>
      <c r="R225" s="264">
        <f>INDEX('Policy Characteristics'!M:M,MATCH(PolicyLevers!$C225,'Policy Characteristics'!$D:$D,0))</f>
        <v>0</v>
      </c>
      <c r="S225" s="270">
        <f>INDEX('Policy Characteristics'!N:N,MATCH(PolicyLevers!$C225,'Policy Characteristics'!$D:$D,0))</f>
        <v>0</v>
      </c>
      <c r="T225" s="270">
        <f>INDEX('Policy Characteristics'!O:O,MATCH(PolicyLevers!$C225,'Policy Characteristics'!$D:$D,0))</f>
        <v>0</v>
      </c>
      <c r="U225" s="12"/>
      <c r="V225" s="12"/>
      <c r="W225" s="12"/>
      <c r="X225" s="12"/>
      <c r="Y225" s="12"/>
      <c r="Z225" s="12"/>
    </row>
    <row r="226" spans="1:26" ht="15.75" customHeight="1" x14ac:dyDescent="0.2">
      <c r="A226" s="118" t="str">
        <f>INDEX('Policy Characteristics'!B:B,MATCH(PolicyLevers!$C226,'Policy Characteristics'!$D:$D,0))</f>
        <v>Electricity Supply</v>
      </c>
      <c r="B226" s="118" t="str">
        <f>INDEX('Policy Characteristics'!C:C,MATCH(PolicyLevers!$C226,'Policy Characteristics'!$D:$D,0))</f>
        <v>Non BAU Mandated Capacity Construction</v>
      </c>
      <c r="C226" s="12" t="str">
        <f t="shared" ref="C226" si="149">C$216</f>
        <v>Boolean Use Non BAU Mandated Capacity Construction Schedule</v>
      </c>
      <c r="D226" s="257" t="s">
        <v>249</v>
      </c>
      <c r="E226" s="257"/>
      <c r="F226" s="257" t="s">
        <v>250</v>
      </c>
      <c r="G226" s="257"/>
      <c r="H226" s="7"/>
      <c r="I226" s="257" t="s">
        <v>76</v>
      </c>
      <c r="J226" s="118" t="str">
        <f>INDEX('Policy Characteristics'!E:E,MATCH(PolicyLevers!$C226,'Policy Characteristics'!$D:$D,0))</f>
        <v>Non BAU Mandated Capacity Construction</v>
      </c>
      <c r="K226" s="118">
        <f>INDEX('Policy Characteristics'!F:F,MATCH(PolicyLevers!$C226,'Policy Characteristics'!$D:$D,0))</f>
        <v>0</v>
      </c>
      <c r="L226" s="2">
        <f>INDEX('Policy Characteristics'!G:G,MATCH(PolicyLevers!$C226,'Policy Characteristics'!$D:$D,0))</f>
        <v>0</v>
      </c>
      <c r="M226" s="2">
        <f>INDEX('Policy Characteristics'!H:H,MATCH(PolicyLevers!$C226,'Policy Characteristics'!$D:$D,0))</f>
        <v>0</v>
      </c>
      <c r="N226" s="2">
        <f>INDEX('Policy Characteristics'!I:I,MATCH(PolicyLevers!$C226,'Policy Characteristics'!$D:$D,0))</f>
        <v>0</v>
      </c>
      <c r="O226" s="257">
        <f>INDEX('Policy Characteristics'!J:J,MATCH(PolicyLevers!$C226,'Policy Characteristics'!$D:$D,0))</f>
        <v>0</v>
      </c>
      <c r="P226" s="257"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12">
        <f>INDEX('Policy Characteristics'!L:L,MATCH(PolicyLevers!$C226,'Policy Characteristics'!$D:$D,0))</f>
        <v>0</v>
      </c>
      <c r="R226" s="264">
        <f>INDEX('Policy Characteristics'!M:M,MATCH(PolicyLevers!$C226,'Policy Characteristics'!$D:$D,0))</f>
        <v>0</v>
      </c>
      <c r="S226" s="270">
        <f>INDEX('Policy Characteristics'!N:N,MATCH(PolicyLevers!$C226,'Policy Characteristics'!$D:$D,0))</f>
        <v>0</v>
      </c>
      <c r="T226" s="270">
        <f>INDEX('Policy Characteristics'!O:O,MATCH(PolicyLevers!$C226,'Policy Characteristics'!$D:$D,0))</f>
        <v>0</v>
      </c>
      <c r="U226" s="12"/>
      <c r="V226" s="12"/>
      <c r="W226" s="12"/>
      <c r="X226" s="12"/>
      <c r="Y226" s="12"/>
      <c r="Z226" s="12"/>
    </row>
    <row r="227" spans="1:26" ht="15.75" customHeight="1" x14ac:dyDescent="0.2">
      <c r="A227" s="118" t="str">
        <f>INDEX('Policy Characteristics'!B:B,MATCH(PolicyLevers!$C227,'Policy Characteristics'!$D:$D,0))</f>
        <v>Electricity Supply</v>
      </c>
      <c r="B227" s="118" t="str">
        <f>INDEX('Policy Characteristics'!C:C,MATCH(PolicyLevers!$C227,'Policy Characteristics'!$D:$D,0))</f>
        <v>Non BAU Mandated Capacity Construction</v>
      </c>
      <c r="C227" s="12" t="str">
        <f t="shared" ref="C227" si="150">C$216</f>
        <v>Boolean Use Non BAU Mandated Capacity Construction Schedule</v>
      </c>
      <c r="D227" s="257" t="s">
        <v>251</v>
      </c>
      <c r="E227" s="257"/>
      <c r="F227" s="257" t="s">
        <v>252</v>
      </c>
      <c r="G227" s="257"/>
      <c r="H227" s="7"/>
      <c r="I227" s="257" t="s">
        <v>76</v>
      </c>
      <c r="J227" s="118" t="str">
        <f>INDEX('Policy Characteristics'!E:E,MATCH(PolicyLevers!$C227,'Policy Characteristics'!$D:$D,0))</f>
        <v>Non BAU Mandated Capacity Construction</v>
      </c>
      <c r="K227" s="118">
        <f>INDEX('Policy Characteristics'!F:F,MATCH(PolicyLevers!$C227,'Policy Characteristics'!$D:$D,0))</f>
        <v>0</v>
      </c>
      <c r="L227" s="2">
        <f>INDEX('Policy Characteristics'!G:G,MATCH(PolicyLevers!$C227,'Policy Characteristics'!$D:$D,0))</f>
        <v>0</v>
      </c>
      <c r="M227" s="2">
        <f>INDEX('Policy Characteristics'!H:H,MATCH(PolicyLevers!$C227,'Policy Characteristics'!$D:$D,0))</f>
        <v>0</v>
      </c>
      <c r="N227" s="2">
        <f>INDEX('Policy Characteristics'!I:I,MATCH(PolicyLevers!$C227,'Policy Characteristics'!$D:$D,0))</f>
        <v>0</v>
      </c>
      <c r="O227" s="257">
        <f>INDEX('Policy Characteristics'!J:J,MATCH(PolicyLevers!$C227,'Policy Characteristics'!$D:$D,0))</f>
        <v>0</v>
      </c>
      <c r="P227" s="257"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12">
        <f>INDEX('Policy Characteristics'!L:L,MATCH(PolicyLevers!$C227,'Policy Characteristics'!$D:$D,0))</f>
        <v>0</v>
      </c>
      <c r="R227" s="264">
        <f>INDEX('Policy Characteristics'!M:M,MATCH(PolicyLevers!$C227,'Policy Characteristics'!$D:$D,0))</f>
        <v>0</v>
      </c>
      <c r="S227" s="270">
        <f>INDEX('Policy Characteristics'!N:N,MATCH(PolicyLevers!$C227,'Policy Characteristics'!$D:$D,0))</f>
        <v>0</v>
      </c>
      <c r="T227" s="270">
        <f>INDEX('Policy Characteristics'!O:O,MATCH(PolicyLevers!$C227,'Policy Characteristics'!$D:$D,0))</f>
        <v>0</v>
      </c>
      <c r="U227" s="12"/>
      <c r="V227" s="12"/>
      <c r="W227" s="12"/>
      <c r="X227" s="12"/>
      <c r="Y227" s="12"/>
      <c r="Z227" s="12"/>
    </row>
    <row r="228" spans="1:26" ht="15.75" customHeight="1" x14ac:dyDescent="0.2">
      <c r="A228" s="118" t="str">
        <f>INDEX('Policy Characteristics'!B:B,MATCH(PolicyLevers!$C228,'Policy Characteristics'!$D:$D,0))</f>
        <v>Electricity Supply</v>
      </c>
      <c r="B228" s="118" t="str">
        <f>INDEX('Policy Characteristics'!C:C,MATCH(PolicyLevers!$C228,'Policy Characteristics'!$D:$D,0))</f>
        <v>Non BAU Mandated Capacity Construction</v>
      </c>
      <c r="C228" s="12" t="str">
        <f t="shared" ref="C228" si="151">C$216</f>
        <v>Boolean Use Non BAU Mandated Capacity Construction Schedule</v>
      </c>
      <c r="D228" s="257" t="s">
        <v>253</v>
      </c>
      <c r="E228" s="257"/>
      <c r="F228" s="257" t="s">
        <v>254</v>
      </c>
      <c r="G228" s="257"/>
      <c r="H228" s="7"/>
      <c r="I228" s="257" t="s">
        <v>76</v>
      </c>
      <c r="J228" s="118" t="str">
        <f>INDEX('Policy Characteristics'!E:E,MATCH(PolicyLevers!$C228,'Policy Characteristics'!$D:$D,0))</f>
        <v>Non BAU Mandated Capacity Construction</v>
      </c>
      <c r="K228" s="118">
        <f>INDEX('Policy Characteristics'!F:F,MATCH(PolicyLevers!$C228,'Policy Characteristics'!$D:$D,0))</f>
        <v>0</v>
      </c>
      <c r="L228" s="2">
        <f>INDEX('Policy Characteristics'!G:G,MATCH(PolicyLevers!$C228,'Policy Characteristics'!$D:$D,0))</f>
        <v>0</v>
      </c>
      <c r="M228" s="2">
        <f>INDEX('Policy Characteristics'!H:H,MATCH(PolicyLevers!$C228,'Policy Characteristics'!$D:$D,0))</f>
        <v>0</v>
      </c>
      <c r="N228" s="2">
        <f>INDEX('Policy Characteristics'!I:I,MATCH(PolicyLevers!$C228,'Policy Characteristics'!$D:$D,0))</f>
        <v>0</v>
      </c>
      <c r="O228" s="257">
        <f>INDEX('Policy Characteristics'!J:J,MATCH(PolicyLevers!$C228,'Policy Characteristics'!$D:$D,0))</f>
        <v>0</v>
      </c>
      <c r="P228" s="257"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12">
        <f>INDEX('Policy Characteristics'!L:L,MATCH(PolicyLevers!$C228,'Policy Characteristics'!$D:$D,0))</f>
        <v>0</v>
      </c>
      <c r="R228" s="264">
        <f>INDEX('Policy Characteristics'!M:M,MATCH(PolicyLevers!$C228,'Policy Characteristics'!$D:$D,0))</f>
        <v>0</v>
      </c>
      <c r="S228" s="270">
        <f>INDEX('Policy Characteristics'!N:N,MATCH(PolicyLevers!$C228,'Policy Characteristics'!$D:$D,0))</f>
        <v>0</v>
      </c>
      <c r="T228" s="270">
        <f>INDEX('Policy Characteristics'!O:O,MATCH(PolicyLevers!$C228,'Policy Characteristics'!$D:$D,0))</f>
        <v>0</v>
      </c>
      <c r="U228" s="12"/>
      <c r="V228" s="12"/>
      <c r="W228" s="12"/>
      <c r="X228" s="12"/>
      <c r="Y228" s="12"/>
      <c r="Z228" s="12"/>
    </row>
    <row r="229" spans="1:26" ht="15.75" customHeight="1" x14ac:dyDescent="0.2">
      <c r="A229" s="118" t="str">
        <f>INDEX('Policy Characteristics'!B:B,MATCH(PolicyLevers!$C229,'Policy Characteristics'!$D:$D,0))</f>
        <v>Electricity Supply</v>
      </c>
      <c r="B229" s="118" t="str">
        <f>INDEX('Policy Characteristics'!C:C,MATCH(PolicyLevers!$C229,'Policy Characteristics'!$D:$D,0))</f>
        <v>Non BAU Mandated Capacity Construction</v>
      </c>
      <c r="C229" s="12" t="str">
        <f t="shared" ref="C229" si="152">C$216</f>
        <v>Boolean Use Non BAU Mandated Capacity Construction Schedule</v>
      </c>
      <c r="D229" s="257" t="s">
        <v>255</v>
      </c>
      <c r="E229" s="257"/>
      <c r="F229" s="257" t="s">
        <v>256</v>
      </c>
      <c r="G229" s="257"/>
      <c r="H229" s="7"/>
      <c r="I229" s="257" t="s">
        <v>76</v>
      </c>
      <c r="J229" s="118" t="str">
        <f>INDEX('Policy Characteristics'!E:E,MATCH(PolicyLevers!$C229,'Policy Characteristics'!$D:$D,0))</f>
        <v>Non BAU Mandated Capacity Construction</v>
      </c>
      <c r="K229" s="118">
        <f>INDEX('Policy Characteristics'!F:F,MATCH(PolicyLevers!$C229,'Policy Characteristics'!$D:$D,0))</f>
        <v>0</v>
      </c>
      <c r="L229" s="2">
        <f>INDEX('Policy Characteristics'!G:G,MATCH(PolicyLevers!$C229,'Policy Characteristics'!$D:$D,0))</f>
        <v>0</v>
      </c>
      <c r="M229" s="2">
        <f>INDEX('Policy Characteristics'!H:H,MATCH(PolicyLevers!$C229,'Policy Characteristics'!$D:$D,0))</f>
        <v>0</v>
      </c>
      <c r="N229" s="2">
        <f>INDEX('Policy Characteristics'!I:I,MATCH(PolicyLevers!$C229,'Policy Characteristics'!$D:$D,0))</f>
        <v>0</v>
      </c>
      <c r="O229" s="257">
        <f>INDEX('Policy Characteristics'!J:J,MATCH(PolicyLevers!$C229,'Policy Characteristics'!$D:$D,0))</f>
        <v>0</v>
      </c>
      <c r="P229" s="257"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12">
        <f>INDEX('Policy Characteristics'!L:L,MATCH(PolicyLevers!$C229,'Policy Characteristics'!$D:$D,0))</f>
        <v>0</v>
      </c>
      <c r="R229" s="264">
        <f>INDEX('Policy Characteristics'!M:M,MATCH(PolicyLevers!$C229,'Policy Characteristics'!$D:$D,0))</f>
        <v>0</v>
      </c>
      <c r="S229" s="270">
        <f>INDEX('Policy Characteristics'!N:N,MATCH(PolicyLevers!$C229,'Policy Characteristics'!$D:$D,0))</f>
        <v>0</v>
      </c>
      <c r="T229" s="270">
        <f>INDEX('Policy Characteristics'!O:O,MATCH(PolicyLevers!$C229,'Policy Characteristics'!$D:$D,0))</f>
        <v>0</v>
      </c>
      <c r="U229" s="12"/>
      <c r="V229" s="12"/>
      <c r="W229" s="12"/>
      <c r="X229" s="12"/>
      <c r="Y229" s="12"/>
      <c r="Z229" s="12"/>
    </row>
    <row r="230" spans="1:26" ht="15.75" customHeight="1" x14ac:dyDescent="0.2">
      <c r="A230" s="118" t="str">
        <f>INDEX('Policy Characteristics'!B:B,MATCH(PolicyLevers!$C230,'Policy Characteristics'!$D:$D,0))</f>
        <v>Electricity Supply</v>
      </c>
      <c r="B230" s="118" t="str">
        <f>INDEX('Policy Characteristics'!C:C,MATCH(PolicyLevers!$C230,'Policy Characteristics'!$D:$D,0))</f>
        <v>Non BAU Mandated Capacity Construction</v>
      </c>
      <c r="C230" s="12" t="str">
        <f t="shared" ref="C230" si="153">C$216</f>
        <v>Boolean Use Non BAU Mandated Capacity Construction Schedule</v>
      </c>
      <c r="D230" s="257" t="s">
        <v>257</v>
      </c>
      <c r="E230" s="257"/>
      <c r="F230" s="257" t="s">
        <v>258</v>
      </c>
      <c r="G230" s="257"/>
      <c r="H230" s="7"/>
      <c r="I230" s="257" t="s">
        <v>76</v>
      </c>
      <c r="J230" s="118" t="str">
        <f>INDEX('Policy Characteristics'!E:E,MATCH(PolicyLevers!$C230,'Policy Characteristics'!$D:$D,0))</f>
        <v>Non BAU Mandated Capacity Construction</v>
      </c>
      <c r="K230" s="118">
        <f>INDEX('Policy Characteristics'!F:F,MATCH(PolicyLevers!$C230,'Policy Characteristics'!$D:$D,0))</f>
        <v>0</v>
      </c>
      <c r="L230" s="2">
        <f>INDEX('Policy Characteristics'!G:G,MATCH(PolicyLevers!$C230,'Policy Characteristics'!$D:$D,0))</f>
        <v>0</v>
      </c>
      <c r="M230" s="2">
        <f>INDEX('Policy Characteristics'!H:H,MATCH(PolicyLevers!$C230,'Policy Characteristics'!$D:$D,0))</f>
        <v>0</v>
      </c>
      <c r="N230" s="2">
        <f>INDEX('Policy Characteristics'!I:I,MATCH(PolicyLevers!$C230,'Policy Characteristics'!$D:$D,0))</f>
        <v>0</v>
      </c>
      <c r="O230" s="257">
        <f>INDEX('Policy Characteristics'!J:J,MATCH(PolicyLevers!$C230,'Policy Characteristics'!$D:$D,0))</f>
        <v>0</v>
      </c>
      <c r="P230" s="257"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12">
        <f>INDEX('Policy Characteristics'!L:L,MATCH(PolicyLevers!$C230,'Policy Characteristics'!$D:$D,0))</f>
        <v>0</v>
      </c>
      <c r="R230" s="264">
        <f>INDEX('Policy Characteristics'!M:M,MATCH(PolicyLevers!$C230,'Policy Characteristics'!$D:$D,0))</f>
        <v>0</v>
      </c>
      <c r="S230" s="270">
        <f>INDEX('Policy Characteristics'!N:N,MATCH(PolicyLevers!$C230,'Policy Characteristics'!$D:$D,0))</f>
        <v>0</v>
      </c>
      <c r="T230" s="270">
        <f>INDEX('Policy Characteristics'!O:O,MATCH(PolicyLevers!$C230,'Policy Characteristics'!$D:$D,0))</f>
        <v>0</v>
      </c>
      <c r="U230" s="12"/>
      <c r="V230" s="12"/>
      <c r="W230" s="12"/>
      <c r="X230" s="12"/>
      <c r="Y230" s="12"/>
      <c r="Z230" s="12"/>
    </row>
    <row r="231" spans="1:26" ht="15.75" customHeight="1" x14ac:dyDescent="0.2">
      <c r="A231" s="118" t="str">
        <f>INDEX('Policy Characteristics'!B:B,MATCH(PolicyLevers!$C231,'Policy Characteristics'!$D:$D,0))</f>
        <v>Electricity Supply</v>
      </c>
      <c r="B231" s="118" t="str">
        <f>INDEX('Policy Characteristics'!C:C,MATCH(PolicyLevers!$C231,'Policy Characteristics'!$D:$D,0))</f>
        <v>Non BAU Mandated Capacity Construction</v>
      </c>
      <c r="C231" s="12" t="str">
        <f t="shared" ref="C231" si="154">C$216</f>
        <v>Boolean Use Non BAU Mandated Capacity Construction Schedule</v>
      </c>
      <c r="D231" s="257" t="s">
        <v>259</v>
      </c>
      <c r="E231" s="257"/>
      <c r="F231" s="257" t="s">
        <v>260</v>
      </c>
      <c r="G231" s="257"/>
      <c r="H231" s="7"/>
      <c r="I231" s="257" t="s">
        <v>76</v>
      </c>
      <c r="J231" s="118" t="str">
        <f>INDEX('Policy Characteristics'!E:E,MATCH(PolicyLevers!$C231,'Policy Characteristics'!$D:$D,0))</f>
        <v>Non BAU Mandated Capacity Construction</v>
      </c>
      <c r="K231" s="118">
        <f>INDEX('Policy Characteristics'!F:F,MATCH(PolicyLevers!$C231,'Policy Characteristics'!$D:$D,0))</f>
        <v>0</v>
      </c>
      <c r="L231" s="2">
        <f>INDEX('Policy Characteristics'!G:G,MATCH(PolicyLevers!$C231,'Policy Characteristics'!$D:$D,0))</f>
        <v>0</v>
      </c>
      <c r="M231" s="2">
        <f>INDEX('Policy Characteristics'!H:H,MATCH(PolicyLevers!$C231,'Policy Characteristics'!$D:$D,0))</f>
        <v>0</v>
      </c>
      <c r="N231" s="2">
        <f>INDEX('Policy Characteristics'!I:I,MATCH(PolicyLevers!$C231,'Policy Characteristics'!$D:$D,0))</f>
        <v>0</v>
      </c>
      <c r="O231" s="257">
        <f>INDEX('Policy Characteristics'!J:J,MATCH(PolicyLevers!$C231,'Policy Characteristics'!$D:$D,0))</f>
        <v>0</v>
      </c>
      <c r="P231" s="257"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12">
        <f>INDEX('Policy Characteristics'!L:L,MATCH(PolicyLevers!$C231,'Policy Characteristics'!$D:$D,0))</f>
        <v>0</v>
      </c>
      <c r="R231" s="264">
        <f>INDEX('Policy Characteristics'!M:M,MATCH(PolicyLevers!$C231,'Policy Characteristics'!$D:$D,0))</f>
        <v>0</v>
      </c>
      <c r="S231" s="270">
        <f>INDEX('Policy Characteristics'!N:N,MATCH(PolicyLevers!$C231,'Policy Characteristics'!$D:$D,0))</f>
        <v>0</v>
      </c>
      <c r="T231" s="270">
        <f>INDEX('Policy Characteristics'!O:O,MATCH(PolicyLevers!$C231,'Policy Characteristics'!$D:$D,0))</f>
        <v>0</v>
      </c>
      <c r="U231" s="12"/>
      <c r="V231" s="12"/>
      <c r="W231" s="12"/>
      <c r="X231" s="12"/>
      <c r="Y231" s="12"/>
      <c r="Z231" s="12"/>
    </row>
    <row r="232" spans="1:26" ht="15.75" customHeight="1" x14ac:dyDescent="0.2">
      <c r="A232" s="118" t="str">
        <f>INDEX('Policy Characteristics'!B:B,MATCH(PolicyLevers!$C232,'Policy Characteristics'!$D:$D,0))</f>
        <v>Electricity Supply</v>
      </c>
      <c r="B232" s="118" t="str">
        <f>INDEX('Policy Characteristics'!C:C,MATCH(PolicyLevers!$C232,'Policy Characteristics'!$D:$D,0))</f>
        <v>Non BAU RPS Qualifying Resources</v>
      </c>
      <c r="C232" s="2" t="s">
        <v>311</v>
      </c>
      <c r="D232" s="257"/>
      <c r="E232" s="257"/>
      <c r="F232" s="257"/>
      <c r="G232" s="257"/>
      <c r="H232" s="7" t="s">
        <v>222</v>
      </c>
      <c r="I232" s="257" t="s">
        <v>76</v>
      </c>
      <c r="J232" s="118" t="str">
        <f>INDEX('Policy Characteristics'!E:E,MATCH(PolicyLevers!$C232,'Policy Characteristics'!$D:$D,0))</f>
        <v>Non BAU RPS Qualifying Resources</v>
      </c>
      <c r="K232" s="118" t="str">
        <f>INDEX('Policy Characteristics'!F:F,MATCH(PolicyLevers!$C232,'Policy Characteristics'!$D:$D,0))</f>
        <v>elec non BAU RPS qualifying resources</v>
      </c>
      <c r="L232" s="2">
        <f>INDEX('Policy Characteristics'!G:G,MATCH(PolicyLevers!$C232,'Policy Characteristics'!$D:$D,0))</f>
        <v>0</v>
      </c>
      <c r="M232" s="2">
        <f>INDEX('Policy Characteristics'!H:H,MATCH(PolicyLevers!$C232,'Policy Characteristics'!$D:$D,0))</f>
        <v>0</v>
      </c>
      <c r="N232" s="2">
        <f>INDEX('Policy Characteristics'!I:I,MATCH(PolicyLevers!$C232,'Policy Characteristics'!$D:$D,0))</f>
        <v>0</v>
      </c>
      <c r="O232" s="257">
        <f>INDEX('Policy Characteristics'!J:J,MATCH(PolicyLevers!$C232,'Policy Characteristics'!$D:$D,0))</f>
        <v>0</v>
      </c>
      <c r="P232" s="257"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12">
        <f>INDEX('Policy Characteristics'!L:L,MATCH(PolicyLevers!$C232,'Policy Characteristics'!$D:$D,0))</f>
        <v>0</v>
      </c>
      <c r="R232" s="264">
        <f>INDEX('Policy Characteristics'!M:M,MATCH(PolicyLevers!$C232,'Policy Characteristics'!$D:$D,0))</f>
        <v>0</v>
      </c>
      <c r="S232" s="270">
        <f>INDEX('Policy Characteristics'!N:N,MATCH(PolicyLevers!$C232,'Policy Characteristics'!$D:$D,0))</f>
        <v>0</v>
      </c>
      <c r="T232" s="270">
        <f>INDEX('Policy Characteristics'!O:O,MATCH(PolicyLevers!$C232,'Policy Characteristics'!$D:$D,0))</f>
        <v>0</v>
      </c>
      <c r="U232" s="12"/>
      <c r="V232" s="12"/>
      <c r="W232" s="12"/>
      <c r="X232" s="12"/>
      <c r="Y232" s="12"/>
      <c r="Z232" s="12"/>
    </row>
    <row r="233" spans="1:26" ht="15.75" customHeight="1" x14ac:dyDescent="0.2">
      <c r="A233" s="118" t="str">
        <f>INDEX('Policy Characteristics'!B:B,MATCH(PolicyLevers!$C233,'Policy Characteristics'!$D:$D,0))</f>
        <v>Electricity Supply</v>
      </c>
      <c r="B233" s="118" t="str">
        <f>INDEX('Policy Characteristics'!C:C,MATCH(PolicyLevers!$C233,'Policy Characteristics'!$D:$D,0))</f>
        <v>Nuclear Plant Lifetime Extension</v>
      </c>
      <c r="C233" s="118" t="s">
        <v>314</v>
      </c>
      <c r="D233" s="252"/>
      <c r="E233" s="252"/>
      <c r="F233" s="252"/>
      <c r="G233" s="252"/>
      <c r="H233" s="249">
        <v>35</v>
      </c>
      <c r="I233" s="250" t="s">
        <v>76</v>
      </c>
      <c r="J233" s="118" t="str">
        <f>INDEX('Policy Characteristics'!E:E,MATCH(PolicyLevers!$C233,'Policy Characteristics'!$D:$D,0))</f>
        <v>Nuclear Lifetime Extension</v>
      </c>
      <c r="K233" s="118">
        <f>INDEX('Policy Characteristics'!F:F,MATCH(PolicyLevers!$C233,'Policy Characteristics'!$D:$D,0))</f>
        <v>0</v>
      </c>
      <c r="L233" s="118">
        <f>INDEX('Policy Characteristics'!G:G,MATCH(PolicyLevers!$C233,'Policy Characteristics'!$D:$D,0))</f>
        <v>0</v>
      </c>
      <c r="M233" s="118">
        <f>INDEX('Policy Characteristics'!H:H,MATCH(PolicyLevers!$C233,'Policy Characteristics'!$D:$D,0))</f>
        <v>1</v>
      </c>
      <c r="N233" s="118">
        <f>INDEX('Policy Characteristics'!I:I,MATCH(PolicyLevers!$C233,'Policy Characteristics'!$D:$D,0))</f>
        <v>1</v>
      </c>
      <c r="O233" s="252" t="str">
        <f>INDEX('Policy Characteristics'!J:J,MATCH(PolicyLevers!$C233,'Policy Characteristics'!$D:$D,0))</f>
        <v>year(s)</v>
      </c>
      <c r="P233" s="252" t="str">
        <f>INDEX('Policy Characteristics'!K:K,MATCH(PolicyLevers!$C233,'Policy Characteristics'!$D:$D,0))</f>
        <v>**Description:** This policy extends the lifetime of all nuclear plants by the specified number of years.//</v>
      </c>
      <c r="Q233" s="118" t="str">
        <f>INDEX('Policy Characteristics'!L:L,MATCH(PolicyLevers!$C233,'Policy Characteristics'!$D:$D,0))</f>
        <v>electricity-sector-main.html#life-ext</v>
      </c>
      <c r="R233" s="260" t="str">
        <f>INDEX('Policy Characteristics'!M:M,MATCH(PolicyLevers!$C233,'Policy Characteristics'!$D:$D,0))</f>
        <v>nuclear-lifetime-extension.html</v>
      </c>
      <c r="S233" s="252" t="str">
        <f>INDEX('Policy Characteristics'!N:N,MATCH(PolicyLevers!$C233,'Policy Characteristics'!$D:$D,0))</f>
        <v>U.S. Energy Information Administration, 2014, "Almost all U.S. nuclear plants require life extension past 60 years to operate beyond 2050", http://www.eia.gov/todayinenergy/detail.cfm?id=19091.</v>
      </c>
      <c r="T233" s="252"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2">
      <c r="A234" s="118" t="str">
        <f>INDEX('Policy Characteristics'!B:B,MATCH(PolicyLevers!$C234,'Policy Characteristics'!$D:$D,0))</f>
        <v>Electricity Supply</v>
      </c>
      <c r="B234" s="118" t="str">
        <f>INDEX('Policy Characteristics'!C:C,MATCH(PolicyLevers!$C234,'Policy Characteristics'!$D:$D,0))</f>
        <v>Reduce Plant Downtime</v>
      </c>
      <c r="C234" s="2" t="s">
        <v>321</v>
      </c>
      <c r="D234" s="257" t="s">
        <v>226</v>
      </c>
      <c r="E234" s="257" t="s">
        <v>322</v>
      </c>
      <c r="F234" s="257"/>
      <c r="G234" s="257"/>
      <c r="H234" s="7"/>
      <c r="I234" s="255" t="s">
        <v>76</v>
      </c>
      <c r="J234" s="118" t="str">
        <f>INDEX('Policy Characteristics'!E:E,MATCH(PolicyLevers!$C234,'Policy Characteristics'!$D:$D,0))</f>
        <v>Reduce Plant Downtime</v>
      </c>
      <c r="K234" s="118" t="str">
        <f>INDEX('Policy Characteristics'!F:F,MATCH(PolicyLevers!$C234,'Policy Characteristics'!$D:$D,0))</f>
        <v>elec reduce plant downtime</v>
      </c>
      <c r="L234" s="54">
        <f>INDEX('Policy Characteristics'!G:G,MATCH(PolicyLevers!$C234,'Policy Characteristics'!$D:$D,0))</f>
        <v>0</v>
      </c>
      <c r="M234" s="54">
        <f>INDEX('Policy Characteristics'!H:H,MATCH(PolicyLevers!$C234,'Policy Characteristics'!$D:$D,0))</f>
        <v>0</v>
      </c>
      <c r="N234" s="54">
        <f>INDEX('Policy Characteristics'!I:I,MATCH(PolicyLevers!$C234,'Policy Characteristics'!$D:$D,0))</f>
        <v>0</v>
      </c>
      <c r="O234" s="257">
        <f>INDEX('Policy Characteristics'!J:J,MATCH(PolicyLevers!$C234,'Policy Characteristics'!$D:$D,0))</f>
        <v>0</v>
      </c>
      <c r="P234" s="257"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
        <f>INDEX('Policy Characteristics'!L:L,MATCH(PolicyLevers!$C234,'Policy Characteristics'!$D:$D,0))</f>
        <v>0</v>
      </c>
      <c r="R234" s="264">
        <f>INDEX('Policy Characteristics'!M:M,MATCH(PolicyLevers!$C234,'Policy Characteristics'!$D:$D,0))</f>
        <v>0</v>
      </c>
      <c r="S234" s="257">
        <f>INDEX('Policy Characteristics'!N:N,MATCH(PolicyLevers!$C234,'Policy Characteristics'!$D:$D,0))</f>
        <v>0</v>
      </c>
      <c r="T234" s="257">
        <f>INDEX('Policy Characteristics'!O:O,MATCH(PolicyLevers!$C234,'Policy Characteristics'!$D:$D,0))</f>
        <v>0</v>
      </c>
      <c r="U234" s="2"/>
      <c r="V234" s="2"/>
      <c r="W234" s="2"/>
      <c r="X234" s="2"/>
      <c r="Y234" s="2"/>
      <c r="Z234" s="2"/>
    </row>
    <row r="235" spans="1:26" ht="15.75" customHeight="1" x14ac:dyDescent="0.2">
      <c r="A235" s="118" t="str">
        <f>INDEX('Policy Characteristics'!B:B,MATCH(PolicyLevers!$C235,'Policy Characteristics'!$D:$D,0))</f>
        <v>Electricity Supply</v>
      </c>
      <c r="B235" s="118" t="str">
        <f>INDEX('Policy Characteristics'!C:C,MATCH(PolicyLevers!$C235,'Policy Characteristics'!$D:$D,0))</f>
        <v>Reduce Plant Downtime</v>
      </c>
      <c r="C235" s="269" t="str">
        <f t="shared" ref="C235" si="155">C$234</f>
        <v>Percentage Reduction in Plant Downtime</v>
      </c>
      <c r="D235" s="257" t="s">
        <v>226</v>
      </c>
      <c r="E235" s="257" t="s">
        <v>324</v>
      </c>
      <c r="F235" s="257"/>
      <c r="G235" s="257"/>
      <c r="H235" s="7"/>
      <c r="I235" s="257" t="s">
        <v>76</v>
      </c>
      <c r="J235" s="118" t="str">
        <f>INDEX('Policy Characteristics'!E:E,MATCH(PolicyLevers!$C235,'Policy Characteristics'!$D:$D,0))</f>
        <v>Reduce Plant Downtime</v>
      </c>
      <c r="K235" s="118" t="str">
        <f>INDEX('Policy Characteristics'!F:F,MATCH(PolicyLevers!$C235,'Policy Characteristics'!$D:$D,0))</f>
        <v>elec reduce plant downtime</v>
      </c>
      <c r="L235" s="54">
        <f>INDEX('Policy Characteristics'!G:G,MATCH(PolicyLevers!$C235,'Policy Characteristics'!$D:$D,0))</f>
        <v>0</v>
      </c>
      <c r="M235" s="54">
        <f>INDEX('Policy Characteristics'!H:H,MATCH(PolicyLevers!$C235,'Policy Characteristics'!$D:$D,0))</f>
        <v>0</v>
      </c>
      <c r="N235" s="54">
        <f>INDEX('Policy Characteristics'!I:I,MATCH(PolicyLevers!$C235,'Policy Characteristics'!$D:$D,0))</f>
        <v>0</v>
      </c>
      <c r="O235" s="257">
        <f>INDEX('Policy Characteristics'!J:J,MATCH(PolicyLevers!$C235,'Policy Characteristics'!$D:$D,0))</f>
        <v>0</v>
      </c>
      <c r="P235" s="257"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
        <f>INDEX('Policy Characteristics'!L:L,MATCH(PolicyLevers!$C235,'Policy Characteristics'!$D:$D,0))</f>
        <v>0</v>
      </c>
      <c r="R235" s="264">
        <f>INDEX('Policy Characteristics'!M:M,MATCH(PolicyLevers!$C235,'Policy Characteristics'!$D:$D,0))</f>
        <v>0</v>
      </c>
      <c r="S235" s="257">
        <f>INDEX('Policy Characteristics'!N:N,MATCH(PolicyLevers!$C235,'Policy Characteristics'!$D:$D,0))</f>
        <v>0</v>
      </c>
      <c r="T235" s="257">
        <f>INDEX('Policy Characteristics'!O:O,MATCH(PolicyLevers!$C235,'Policy Characteristics'!$D:$D,0))</f>
        <v>0</v>
      </c>
      <c r="U235" s="2"/>
      <c r="V235" s="2"/>
      <c r="W235" s="2"/>
      <c r="X235" s="2"/>
      <c r="Y235" s="2"/>
      <c r="Z235" s="2"/>
    </row>
    <row r="236" spans="1:26" ht="15.75" customHeight="1" x14ac:dyDescent="0.2">
      <c r="A236" s="118" t="str">
        <f>INDEX('Policy Characteristics'!B:B,MATCH(PolicyLevers!$C236,'Policy Characteristics'!$D:$D,0))</f>
        <v>Electricity Supply</v>
      </c>
      <c r="B236" s="118" t="str">
        <f>INDEX('Policy Characteristics'!C:C,MATCH(PolicyLevers!$C236,'Policy Characteristics'!$D:$D,0))</f>
        <v>Reduce Plant Downtime</v>
      </c>
      <c r="C236" s="269" t="str">
        <f t="shared" ref="C236:C237" si="156">C$234</f>
        <v>Percentage Reduction in Plant Downtime</v>
      </c>
      <c r="D236" s="257" t="s">
        <v>226</v>
      </c>
      <c r="E236" s="257" t="s">
        <v>325</v>
      </c>
      <c r="F236" s="257"/>
      <c r="G236" s="257"/>
      <c r="H236" s="7"/>
      <c r="I236" s="257" t="s">
        <v>76</v>
      </c>
      <c r="J236" s="118" t="str">
        <f>INDEX('Policy Characteristics'!E:E,MATCH(PolicyLevers!$C236,'Policy Characteristics'!$D:$D,0))</f>
        <v>Reduce Plant Downtime</v>
      </c>
      <c r="K236" s="118" t="str">
        <f>INDEX('Policy Characteristics'!F:F,MATCH(PolicyLevers!$C236,'Policy Characteristics'!$D:$D,0))</f>
        <v>elec reduce plant downtime</v>
      </c>
      <c r="L236" s="2">
        <f>INDEX('Policy Characteristics'!G:G,MATCH(PolicyLevers!$C236,'Policy Characteristics'!$D:$D,0))</f>
        <v>0</v>
      </c>
      <c r="M236" s="2">
        <f>INDEX('Policy Characteristics'!H:H,MATCH(PolicyLevers!$C236,'Policy Characteristics'!$D:$D,0))</f>
        <v>0</v>
      </c>
      <c r="N236" s="2">
        <f>INDEX('Policy Characteristics'!I:I,MATCH(PolicyLevers!$C236,'Policy Characteristics'!$D:$D,0))</f>
        <v>0</v>
      </c>
      <c r="O236" s="257">
        <f>INDEX('Policy Characteristics'!J:J,MATCH(PolicyLevers!$C236,'Policy Characteristics'!$D:$D,0))</f>
        <v>0</v>
      </c>
      <c r="P236" s="257"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
        <f>INDEX('Policy Characteristics'!L:L,MATCH(PolicyLevers!$C236,'Policy Characteristics'!$D:$D,0))</f>
        <v>0</v>
      </c>
      <c r="R236" s="264">
        <f>INDEX('Policy Characteristics'!M:M,MATCH(PolicyLevers!$C236,'Policy Characteristics'!$D:$D,0))</f>
        <v>0</v>
      </c>
      <c r="S236" s="257">
        <f>INDEX('Policy Characteristics'!N:N,MATCH(PolicyLevers!$C236,'Policy Characteristics'!$D:$D,0))</f>
        <v>0</v>
      </c>
      <c r="T236" s="257">
        <f>INDEX('Policy Characteristics'!O:O,MATCH(PolicyLevers!$C236,'Policy Characteristics'!$D:$D,0))</f>
        <v>0</v>
      </c>
      <c r="U236" s="2"/>
      <c r="V236" s="2"/>
      <c r="W236" s="2"/>
      <c r="X236" s="2"/>
      <c r="Y236" s="2"/>
      <c r="Z236" s="2"/>
    </row>
    <row r="237" spans="1:26" ht="15.75" customHeight="1" x14ac:dyDescent="0.2">
      <c r="A237" s="118" t="str">
        <f>INDEX('Policy Characteristics'!B:B,MATCH(PolicyLevers!$C237,'Policy Characteristics'!$D:$D,0))</f>
        <v>Electricity Supply</v>
      </c>
      <c r="B237" s="118" t="str">
        <f>INDEX('Policy Characteristics'!C:C,MATCH(PolicyLevers!$C237,'Policy Characteristics'!$D:$D,0))</f>
        <v>Reduce Plant Downtime</v>
      </c>
      <c r="C237" s="249" t="str">
        <f t="shared" si="156"/>
        <v>Percentage Reduction in Plant Downtime</v>
      </c>
      <c r="D237" s="252" t="s">
        <v>231</v>
      </c>
      <c r="E237" s="252" t="s">
        <v>322</v>
      </c>
      <c r="F237" s="252" t="s">
        <v>326</v>
      </c>
      <c r="G237" s="252" t="s">
        <v>232</v>
      </c>
      <c r="H237" s="249">
        <v>141</v>
      </c>
      <c r="I237" s="250" t="s">
        <v>63</v>
      </c>
      <c r="J237" s="118" t="str">
        <f>INDEX('Policy Characteristics'!E:E,MATCH(PolicyLevers!$C237,'Policy Characteristics'!$D:$D,0))</f>
        <v>Reduce Plant Downtime</v>
      </c>
      <c r="K237" s="118" t="str">
        <f>INDEX('Policy Characteristics'!F:F,MATCH(PolicyLevers!$C237,'Policy Characteristics'!$D:$D,0))</f>
        <v>elec reduce plant downtime</v>
      </c>
      <c r="L237" s="251">
        <f>INDEX('Policy Characteristics'!G:G,MATCH(PolicyLevers!$C237,'Policy Characteristics'!$D:$D,0))</f>
        <v>0</v>
      </c>
      <c r="M237" s="251">
        <f>INDEX('Policy Characteristics'!H:H,MATCH(PolicyLevers!$C237,'Policy Characteristics'!$D:$D,0))</f>
        <v>0</v>
      </c>
      <c r="N237" s="251">
        <f>INDEX('Policy Characteristics'!I:I,MATCH(PolicyLevers!$C237,'Policy Characteristics'!$D:$D,0))</f>
        <v>0</v>
      </c>
      <c r="O237" s="252">
        <f>INDEX('Policy Characteristics'!J:J,MATCH(PolicyLevers!$C237,'Policy Characteristics'!$D:$D,0))</f>
        <v>0</v>
      </c>
      <c r="P237" s="252"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118">
        <f>INDEX('Policy Characteristics'!L:L,MATCH(PolicyLevers!$C237,'Policy Characteristics'!$D:$D,0))</f>
        <v>0</v>
      </c>
      <c r="R237" s="260">
        <f>INDEX('Policy Characteristics'!M:M,MATCH(PolicyLevers!$C237,'Policy Characteristics'!$D:$D,0))</f>
        <v>0</v>
      </c>
      <c r="S237" s="252">
        <f>INDEX('Policy Characteristics'!N:N,MATCH(PolicyLevers!$C237,'Policy Characteristics'!$D:$D,0))</f>
        <v>0</v>
      </c>
      <c r="T237" s="252">
        <f>INDEX('Policy Characteristics'!O:O,MATCH(PolicyLevers!$C237,'Policy Characteristics'!$D:$D,0))</f>
        <v>0</v>
      </c>
      <c r="U237" s="2"/>
      <c r="V237" s="2"/>
      <c r="W237" s="2"/>
      <c r="X237" s="2"/>
      <c r="Y237" s="2"/>
      <c r="Z237" s="2"/>
    </row>
    <row r="238" spans="1:26" ht="15.75" customHeight="1" x14ac:dyDescent="0.2">
      <c r="A238" s="118" t="str">
        <f>INDEX('Policy Characteristics'!B:B,MATCH(PolicyLevers!$C238,'Policy Characteristics'!$D:$D,0))</f>
        <v>Electricity Supply</v>
      </c>
      <c r="B238" s="118" t="str">
        <f>INDEX('Policy Characteristics'!C:C,MATCH(PolicyLevers!$C238,'Policy Characteristics'!$D:$D,0))</f>
        <v>Reduce Plant Downtime</v>
      </c>
      <c r="C238" s="269" t="str">
        <f t="shared" ref="C238" si="157">C$234</f>
        <v>Percentage Reduction in Plant Downtime</v>
      </c>
      <c r="D238" s="257" t="s">
        <v>231</v>
      </c>
      <c r="E238" s="257" t="s">
        <v>324</v>
      </c>
      <c r="F238" s="257"/>
      <c r="G238" s="257"/>
      <c r="H238" s="7"/>
      <c r="I238" s="257" t="s">
        <v>76</v>
      </c>
      <c r="J238" s="118" t="str">
        <f>INDEX('Policy Characteristics'!E:E,MATCH(PolicyLevers!$C238,'Policy Characteristics'!$D:$D,0))</f>
        <v>Reduce Plant Downtime</v>
      </c>
      <c r="K238" s="118" t="str">
        <f>INDEX('Policy Characteristics'!F:F,MATCH(PolicyLevers!$C238,'Policy Characteristics'!$D:$D,0))</f>
        <v>elec reduce plant downtime</v>
      </c>
      <c r="L238" s="54">
        <f>INDEX('Policy Characteristics'!G:G,MATCH(PolicyLevers!$C238,'Policy Characteristics'!$D:$D,0))</f>
        <v>0</v>
      </c>
      <c r="M238" s="54">
        <f>INDEX('Policy Characteristics'!H:H,MATCH(PolicyLevers!$C238,'Policy Characteristics'!$D:$D,0))</f>
        <v>0</v>
      </c>
      <c r="N238" s="54">
        <f>INDEX('Policy Characteristics'!I:I,MATCH(PolicyLevers!$C238,'Policy Characteristics'!$D:$D,0))</f>
        <v>0</v>
      </c>
      <c r="O238" s="257">
        <f>INDEX('Policy Characteristics'!J:J,MATCH(PolicyLevers!$C238,'Policy Characteristics'!$D:$D,0))</f>
        <v>0</v>
      </c>
      <c r="P238" s="257"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
        <f>INDEX('Policy Characteristics'!L:L,MATCH(PolicyLevers!$C238,'Policy Characteristics'!$D:$D,0))</f>
        <v>0</v>
      </c>
      <c r="R238" s="264">
        <f>INDEX('Policy Characteristics'!M:M,MATCH(PolicyLevers!$C238,'Policy Characteristics'!$D:$D,0))</f>
        <v>0</v>
      </c>
      <c r="S238" s="257">
        <f>INDEX('Policy Characteristics'!N:N,MATCH(PolicyLevers!$C238,'Policy Characteristics'!$D:$D,0))</f>
        <v>0</v>
      </c>
      <c r="T238" s="257">
        <f>INDEX('Policy Characteristics'!O:O,MATCH(PolicyLevers!$C238,'Policy Characteristics'!$D:$D,0))</f>
        <v>0</v>
      </c>
      <c r="U238" s="2"/>
      <c r="V238" s="2"/>
      <c r="W238" s="2"/>
      <c r="X238" s="2"/>
      <c r="Y238" s="2"/>
      <c r="Z238" s="2"/>
    </row>
    <row r="239" spans="1:26" ht="15.75" customHeight="1" x14ac:dyDescent="0.2">
      <c r="A239" s="118" t="str">
        <f>INDEX('Policy Characteristics'!B:B,MATCH(PolicyLevers!$C239,'Policy Characteristics'!$D:$D,0))</f>
        <v>Electricity Supply</v>
      </c>
      <c r="B239" s="118" t="str">
        <f>INDEX('Policy Characteristics'!C:C,MATCH(PolicyLevers!$C239,'Policy Characteristics'!$D:$D,0))</f>
        <v>Reduce Plant Downtime</v>
      </c>
      <c r="C239" s="269" t="str">
        <f t="shared" ref="C239" si="158">C$234</f>
        <v>Percentage Reduction in Plant Downtime</v>
      </c>
      <c r="D239" s="257" t="s">
        <v>231</v>
      </c>
      <c r="E239" s="257" t="s">
        <v>325</v>
      </c>
      <c r="F239" s="257"/>
      <c r="G239" s="257"/>
      <c r="H239" s="7"/>
      <c r="I239" s="257" t="s">
        <v>76</v>
      </c>
      <c r="J239" s="118" t="str">
        <f>INDEX('Policy Characteristics'!E:E,MATCH(PolicyLevers!$C239,'Policy Characteristics'!$D:$D,0))</f>
        <v>Reduce Plant Downtime</v>
      </c>
      <c r="K239" s="118" t="str">
        <f>INDEX('Policy Characteristics'!F:F,MATCH(PolicyLevers!$C239,'Policy Characteristics'!$D:$D,0))</f>
        <v>elec reduce plant downtime</v>
      </c>
      <c r="L239" s="2">
        <f>INDEX('Policy Characteristics'!G:G,MATCH(PolicyLevers!$C239,'Policy Characteristics'!$D:$D,0))</f>
        <v>0</v>
      </c>
      <c r="M239" s="2">
        <f>INDEX('Policy Characteristics'!H:H,MATCH(PolicyLevers!$C239,'Policy Characteristics'!$D:$D,0))</f>
        <v>0</v>
      </c>
      <c r="N239" s="2">
        <f>INDEX('Policy Characteristics'!I:I,MATCH(PolicyLevers!$C239,'Policy Characteristics'!$D:$D,0))</f>
        <v>0</v>
      </c>
      <c r="O239" s="257">
        <f>INDEX('Policy Characteristics'!J:J,MATCH(PolicyLevers!$C239,'Policy Characteristics'!$D:$D,0))</f>
        <v>0</v>
      </c>
      <c r="P239" s="257"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
        <f>INDEX('Policy Characteristics'!L:L,MATCH(PolicyLevers!$C239,'Policy Characteristics'!$D:$D,0))</f>
        <v>0</v>
      </c>
      <c r="R239" s="264">
        <f>INDEX('Policy Characteristics'!M:M,MATCH(PolicyLevers!$C239,'Policy Characteristics'!$D:$D,0))</f>
        <v>0</v>
      </c>
      <c r="S239" s="257">
        <f>INDEX('Policy Characteristics'!N:N,MATCH(PolicyLevers!$C239,'Policy Characteristics'!$D:$D,0))</f>
        <v>0</v>
      </c>
      <c r="T239" s="257">
        <f>INDEX('Policy Characteristics'!O:O,MATCH(PolicyLevers!$C239,'Policy Characteristics'!$D:$D,0))</f>
        <v>0</v>
      </c>
      <c r="U239" s="2"/>
      <c r="V239" s="2"/>
      <c r="W239" s="2"/>
      <c r="X239" s="2"/>
      <c r="Y239" s="2"/>
      <c r="Z239" s="2"/>
    </row>
    <row r="240" spans="1:26" ht="15.75" customHeight="1" x14ac:dyDescent="0.2">
      <c r="A240" s="118" t="str">
        <f>INDEX('Policy Characteristics'!B:B,MATCH(PolicyLevers!$C240,'Policy Characteristics'!$D:$D,0))</f>
        <v>Electricity Supply</v>
      </c>
      <c r="B240" s="118" t="str">
        <f>INDEX('Policy Characteristics'!C:C,MATCH(PolicyLevers!$C240,'Policy Characteristics'!$D:$D,0))</f>
        <v>Reduce Plant Downtime</v>
      </c>
      <c r="C240" s="269" t="str">
        <f t="shared" ref="C240" si="159">C$234</f>
        <v>Percentage Reduction in Plant Downtime</v>
      </c>
      <c r="D240" s="257" t="s">
        <v>233</v>
      </c>
      <c r="E240" s="257" t="s">
        <v>322</v>
      </c>
      <c r="F240" s="257"/>
      <c r="G240" s="257"/>
      <c r="H240" s="7"/>
      <c r="I240" s="257" t="s">
        <v>76</v>
      </c>
      <c r="J240" s="118" t="str">
        <f>INDEX('Policy Characteristics'!E:E,MATCH(PolicyLevers!$C240,'Policy Characteristics'!$D:$D,0))</f>
        <v>Reduce Plant Downtime</v>
      </c>
      <c r="K240" s="118" t="str">
        <f>INDEX('Policy Characteristics'!F:F,MATCH(PolicyLevers!$C240,'Policy Characteristics'!$D:$D,0))</f>
        <v>elec reduce plant downtime</v>
      </c>
      <c r="L240" s="2">
        <f>INDEX('Policy Characteristics'!G:G,MATCH(PolicyLevers!$C240,'Policy Characteristics'!$D:$D,0))</f>
        <v>0</v>
      </c>
      <c r="M240" s="2">
        <f>INDEX('Policy Characteristics'!H:H,MATCH(PolicyLevers!$C240,'Policy Characteristics'!$D:$D,0))</f>
        <v>0</v>
      </c>
      <c r="N240" s="2">
        <f>INDEX('Policy Characteristics'!I:I,MATCH(PolicyLevers!$C240,'Policy Characteristics'!$D:$D,0))</f>
        <v>0</v>
      </c>
      <c r="O240" s="257">
        <f>INDEX('Policy Characteristics'!J:J,MATCH(PolicyLevers!$C240,'Policy Characteristics'!$D:$D,0))</f>
        <v>0</v>
      </c>
      <c r="P240" s="257"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
        <f>INDEX('Policy Characteristics'!L:L,MATCH(PolicyLevers!$C240,'Policy Characteristics'!$D:$D,0))</f>
        <v>0</v>
      </c>
      <c r="R240" s="264">
        <f>INDEX('Policy Characteristics'!M:M,MATCH(PolicyLevers!$C240,'Policy Characteristics'!$D:$D,0))</f>
        <v>0</v>
      </c>
      <c r="S240" s="257">
        <f>INDEX('Policy Characteristics'!N:N,MATCH(PolicyLevers!$C240,'Policy Characteristics'!$D:$D,0))</f>
        <v>0</v>
      </c>
      <c r="T240" s="257">
        <f>INDEX('Policy Characteristics'!O:O,MATCH(PolicyLevers!$C240,'Policy Characteristics'!$D:$D,0))</f>
        <v>0</v>
      </c>
      <c r="U240" s="2"/>
      <c r="V240" s="2"/>
      <c r="W240" s="2"/>
      <c r="X240" s="2"/>
      <c r="Y240" s="2"/>
      <c r="Z240" s="2"/>
    </row>
    <row r="241" spans="1:26" ht="15.75" customHeight="1" x14ac:dyDescent="0.2">
      <c r="A241" s="118" t="str">
        <f>INDEX('Policy Characteristics'!B:B,MATCH(PolicyLevers!$C241,'Policy Characteristics'!$D:$D,0))</f>
        <v>Electricity Supply</v>
      </c>
      <c r="B241" s="118" t="str">
        <f>INDEX('Policy Characteristics'!C:C,MATCH(PolicyLevers!$C241,'Policy Characteristics'!$D:$D,0))</f>
        <v>Reduce Plant Downtime</v>
      </c>
      <c r="C241" s="269" t="str">
        <f t="shared" ref="C241" si="160">C$234</f>
        <v>Percentage Reduction in Plant Downtime</v>
      </c>
      <c r="D241" s="257" t="s">
        <v>233</v>
      </c>
      <c r="E241" s="257" t="s">
        <v>324</v>
      </c>
      <c r="F241" s="257"/>
      <c r="G241" s="257"/>
      <c r="H241" s="7"/>
      <c r="I241" s="257" t="s">
        <v>76</v>
      </c>
      <c r="J241" s="118" t="str">
        <f>INDEX('Policy Characteristics'!E:E,MATCH(PolicyLevers!$C241,'Policy Characteristics'!$D:$D,0))</f>
        <v>Reduce Plant Downtime</v>
      </c>
      <c r="K241" s="118" t="str">
        <f>INDEX('Policy Characteristics'!F:F,MATCH(PolicyLevers!$C241,'Policy Characteristics'!$D:$D,0))</f>
        <v>elec reduce plant downtime</v>
      </c>
      <c r="L241" s="2">
        <f>INDEX('Policy Characteristics'!G:G,MATCH(PolicyLevers!$C241,'Policy Characteristics'!$D:$D,0))</f>
        <v>0</v>
      </c>
      <c r="M241" s="2">
        <f>INDEX('Policy Characteristics'!H:H,MATCH(PolicyLevers!$C241,'Policy Characteristics'!$D:$D,0))</f>
        <v>0</v>
      </c>
      <c r="N241" s="2">
        <f>INDEX('Policy Characteristics'!I:I,MATCH(PolicyLevers!$C241,'Policy Characteristics'!$D:$D,0))</f>
        <v>0</v>
      </c>
      <c r="O241" s="257">
        <f>INDEX('Policy Characteristics'!J:J,MATCH(PolicyLevers!$C241,'Policy Characteristics'!$D:$D,0))</f>
        <v>0</v>
      </c>
      <c r="P241" s="257"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
        <f>INDEX('Policy Characteristics'!L:L,MATCH(PolicyLevers!$C241,'Policy Characteristics'!$D:$D,0))</f>
        <v>0</v>
      </c>
      <c r="R241" s="264">
        <f>INDEX('Policy Characteristics'!M:M,MATCH(PolicyLevers!$C241,'Policy Characteristics'!$D:$D,0))</f>
        <v>0</v>
      </c>
      <c r="S241" s="257">
        <f>INDEX('Policy Characteristics'!N:N,MATCH(PolicyLevers!$C241,'Policy Characteristics'!$D:$D,0))</f>
        <v>0</v>
      </c>
      <c r="T241" s="257">
        <f>INDEX('Policy Characteristics'!O:O,MATCH(PolicyLevers!$C241,'Policy Characteristics'!$D:$D,0))</f>
        <v>0</v>
      </c>
      <c r="U241" s="2"/>
      <c r="V241" s="2"/>
      <c r="W241" s="2"/>
      <c r="X241" s="2"/>
      <c r="Y241" s="2"/>
      <c r="Z241" s="2"/>
    </row>
    <row r="242" spans="1:26" ht="15.75" customHeight="1" x14ac:dyDescent="0.2">
      <c r="A242" s="118" t="str">
        <f>INDEX('Policy Characteristics'!B:B,MATCH(PolicyLevers!$C242,'Policy Characteristics'!$D:$D,0))</f>
        <v>Electricity Supply</v>
      </c>
      <c r="B242" s="118" t="str">
        <f>INDEX('Policy Characteristics'!C:C,MATCH(PolicyLevers!$C242,'Policy Characteristics'!$D:$D,0))</f>
        <v>Reduce Plant Downtime</v>
      </c>
      <c r="C242" s="269" t="str">
        <f t="shared" ref="C242" si="161">C$234</f>
        <v>Percentage Reduction in Plant Downtime</v>
      </c>
      <c r="D242" s="257" t="s">
        <v>233</v>
      </c>
      <c r="E242" s="257" t="s">
        <v>325</v>
      </c>
      <c r="F242" s="257"/>
      <c r="G242" s="257"/>
      <c r="H242" s="7"/>
      <c r="I242" s="257" t="s">
        <v>76</v>
      </c>
      <c r="J242" s="118" t="str">
        <f>INDEX('Policy Characteristics'!E:E,MATCH(PolicyLevers!$C242,'Policy Characteristics'!$D:$D,0))</f>
        <v>Reduce Plant Downtime</v>
      </c>
      <c r="K242" s="118" t="str">
        <f>INDEX('Policy Characteristics'!F:F,MATCH(PolicyLevers!$C242,'Policy Characteristics'!$D:$D,0))</f>
        <v>elec reduce plant downtime</v>
      </c>
      <c r="L242" s="2">
        <f>INDEX('Policy Characteristics'!G:G,MATCH(PolicyLevers!$C242,'Policy Characteristics'!$D:$D,0))</f>
        <v>0</v>
      </c>
      <c r="M242" s="2">
        <f>INDEX('Policy Characteristics'!H:H,MATCH(PolicyLevers!$C242,'Policy Characteristics'!$D:$D,0))</f>
        <v>0</v>
      </c>
      <c r="N242" s="2">
        <f>INDEX('Policy Characteristics'!I:I,MATCH(PolicyLevers!$C242,'Policy Characteristics'!$D:$D,0))</f>
        <v>0</v>
      </c>
      <c r="O242" s="257">
        <f>INDEX('Policy Characteristics'!J:J,MATCH(PolicyLevers!$C242,'Policy Characteristics'!$D:$D,0))</f>
        <v>0</v>
      </c>
      <c r="P242" s="257"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
        <f>INDEX('Policy Characteristics'!L:L,MATCH(PolicyLevers!$C242,'Policy Characteristics'!$D:$D,0))</f>
        <v>0</v>
      </c>
      <c r="R242" s="264">
        <f>INDEX('Policy Characteristics'!M:M,MATCH(PolicyLevers!$C242,'Policy Characteristics'!$D:$D,0))</f>
        <v>0</v>
      </c>
      <c r="S242" s="257">
        <f>INDEX('Policy Characteristics'!N:N,MATCH(PolicyLevers!$C242,'Policy Characteristics'!$D:$D,0))</f>
        <v>0</v>
      </c>
      <c r="T242" s="257">
        <f>INDEX('Policy Characteristics'!O:O,MATCH(PolicyLevers!$C242,'Policy Characteristics'!$D:$D,0))</f>
        <v>0</v>
      </c>
      <c r="U242" s="2"/>
      <c r="V242" s="2"/>
      <c r="W242" s="2"/>
      <c r="X242" s="2"/>
      <c r="Y242" s="2"/>
      <c r="Z242" s="2"/>
    </row>
    <row r="243" spans="1:26" ht="15.75" customHeight="1" x14ac:dyDescent="0.2">
      <c r="A243" s="118" t="str">
        <f>INDEX('Policy Characteristics'!B:B,MATCH(PolicyLevers!$C243,'Policy Characteristics'!$D:$D,0))</f>
        <v>Electricity Supply</v>
      </c>
      <c r="B243" s="118" t="str">
        <f>INDEX('Policy Characteristics'!C:C,MATCH(PolicyLevers!$C243,'Policy Characteristics'!$D:$D,0))</f>
        <v>Reduce Plant Downtime</v>
      </c>
      <c r="C243" s="269" t="str">
        <f t="shared" ref="C243" si="162">C$234</f>
        <v>Percentage Reduction in Plant Downtime</v>
      </c>
      <c r="D243" s="257" t="s">
        <v>235</v>
      </c>
      <c r="E243" s="257" t="s">
        <v>322</v>
      </c>
      <c r="F243" s="257"/>
      <c r="G243" s="257"/>
      <c r="H243" s="7"/>
      <c r="I243" s="257" t="s">
        <v>76</v>
      </c>
      <c r="J243" s="118" t="str">
        <f>INDEX('Policy Characteristics'!E:E,MATCH(PolicyLevers!$C243,'Policy Characteristics'!$D:$D,0))</f>
        <v>Reduce Plant Downtime</v>
      </c>
      <c r="K243" s="118" t="str">
        <f>INDEX('Policy Characteristics'!F:F,MATCH(PolicyLevers!$C243,'Policy Characteristics'!$D:$D,0))</f>
        <v>elec reduce plant downtime</v>
      </c>
      <c r="L243" s="2">
        <f>INDEX('Policy Characteristics'!G:G,MATCH(PolicyLevers!$C243,'Policy Characteristics'!$D:$D,0))</f>
        <v>0</v>
      </c>
      <c r="M243" s="2">
        <f>INDEX('Policy Characteristics'!H:H,MATCH(PolicyLevers!$C243,'Policy Characteristics'!$D:$D,0))</f>
        <v>0</v>
      </c>
      <c r="N243" s="2">
        <f>INDEX('Policy Characteristics'!I:I,MATCH(PolicyLevers!$C243,'Policy Characteristics'!$D:$D,0))</f>
        <v>0</v>
      </c>
      <c r="O243" s="257">
        <f>INDEX('Policy Characteristics'!J:J,MATCH(PolicyLevers!$C243,'Policy Characteristics'!$D:$D,0))</f>
        <v>0</v>
      </c>
      <c r="P243" s="257"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
        <f>INDEX('Policy Characteristics'!L:L,MATCH(PolicyLevers!$C243,'Policy Characteristics'!$D:$D,0))</f>
        <v>0</v>
      </c>
      <c r="R243" s="264">
        <f>INDEX('Policy Characteristics'!M:M,MATCH(PolicyLevers!$C243,'Policy Characteristics'!$D:$D,0))</f>
        <v>0</v>
      </c>
      <c r="S243" s="257">
        <f>INDEX('Policy Characteristics'!N:N,MATCH(PolicyLevers!$C243,'Policy Characteristics'!$D:$D,0))</f>
        <v>0</v>
      </c>
      <c r="T243" s="257">
        <f>INDEX('Policy Characteristics'!O:O,MATCH(PolicyLevers!$C243,'Policy Characteristics'!$D:$D,0))</f>
        <v>0</v>
      </c>
      <c r="U243" s="2"/>
      <c r="V243" s="2"/>
      <c r="W243" s="2"/>
      <c r="X243" s="2"/>
      <c r="Y243" s="2"/>
      <c r="Z243" s="2"/>
    </row>
    <row r="244" spans="1:26" ht="15.75" customHeight="1" x14ac:dyDescent="0.2">
      <c r="A244" s="118" t="str">
        <f>INDEX('Policy Characteristics'!B:B,MATCH(PolicyLevers!$C244,'Policy Characteristics'!$D:$D,0))</f>
        <v>Electricity Supply</v>
      </c>
      <c r="B244" s="118" t="str">
        <f>INDEX('Policy Characteristics'!C:C,MATCH(PolicyLevers!$C244,'Policy Characteristics'!$D:$D,0))</f>
        <v>Reduce Plant Downtime</v>
      </c>
      <c r="C244" s="269" t="str">
        <f t="shared" ref="C244" si="163">C$234</f>
        <v>Percentage Reduction in Plant Downtime</v>
      </c>
      <c r="D244" s="257" t="s">
        <v>235</v>
      </c>
      <c r="E244" s="257" t="s">
        <v>324</v>
      </c>
      <c r="F244" s="257"/>
      <c r="G244" s="257"/>
      <c r="H244" s="7"/>
      <c r="I244" s="257" t="s">
        <v>76</v>
      </c>
      <c r="J244" s="118" t="str">
        <f>INDEX('Policy Characteristics'!E:E,MATCH(PolicyLevers!$C244,'Policy Characteristics'!$D:$D,0))</f>
        <v>Reduce Plant Downtime</v>
      </c>
      <c r="K244" s="118" t="str">
        <f>INDEX('Policy Characteristics'!F:F,MATCH(PolicyLevers!$C244,'Policy Characteristics'!$D:$D,0))</f>
        <v>elec reduce plant downtime</v>
      </c>
      <c r="L244" s="2">
        <f>INDEX('Policy Characteristics'!G:G,MATCH(PolicyLevers!$C244,'Policy Characteristics'!$D:$D,0))</f>
        <v>0</v>
      </c>
      <c r="M244" s="2">
        <f>INDEX('Policy Characteristics'!H:H,MATCH(PolicyLevers!$C244,'Policy Characteristics'!$D:$D,0))</f>
        <v>0</v>
      </c>
      <c r="N244" s="2">
        <f>INDEX('Policy Characteristics'!I:I,MATCH(PolicyLevers!$C244,'Policy Characteristics'!$D:$D,0))</f>
        <v>0</v>
      </c>
      <c r="O244" s="257">
        <f>INDEX('Policy Characteristics'!J:J,MATCH(PolicyLevers!$C244,'Policy Characteristics'!$D:$D,0))</f>
        <v>0</v>
      </c>
      <c r="P244" s="257"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
        <f>INDEX('Policy Characteristics'!L:L,MATCH(PolicyLevers!$C244,'Policy Characteristics'!$D:$D,0))</f>
        <v>0</v>
      </c>
      <c r="R244" s="264">
        <f>INDEX('Policy Characteristics'!M:M,MATCH(PolicyLevers!$C244,'Policy Characteristics'!$D:$D,0))</f>
        <v>0</v>
      </c>
      <c r="S244" s="257">
        <f>INDEX('Policy Characteristics'!N:N,MATCH(PolicyLevers!$C244,'Policy Characteristics'!$D:$D,0))</f>
        <v>0</v>
      </c>
      <c r="T244" s="257">
        <f>INDEX('Policy Characteristics'!O:O,MATCH(PolicyLevers!$C244,'Policy Characteristics'!$D:$D,0))</f>
        <v>0</v>
      </c>
      <c r="U244" s="2"/>
      <c r="V244" s="2"/>
      <c r="W244" s="2"/>
      <c r="X244" s="2"/>
      <c r="Y244" s="2"/>
      <c r="Z244" s="2"/>
    </row>
    <row r="245" spans="1:26" ht="15.75" customHeight="1" x14ac:dyDescent="0.2">
      <c r="A245" s="118" t="str">
        <f>INDEX('Policy Characteristics'!B:B,MATCH(PolicyLevers!$C245,'Policy Characteristics'!$D:$D,0))</f>
        <v>Electricity Supply</v>
      </c>
      <c r="B245" s="118" t="str">
        <f>INDEX('Policy Characteristics'!C:C,MATCH(PolicyLevers!$C245,'Policy Characteristics'!$D:$D,0))</f>
        <v>Reduce Plant Downtime</v>
      </c>
      <c r="C245" s="269" t="str">
        <f t="shared" ref="C245" si="164">C$234</f>
        <v>Percentage Reduction in Plant Downtime</v>
      </c>
      <c r="D245" s="257" t="s">
        <v>235</v>
      </c>
      <c r="E245" s="257" t="s">
        <v>325</v>
      </c>
      <c r="F245" s="257"/>
      <c r="G245" s="257"/>
      <c r="H245" s="7"/>
      <c r="I245" s="257" t="s">
        <v>76</v>
      </c>
      <c r="J245" s="118" t="str">
        <f>INDEX('Policy Characteristics'!E:E,MATCH(PolicyLevers!$C245,'Policy Characteristics'!$D:$D,0))</f>
        <v>Reduce Plant Downtime</v>
      </c>
      <c r="K245" s="118" t="str">
        <f>INDEX('Policy Characteristics'!F:F,MATCH(PolicyLevers!$C245,'Policy Characteristics'!$D:$D,0))</f>
        <v>elec reduce plant downtime</v>
      </c>
      <c r="L245" s="2">
        <f>INDEX('Policy Characteristics'!G:G,MATCH(PolicyLevers!$C245,'Policy Characteristics'!$D:$D,0))</f>
        <v>0</v>
      </c>
      <c r="M245" s="2">
        <f>INDEX('Policy Characteristics'!H:H,MATCH(PolicyLevers!$C245,'Policy Characteristics'!$D:$D,0))</f>
        <v>0</v>
      </c>
      <c r="N245" s="2">
        <f>INDEX('Policy Characteristics'!I:I,MATCH(PolicyLevers!$C245,'Policy Characteristics'!$D:$D,0))</f>
        <v>0</v>
      </c>
      <c r="O245" s="257">
        <f>INDEX('Policy Characteristics'!J:J,MATCH(PolicyLevers!$C245,'Policy Characteristics'!$D:$D,0))</f>
        <v>0</v>
      </c>
      <c r="P245" s="257"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
        <f>INDEX('Policy Characteristics'!L:L,MATCH(PolicyLevers!$C245,'Policy Characteristics'!$D:$D,0))</f>
        <v>0</v>
      </c>
      <c r="R245" s="264">
        <f>INDEX('Policy Characteristics'!M:M,MATCH(PolicyLevers!$C245,'Policy Characteristics'!$D:$D,0))</f>
        <v>0</v>
      </c>
      <c r="S245" s="257">
        <f>INDEX('Policy Characteristics'!N:N,MATCH(PolicyLevers!$C245,'Policy Characteristics'!$D:$D,0))</f>
        <v>0</v>
      </c>
      <c r="T245" s="257">
        <f>INDEX('Policy Characteristics'!O:O,MATCH(PolicyLevers!$C245,'Policy Characteristics'!$D:$D,0))</f>
        <v>0</v>
      </c>
      <c r="U245" s="2"/>
      <c r="V245" s="2"/>
      <c r="W245" s="2"/>
      <c r="X245" s="2"/>
      <c r="Y245" s="2"/>
      <c r="Z245" s="2"/>
    </row>
    <row r="246" spans="1:26" ht="15.75" customHeight="1" x14ac:dyDescent="0.2">
      <c r="A246" s="118" t="str">
        <f>INDEX('Policy Characteristics'!B:B,MATCH(PolicyLevers!$C246,'Policy Characteristics'!$D:$D,0))</f>
        <v>Electricity Supply</v>
      </c>
      <c r="B246" s="118" t="str">
        <f>INDEX('Policy Characteristics'!C:C,MATCH(PolicyLevers!$C246,'Policy Characteristics'!$D:$D,0))</f>
        <v>Reduce Plant Downtime</v>
      </c>
      <c r="C246" s="269" t="str">
        <f t="shared" ref="C246" si="165">C$234</f>
        <v>Percentage Reduction in Plant Downtime</v>
      </c>
      <c r="D246" s="257" t="s">
        <v>237</v>
      </c>
      <c r="E246" s="257" t="s">
        <v>322</v>
      </c>
      <c r="F246" s="257"/>
      <c r="G246" s="257"/>
      <c r="H246" s="7"/>
      <c r="I246" s="257" t="s">
        <v>76</v>
      </c>
      <c r="J246" s="118" t="str">
        <f>INDEX('Policy Characteristics'!E:E,MATCH(PolicyLevers!$C246,'Policy Characteristics'!$D:$D,0))</f>
        <v>Reduce Plant Downtime</v>
      </c>
      <c r="K246" s="118" t="str">
        <f>INDEX('Policy Characteristics'!F:F,MATCH(PolicyLevers!$C246,'Policy Characteristics'!$D:$D,0))</f>
        <v>elec reduce plant downtime</v>
      </c>
      <c r="L246" s="2">
        <f>INDEX('Policy Characteristics'!G:G,MATCH(PolicyLevers!$C246,'Policy Characteristics'!$D:$D,0))</f>
        <v>0</v>
      </c>
      <c r="M246" s="2">
        <f>INDEX('Policy Characteristics'!H:H,MATCH(PolicyLevers!$C246,'Policy Characteristics'!$D:$D,0))</f>
        <v>0</v>
      </c>
      <c r="N246" s="2">
        <f>INDEX('Policy Characteristics'!I:I,MATCH(PolicyLevers!$C246,'Policy Characteristics'!$D:$D,0))</f>
        <v>0</v>
      </c>
      <c r="O246" s="257">
        <f>INDEX('Policy Characteristics'!J:J,MATCH(PolicyLevers!$C246,'Policy Characteristics'!$D:$D,0))</f>
        <v>0</v>
      </c>
      <c r="P246" s="257"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
        <f>INDEX('Policy Characteristics'!L:L,MATCH(PolicyLevers!$C246,'Policy Characteristics'!$D:$D,0))</f>
        <v>0</v>
      </c>
      <c r="R246" s="264">
        <f>INDEX('Policy Characteristics'!M:M,MATCH(PolicyLevers!$C246,'Policy Characteristics'!$D:$D,0))</f>
        <v>0</v>
      </c>
      <c r="S246" s="257">
        <f>INDEX('Policy Characteristics'!N:N,MATCH(PolicyLevers!$C246,'Policy Characteristics'!$D:$D,0))</f>
        <v>0</v>
      </c>
      <c r="T246" s="257">
        <f>INDEX('Policy Characteristics'!O:O,MATCH(PolicyLevers!$C246,'Policy Characteristics'!$D:$D,0))</f>
        <v>0</v>
      </c>
      <c r="U246" s="2"/>
      <c r="V246" s="2"/>
      <c r="W246" s="2"/>
      <c r="X246" s="2"/>
      <c r="Y246" s="2"/>
      <c r="Z246" s="2"/>
    </row>
    <row r="247" spans="1:26" ht="15.75" customHeight="1" x14ac:dyDescent="0.2">
      <c r="A247" s="118" t="str">
        <f>INDEX('Policy Characteristics'!B:B,MATCH(PolicyLevers!$C247,'Policy Characteristics'!$D:$D,0))</f>
        <v>Electricity Supply</v>
      </c>
      <c r="B247" s="118" t="str">
        <f>INDEX('Policy Characteristics'!C:C,MATCH(PolicyLevers!$C247,'Policy Characteristics'!$D:$D,0))</f>
        <v>Reduce Plant Downtime</v>
      </c>
      <c r="C247" s="269" t="str">
        <f t="shared" ref="C247:C248" si="166">C$234</f>
        <v>Percentage Reduction in Plant Downtime</v>
      </c>
      <c r="D247" s="257" t="s">
        <v>237</v>
      </c>
      <c r="E247" s="257" t="s">
        <v>324</v>
      </c>
      <c r="F247" s="257"/>
      <c r="G247" s="257"/>
      <c r="H247" s="7"/>
      <c r="I247" s="257" t="s">
        <v>76</v>
      </c>
      <c r="J247" s="118" t="str">
        <f>INDEX('Policy Characteristics'!E:E,MATCH(PolicyLevers!$C247,'Policy Characteristics'!$D:$D,0))</f>
        <v>Reduce Plant Downtime</v>
      </c>
      <c r="K247" s="118" t="str">
        <f>INDEX('Policy Characteristics'!F:F,MATCH(PolicyLevers!$C247,'Policy Characteristics'!$D:$D,0))</f>
        <v>elec reduce plant downtime</v>
      </c>
      <c r="L247" s="2">
        <f>INDEX('Policy Characteristics'!G:G,MATCH(PolicyLevers!$C247,'Policy Characteristics'!$D:$D,0))</f>
        <v>0</v>
      </c>
      <c r="M247" s="2">
        <f>INDEX('Policy Characteristics'!H:H,MATCH(PolicyLevers!$C247,'Policy Characteristics'!$D:$D,0))</f>
        <v>0</v>
      </c>
      <c r="N247" s="2">
        <f>INDEX('Policy Characteristics'!I:I,MATCH(PolicyLevers!$C247,'Policy Characteristics'!$D:$D,0))</f>
        <v>0</v>
      </c>
      <c r="O247" s="257">
        <f>INDEX('Policy Characteristics'!J:J,MATCH(PolicyLevers!$C247,'Policy Characteristics'!$D:$D,0))</f>
        <v>0</v>
      </c>
      <c r="P247" s="257"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
        <f>INDEX('Policy Characteristics'!L:L,MATCH(PolicyLevers!$C247,'Policy Characteristics'!$D:$D,0))</f>
        <v>0</v>
      </c>
      <c r="R247" s="264">
        <f>INDEX('Policy Characteristics'!M:M,MATCH(PolicyLevers!$C247,'Policy Characteristics'!$D:$D,0))</f>
        <v>0</v>
      </c>
      <c r="S247" s="257">
        <f>INDEX('Policy Characteristics'!N:N,MATCH(PolicyLevers!$C247,'Policy Characteristics'!$D:$D,0))</f>
        <v>0</v>
      </c>
      <c r="T247" s="257">
        <f>INDEX('Policy Characteristics'!O:O,MATCH(PolicyLevers!$C247,'Policy Characteristics'!$D:$D,0))</f>
        <v>0</v>
      </c>
      <c r="U247" s="2"/>
      <c r="V247" s="2"/>
      <c r="W247" s="2"/>
      <c r="X247" s="2"/>
      <c r="Y247" s="2"/>
      <c r="Z247" s="2"/>
    </row>
    <row r="248" spans="1:26" ht="15.75" customHeight="1" x14ac:dyDescent="0.2">
      <c r="A248" s="118" t="str">
        <f>INDEX('Policy Characteristics'!B:B,MATCH(PolicyLevers!$C248,'Policy Characteristics'!$D:$D,0))</f>
        <v>Electricity Supply</v>
      </c>
      <c r="B248" s="118" t="str">
        <f>INDEX('Policy Characteristics'!C:C,MATCH(PolicyLevers!$C248,'Policy Characteristics'!$D:$D,0))</f>
        <v>Reduce Plant Downtime</v>
      </c>
      <c r="C248" s="249" t="str">
        <f t="shared" si="166"/>
        <v>Percentage Reduction in Plant Downtime</v>
      </c>
      <c r="D248" s="252" t="s">
        <v>237</v>
      </c>
      <c r="E248" s="252" t="s">
        <v>325</v>
      </c>
      <c r="F248" s="252" t="s">
        <v>327</v>
      </c>
      <c r="G248" s="252" t="s">
        <v>238</v>
      </c>
      <c r="H248" s="249">
        <v>143</v>
      </c>
      <c r="I248" s="250" t="s">
        <v>63</v>
      </c>
      <c r="J248" s="118" t="str">
        <f>INDEX('Policy Characteristics'!E:E,MATCH(PolicyLevers!$C248,'Policy Characteristics'!$D:$D,0))</f>
        <v>Reduce Plant Downtime</v>
      </c>
      <c r="K248" s="118" t="str">
        <f>INDEX('Policy Characteristics'!F:F,MATCH(PolicyLevers!$C248,'Policy Characteristics'!$D:$D,0))</f>
        <v>elec reduce plant downtime</v>
      </c>
      <c r="L248" s="251">
        <f>INDEX('Policy Characteristics'!G:G,MATCH(PolicyLevers!$C248,'Policy Characteristics'!$D:$D,0))</f>
        <v>0</v>
      </c>
      <c r="M248" s="251">
        <f>INDEX('Policy Characteristics'!H:H,MATCH(PolicyLevers!$C248,'Policy Characteristics'!$D:$D,0))</f>
        <v>0</v>
      </c>
      <c r="N248" s="251">
        <f>INDEX('Policy Characteristics'!I:I,MATCH(PolicyLevers!$C248,'Policy Characteristics'!$D:$D,0))</f>
        <v>0</v>
      </c>
      <c r="O248" s="252">
        <f>INDEX('Policy Characteristics'!J:J,MATCH(PolicyLevers!$C248,'Policy Characteristics'!$D:$D,0))</f>
        <v>0</v>
      </c>
      <c r="P248" s="252"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118">
        <f>INDEX('Policy Characteristics'!L:L,MATCH(PolicyLevers!$C248,'Policy Characteristics'!$D:$D,0))</f>
        <v>0</v>
      </c>
      <c r="R248" s="260">
        <f>INDEX('Policy Characteristics'!M:M,MATCH(PolicyLevers!$C248,'Policy Characteristics'!$D:$D,0))</f>
        <v>0</v>
      </c>
      <c r="S248" s="252">
        <f>INDEX('Policy Characteristics'!N:N,MATCH(PolicyLevers!$C248,'Policy Characteristics'!$D:$D,0))</f>
        <v>0</v>
      </c>
      <c r="T248" s="252">
        <f>INDEX('Policy Characteristics'!O:O,MATCH(PolicyLevers!$C248,'Policy Characteristics'!$D:$D,0))</f>
        <v>0</v>
      </c>
      <c r="U248" s="2"/>
      <c r="V248" s="2"/>
      <c r="W248" s="2"/>
      <c r="X248" s="2"/>
      <c r="Y248" s="2"/>
      <c r="Z248" s="2"/>
    </row>
    <row r="249" spans="1:26" ht="15.75" customHeight="1" x14ac:dyDescent="0.2">
      <c r="A249" s="118" t="str">
        <f>INDEX('Policy Characteristics'!B:B,MATCH(PolicyLevers!$C249,'Policy Characteristics'!$D:$D,0))</f>
        <v>Electricity Supply</v>
      </c>
      <c r="B249" s="118" t="str">
        <f>INDEX('Policy Characteristics'!C:C,MATCH(PolicyLevers!$C249,'Policy Characteristics'!$D:$D,0))</f>
        <v>Reduce Plant Downtime</v>
      </c>
      <c r="C249" s="269" t="str">
        <f t="shared" ref="C249" si="167">C$234</f>
        <v>Percentage Reduction in Plant Downtime</v>
      </c>
      <c r="D249" s="257" t="s">
        <v>239</v>
      </c>
      <c r="E249" s="257" t="s">
        <v>322</v>
      </c>
      <c r="F249" s="257"/>
      <c r="G249" s="257"/>
      <c r="H249" s="7"/>
      <c r="I249" s="257" t="s">
        <v>76</v>
      </c>
      <c r="J249" s="118" t="str">
        <f>INDEX('Policy Characteristics'!E:E,MATCH(PolicyLevers!$C249,'Policy Characteristics'!$D:$D,0))</f>
        <v>Reduce Plant Downtime</v>
      </c>
      <c r="K249" s="118" t="str">
        <f>INDEX('Policy Characteristics'!F:F,MATCH(PolicyLevers!$C249,'Policy Characteristics'!$D:$D,0))</f>
        <v>elec reduce plant downtime</v>
      </c>
      <c r="L249" s="2">
        <f>INDEX('Policy Characteristics'!G:G,MATCH(PolicyLevers!$C249,'Policy Characteristics'!$D:$D,0))</f>
        <v>0</v>
      </c>
      <c r="M249" s="2">
        <f>INDEX('Policy Characteristics'!H:H,MATCH(PolicyLevers!$C249,'Policy Characteristics'!$D:$D,0))</f>
        <v>0</v>
      </c>
      <c r="N249" s="2">
        <f>INDEX('Policy Characteristics'!I:I,MATCH(PolicyLevers!$C249,'Policy Characteristics'!$D:$D,0))</f>
        <v>0</v>
      </c>
      <c r="O249" s="257">
        <f>INDEX('Policy Characteristics'!J:J,MATCH(PolicyLevers!$C249,'Policy Characteristics'!$D:$D,0))</f>
        <v>0</v>
      </c>
      <c r="P249" s="257"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
        <f>INDEX('Policy Characteristics'!L:L,MATCH(PolicyLevers!$C249,'Policy Characteristics'!$D:$D,0))</f>
        <v>0</v>
      </c>
      <c r="R249" s="264">
        <f>INDEX('Policy Characteristics'!M:M,MATCH(PolicyLevers!$C249,'Policy Characteristics'!$D:$D,0))</f>
        <v>0</v>
      </c>
      <c r="S249" s="257">
        <f>INDEX('Policy Characteristics'!N:N,MATCH(PolicyLevers!$C249,'Policy Characteristics'!$D:$D,0))</f>
        <v>0</v>
      </c>
      <c r="T249" s="257">
        <f>INDEX('Policy Characteristics'!O:O,MATCH(PolicyLevers!$C249,'Policy Characteristics'!$D:$D,0))</f>
        <v>0</v>
      </c>
      <c r="U249" s="2"/>
      <c r="V249" s="2"/>
      <c r="W249" s="2"/>
      <c r="X249" s="2"/>
      <c r="Y249" s="2"/>
      <c r="Z249" s="2"/>
    </row>
    <row r="250" spans="1:26" ht="15.75" customHeight="1" x14ac:dyDescent="0.2">
      <c r="A250" s="118" t="str">
        <f>INDEX('Policy Characteristics'!B:B,MATCH(PolicyLevers!$C250,'Policy Characteristics'!$D:$D,0))</f>
        <v>Electricity Supply</v>
      </c>
      <c r="B250" s="118" t="str">
        <f>INDEX('Policy Characteristics'!C:C,MATCH(PolicyLevers!$C250,'Policy Characteristics'!$D:$D,0))</f>
        <v>Reduce Plant Downtime</v>
      </c>
      <c r="C250" s="269" t="str">
        <f t="shared" ref="C250:C251" si="168">C$234</f>
        <v>Percentage Reduction in Plant Downtime</v>
      </c>
      <c r="D250" s="257" t="s">
        <v>239</v>
      </c>
      <c r="E250" s="257" t="s">
        <v>324</v>
      </c>
      <c r="F250" s="257"/>
      <c r="G250" s="257"/>
      <c r="H250" s="7"/>
      <c r="I250" s="257" t="s">
        <v>76</v>
      </c>
      <c r="J250" s="118" t="str">
        <f>INDEX('Policy Characteristics'!E:E,MATCH(PolicyLevers!$C250,'Policy Characteristics'!$D:$D,0))</f>
        <v>Reduce Plant Downtime</v>
      </c>
      <c r="K250" s="118" t="str">
        <f>INDEX('Policy Characteristics'!F:F,MATCH(PolicyLevers!$C250,'Policy Characteristics'!$D:$D,0))</f>
        <v>elec reduce plant downtime</v>
      </c>
      <c r="L250" s="2">
        <f>INDEX('Policy Characteristics'!G:G,MATCH(PolicyLevers!$C250,'Policy Characteristics'!$D:$D,0))</f>
        <v>0</v>
      </c>
      <c r="M250" s="2">
        <f>INDEX('Policy Characteristics'!H:H,MATCH(PolicyLevers!$C250,'Policy Characteristics'!$D:$D,0))</f>
        <v>0</v>
      </c>
      <c r="N250" s="2">
        <f>INDEX('Policy Characteristics'!I:I,MATCH(PolicyLevers!$C250,'Policy Characteristics'!$D:$D,0))</f>
        <v>0</v>
      </c>
      <c r="O250" s="257">
        <f>INDEX('Policy Characteristics'!J:J,MATCH(PolicyLevers!$C250,'Policy Characteristics'!$D:$D,0))</f>
        <v>0</v>
      </c>
      <c r="P250" s="257"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
        <f>INDEX('Policy Characteristics'!L:L,MATCH(PolicyLevers!$C250,'Policy Characteristics'!$D:$D,0))</f>
        <v>0</v>
      </c>
      <c r="R250" s="264">
        <f>INDEX('Policy Characteristics'!M:M,MATCH(PolicyLevers!$C250,'Policy Characteristics'!$D:$D,0))</f>
        <v>0</v>
      </c>
      <c r="S250" s="257">
        <f>INDEX('Policy Characteristics'!N:N,MATCH(PolicyLevers!$C250,'Policy Characteristics'!$D:$D,0))</f>
        <v>0</v>
      </c>
      <c r="T250" s="257">
        <f>INDEX('Policy Characteristics'!O:O,MATCH(PolicyLevers!$C250,'Policy Characteristics'!$D:$D,0))</f>
        <v>0</v>
      </c>
      <c r="U250" s="2"/>
      <c r="V250" s="2"/>
      <c r="W250" s="2"/>
      <c r="X250" s="2"/>
      <c r="Y250" s="2"/>
      <c r="Z250" s="2"/>
    </row>
    <row r="251" spans="1:26" ht="15.75" customHeight="1" x14ac:dyDescent="0.2">
      <c r="A251" s="118" t="str">
        <f>INDEX('Policy Characteristics'!B:B,MATCH(PolicyLevers!$C251,'Policy Characteristics'!$D:$D,0))</f>
        <v>Electricity Supply</v>
      </c>
      <c r="B251" s="118" t="str">
        <f>INDEX('Policy Characteristics'!C:C,MATCH(PolicyLevers!$C251,'Policy Characteristics'!$D:$D,0))</f>
        <v>Reduce Plant Downtime</v>
      </c>
      <c r="C251" s="249" t="str">
        <f t="shared" si="168"/>
        <v>Percentage Reduction in Plant Downtime</v>
      </c>
      <c r="D251" s="252" t="s">
        <v>239</v>
      </c>
      <c r="E251" s="252" t="s">
        <v>325</v>
      </c>
      <c r="F251" s="252" t="s">
        <v>327</v>
      </c>
      <c r="G251" s="252" t="s">
        <v>240</v>
      </c>
      <c r="H251" s="249">
        <v>144</v>
      </c>
      <c r="I251" s="250" t="s">
        <v>63</v>
      </c>
      <c r="J251" s="118" t="str">
        <f>INDEX('Policy Characteristics'!E:E,MATCH(PolicyLevers!$C251,'Policy Characteristics'!$D:$D,0))</f>
        <v>Reduce Plant Downtime</v>
      </c>
      <c r="K251" s="118" t="str">
        <f>INDEX('Policy Characteristics'!F:F,MATCH(PolicyLevers!$C251,'Policy Characteristics'!$D:$D,0))</f>
        <v>elec reduce plant downtime</v>
      </c>
      <c r="L251" s="251">
        <f>INDEX('Policy Characteristics'!G:G,MATCH(PolicyLevers!$C251,'Policy Characteristics'!$D:$D,0))</f>
        <v>0</v>
      </c>
      <c r="M251" s="251">
        <f>INDEX('Policy Characteristics'!H:H,MATCH(PolicyLevers!$C251,'Policy Characteristics'!$D:$D,0))</f>
        <v>0</v>
      </c>
      <c r="N251" s="251">
        <f>INDEX('Policy Characteristics'!I:I,MATCH(PolicyLevers!$C251,'Policy Characteristics'!$D:$D,0))</f>
        <v>0</v>
      </c>
      <c r="O251" s="252">
        <f>INDEX('Policy Characteristics'!J:J,MATCH(PolicyLevers!$C251,'Policy Characteristics'!$D:$D,0))</f>
        <v>0</v>
      </c>
      <c r="P251" s="252"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118">
        <f>INDEX('Policy Characteristics'!L:L,MATCH(PolicyLevers!$C251,'Policy Characteristics'!$D:$D,0))</f>
        <v>0</v>
      </c>
      <c r="R251" s="260">
        <f>INDEX('Policy Characteristics'!M:M,MATCH(PolicyLevers!$C251,'Policy Characteristics'!$D:$D,0))</f>
        <v>0</v>
      </c>
      <c r="S251" s="252">
        <f>INDEX('Policy Characteristics'!N:N,MATCH(PolicyLevers!$C251,'Policy Characteristics'!$D:$D,0))</f>
        <v>0</v>
      </c>
      <c r="T251" s="252">
        <f>INDEX('Policy Characteristics'!O:O,MATCH(PolicyLevers!$C251,'Policy Characteristics'!$D:$D,0))</f>
        <v>0</v>
      </c>
      <c r="U251" s="2"/>
      <c r="V251" s="2"/>
      <c r="W251" s="2"/>
      <c r="X251" s="2"/>
      <c r="Y251" s="2"/>
      <c r="Z251" s="2"/>
    </row>
    <row r="252" spans="1:26" ht="15.75" customHeight="1" x14ac:dyDescent="0.2">
      <c r="A252" s="118" t="str">
        <f>INDEX('Policy Characteristics'!B:B,MATCH(PolicyLevers!$C252,'Policy Characteristics'!$D:$D,0))</f>
        <v>Electricity Supply</v>
      </c>
      <c r="B252" s="118" t="str">
        <f>INDEX('Policy Characteristics'!C:C,MATCH(PolicyLevers!$C252,'Policy Characteristics'!$D:$D,0))</f>
        <v>Reduce Plant Downtime</v>
      </c>
      <c r="C252" s="269" t="str">
        <f t="shared" ref="C252" si="169">C$234</f>
        <v>Percentage Reduction in Plant Downtime</v>
      </c>
      <c r="D252" s="257" t="s">
        <v>241</v>
      </c>
      <c r="E252" s="257" t="s">
        <v>322</v>
      </c>
      <c r="F252" s="257"/>
      <c r="G252" s="257"/>
      <c r="H252" s="7"/>
      <c r="I252" s="257" t="s">
        <v>76</v>
      </c>
      <c r="J252" s="118" t="str">
        <f>INDEX('Policy Characteristics'!E:E,MATCH(PolicyLevers!$C252,'Policy Characteristics'!$D:$D,0))</f>
        <v>Reduce Plant Downtime</v>
      </c>
      <c r="K252" s="118" t="str">
        <f>INDEX('Policy Characteristics'!F:F,MATCH(PolicyLevers!$C252,'Policy Characteristics'!$D:$D,0))</f>
        <v>elec reduce plant downtime</v>
      </c>
      <c r="L252" s="2">
        <f>INDEX('Policy Characteristics'!G:G,MATCH(PolicyLevers!$C252,'Policy Characteristics'!$D:$D,0))</f>
        <v>0</v>
      </c>
      <c r="M252" s="2">
        <f>INDEX('Policy Characteristics'!H:H,MATCH(PolicyLevers!$C252,'Policy Characteristics'!$D:$D,0))</f>
        <v>0</v>
      </c>
      <c r="N252" s="2">
        <f>INDEX('Policy Characteristics'!I:I,MATCH(PolicyLevers!$C252,'Policy Characteristics'!$D:$D,0))</f>
        <v>0</v>
      </c>
      <c r="O252" s="257">
        <f>INDEX('Policy Characteristics'!J:J,MATCH(PolicyLevers!$C252,'Policy Characteristics'!$D:$D,0))</f>
        <v>0</v>
      </c>
      <c r="P252" s="257"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
        <f>INDEX('Policy Characteristics'!L:L,MATCH(PolicyLevers!$C252,'Policy Characteristics'!$D:$D,0))</f>
        <v>0</v>
      </c>
      <c r="R252" s="264">
        <f>INDEX('Policy Characteristics'!M:M,MATCH(PolicyLevers!$C252,'Policy Characteristics'!$D:$D,0))</f>
        <v>0</v>
      </c>
      <c r="S252" s="257">
        <f>INDEX('Policy Characteristics'!N:N,MATCH(PolicyLevers!$C252,'Policy Characteristics'!$D:$D,0))</f>
        <v>0</v>
      </c>
      <c r="T252" s="257">
        <f>INDEX('Policy Characteristics'!O:O,MATCH(PolicyLevers!$C252,'Policy Characteristics'!$D:$D,0))</f>
        <v>0</v>
      </c>
      <c r="U252" s="2"/>
      <c r="V252" s="2"/>
      <c r="W252" s="2"/>
      <c r="X252" s="2"/>
      <c r="Y252" s="2"/>
      <c r="Z252" s="2"/>
    </row>
    <row r="253" spans="1:26" ht="15.75" customHeight="1" x14ac:dyDescent="0.2">
      <c r="A253" s="118" t="str">
        <f>INDEX('Policy Characteristics'!B:B,MATCH(PolicyLevers!$C253,'Policy Characteristics'!$D:$D,0))</f>
        <v>Electricity Supply</v>
      </c>
      <c r="B253" s="118" t="str">
        <f>INDEX('Policy Characteristics'!C:C,MATCH(PolicyLevers!$C253,'Policy Characteristics'!$D:$D,0))</f>
        <v>Reduce Plant Downtime</v>
      </c>
      <c r="C253" s="269" t="str">
        <f t="shared" ref="C253" si="170">C$234</f>
        <v>Percentage Reduction in Plant Downtime</v>
      </c>
      <c r="D253" s="257" t="s">
        <v>241</v>
      </c>
      <c r="E253" s="257" t="s">
        <v>324</v>
      </c>
      <c r="F253" s="257"/>
      <c r="G253" s="257"/>
      <c r="H253" s="7"/>
      <c r="I253" s="257" t="s">
        <v>76</v>
      </c>
      <c r="J253" s="118" t="str">
        <f>INDEX('Policy Characteristics'!E:E,MATCH(PolicyLevers!$C253,'Policy Characteristics'!$D:$D,0))</f>
        <v>Reduce Plant Downtime</v>
      </c>
      <c r="K253" s="118" t="str">
        <f>INDEX('Policy Characteristics'!F:F,MATCH(PolicyLevers!$C253,'Policy Characteristics'!$D:$D,0))</f>
        <v>elec reduce plant downtime</v>
      </c>
      <c r="L253" s="2">
        <f>INDEX('Policy Characteristics'!G:G,MATCH(PolicyLevers!$C253,'Policy Characteristics'!$D:$D,0))</f>
        <v>0</v>
      </c>
      <c r="M253" s="2">
        <f>INDEX('Policy Characteristics'!H:H,MATCH(PolicyLevers!$C253,'Policy Characteristics'!$D:$D,0))</f>
        <v>0</v>
      </c>
      <c r="N253" s="2">
        <f>INDEX('Policy Characteristics'!I:I,MATCH(PolicyLevers!$C253,'Policy Characteristics'!$D:$D,0))</f>
        <v>0</v>
      </c>
      <c r="O253" s="257">
        <f>INDEX('Policy Characteristics'!J:J,MATCH(PolicyLevers!$C253,'Policy Characteristics'!$D:$D,0))</f>
        <v>0</v>
      </c>
      <c r="P253" s="257"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
        <f>INDEX('Policy Characteristics'!L:L,MATCH(PolicyLevers!$C253,'Policy Characteristics'!$D:$D,0))</f>
        <v>0</v>
      </c>
      <c r="R253" s="264">
        <f>INDEX('Policy Characteristics'!M:M,MATCH(PolicyLevers!$C253,'Policy Characteristics'!$D:$D,0))</f>
        <v>0</v>
      </c>
      <c r="S253" s="257">
        <f>INDEX('Policy Characteristics'!N:N,MATCH(PolicyLevers!$C253,'Policy Characteristics'!$D:$D,0))</f>
        <v>0</v>
      </c>
      <c r="T253" s="257">
        <f>INDEX('Policy Characteristics'!O:O,MATCH(PolicyLevers!$C253,'Policy Characteristics'!$D:$D,0))</f>
        <v>0</v>
      </c>
      <c r="U253" s="2"/>
      <c r="V253" s="2"/>
      <c r="W253" s="2"/>
      <c r="X253" s="2"/>
      <c r="Y253" s="2"/>
      <c r="Z253" s="2"/>
    </row>
    <row r="254" spans="1:26" ht="15.75" customHeight="1" x14ac:dyDescent="0.2">
      <c r="A254" s="118" t="str">
        <f>INDEX('Policy Characteristics'!B:B,MATCH(PolicyLevers!$C254,'Policy Characteristics'!$D:$D,0))</f>
        <v>Electricity Supply</v>
      </c>
      <c r="B254" s="118" t="str">
        <f>INDEX('Policy Characteristics'!C:C,MATCH(PolicyLevers!$C254,'Policy Characteristics'!$D:$D,0))</f>
        <v>Reduce Plant Downtime</v>
      </c>
      <c r="C254" s="269" t="str">
        <f t="shared" ref="C254" si="171">C$234</f>
        <v>Percentage Reduction in Plant Downtime</v>
      </c>
      <c r="D254" s="257" t="s">
        <v>241</v>
      </c>
      <c r="E254" s="257" t="s">
        <v>325</v>
      </c>
      <c r="F254" s="257"/>
      <c r="G254" s="257"/>
      <c r="H254" s="7"/>
      <c r="I254" s="257" t="s">
        <v>76</v>
      </c>
      <c r="J254" s="118" t="str">
        <f>INDEX('Policy Characteristics'!E:E,MATCH(PolicyLevers!$C254,'Policy Characteristics'!$D:$D,0))</f>
        <v>Reduce Plant Downtime</v>
      </c>
      <c r="K254" s="118" t="str">
        <f>INDEX('Policy Characteristics'!F:F,MATCH(PolicyLevers!$C254,'Policy Characteristics'!$D:$D,0))</f>
        <v>elec reduce plant downtime</v>
      </c>
      <c r="L254" s="2">
        <f>INDEX('Policy Characteristics'!G:G,MATCH(PolicyLevers!$C254,'Policy Characteristics'!$D:$D,0))</f>
        <v>0</v>
      </c>
      <c r="M254" s="2">
        <f>INDEX('Policy Characteristics'!H:H,MATCH(PolicyLevers!$C254,'Policy Characteristics'!$D:$D,0))</f>
        <v>0</v>
      </c>
      <c r="N254" s="2">
        <f>INDEX('Policy Characteristics'!I:I,MATCH(PolicyLevers!$C254,'Policy Characteristics'!$D:$D,0))</f>
        <v>0</v>
      </c>
      <c r="O254" s="257">
        <f>INDEX('Policy Characteristics'!J:J,MATCH(PolicyLevers!$C254,'Policy Characteristics'!$D:$D,0))</f>
        <v>0</v>
      </c>
      <c r="P254" s="257"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
        <f>INDEX('Policy Characteristics'!L:L,MATCH(PolicyLevers!$C254,'Policy Characteristics'!$D:$D,0))</f>
        <v>0</v>
      </c>
      <c r="R254" s="264">
        <f>INDEX('Policy Characteristics'!M:M,MATCH(PolicyLevers!$C254,'Policy Characteristics'!$D:$D,0))</f>
        <v>0</v>
      </c>
      <c r="S254" s="257">
        <f>INDEX('Policy Characteristics'!N:N,MATCH(PolicyLevers!$C254,'Policy Characteristics'!$D:$D,0))</f>
        <v>0</v>
      </c>
      <c r="T254" s="257">
        <f>INDEX('Policy Characteristics'!O:O,MATCH(PolicyLevers!$C254,'Policy Characteristics'!$D:$D,0))</f>
        <v>0</v>
      </c>
      <c r="U254" s="2"/>
      <c r="V254" s="2"/>
      <c r="W254" s="2"/>
      <c r="X254" s="2"/>
      <c r="Y254" s="2"/>
      <c r="Z254" s="2"/>
    </row>
    <row r="255" spans="1:26" ht="15.75" customHeight="1" x14ac:dyDescent="0.2">
      <c r="A255" s="118" t="str">
        <f>INDEX('Policy Characteristics'!B:B,MATCH(PolicyLevers!$C255,'Policy Characteristics'!$D:$D,0))</f>
        <v>Electricity Supply</v>
      </c>
      <c r="B255" s="118" t="str">
        <f>INDEX('Policy Characteristics'!C:C,MATCH(PolicyLevers!$C255,'Policy Characteristics'!$D:$D,0))</f>
        <v>Reduce Plant Downtime</v>
      </c>
      <c r="C255" s="269" t="str">
        <f t="shared" ref="C255" si="172">C$234</f>
        <v>Percentage Reduction in Plant Downtime</v>
      </c>
      <c r="D255" s="257" t="s">
        <v>243</v>
      </c>
      <c r="E255" s="257" t="s">
        <v>322</v>
      </c>
      <c r="F255" s="257"/>
      <c r="G255" s="257"/>
      <c r="H255" s="7"/>
      <c r="I255" s="257" t="s">
        <v>76</v>
      </c>
      <c r="J255" s="118" t="str">
        <f>INDEX('Policy Characteristics'!E:E,MATCH(PolicyLevers!$C255,'Policy Characteristics'!$D:$D,0))</f>
        <v>Reduce Plant Downtime</v>
      </c>
      <c r="K255" s="118" t="str">
        <f>INDEX('Policy Characteristics'!F:F,MATCH(PolicyLevers!$C255,'Policy Characteristics'!$D:$D,0))</f>
        <v>elec reduce plant downtime</v>
      </c>
      <c r="L255" s="2">
        <f>INDEX('Policy Characteristics'!G:G,MATCH(PolicyLevers!$C255,'Policy Characteristics'!$D:$D,0))</f>
        <v>0</v>
      </c>
      <c r="M255" s="2">
        <f>INDEX('Policy Characteristics'!H:H,MATCH(PolicyLevers!$C255,'Policy Characteristics'!$D:$D,0))</f>
        <v>0</v>
      </c>
      <c r="N255" s="2">
        <f>INDEX('Policy Characteristics'!I:I,MATCH(PolicyLevers!$C255,'Policy Characteristics'!$D:$D,0))</f>
        <v>0</v>
      </c>
      <c r="O255" s="257">
        <f>INDEX('Policy Characteristics'!J:J,MATCH(PolicyLevers!$C255,'Policy Characteristics'!$D:$D,0))</f>
        <v>0</v>
      </c>
      <c r="P255" s="257"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
        <f>INDEX('Policy Characteristics'!L:L,MATCH(PolicyLevers!$C255,'Policy Characteristics'!$D:$D,0))</f>
        <v>0</v>
      </c>
      <c r="R255" s="264">
        <f>INDEX('Policy Characteristics'!M:M,MATCH(PolicyLevers!$C255,'Policy Characteristics'!$D:$D,0))</f>
        <v>0</v>
      </c>
      <c r="S255" s="257">
        <f>INDEX('Policy Characteristics'!N:N,MATCH(PolicyLevers!$C255,'Policy Characteristics'!$D:$D,0))</f>
        <v>0</v>
      </c>
      <c r="T255" s="257">
        <f>INDEX('Policy Characteristics'!O:O,MATCH(PolicyLevers!$C255,'Policy Characteristics'!$D:$D,0))</f>
        <v>0</v>
      </c>
      <c r="U255" s="2"/>
      <c r="V255" s="2"/>
      <c r="W255" s="2"/>
      <c r="X255" s="2"/>
      <c r="Y255" s="2"/>
      <c r="Z255" s="2"/>
    </row>
    <row r="256" spans="1:26" ht="15.75" customHeight="1" x14ac:dyDescent="0.2">
      <c r="A256" s="118" t="str">
        <f>INDEX('Policy Characteristics'!B:B,MATCH(PolicyLevers!$C256,'Policy Characteristics'!$D:$D,0))</f>
        <v>Electricity Supply</v>
      </c>
      <c r="B256" s="118" t="str">
        <f>INDEX('Policy Characteristics'!C:C,MATCH(PolicyLevers!$C256,'Policy Characteristics'!$D:$D,0))</f>
        <v>Reduce Plant Downtime</v>
      </c>
      <c r="C256" s="269" t="str">
        <f t="shared" ref="C256" si="173">C$234</f>
        <v>Percentage Reduction in Plant Downtime</v>
      </c>
      <c r="D256" s="257" t="s">
        <v>243</v>
      </c>
      <c r="E256" s="257" t="s">
        <v>324</v>
      </c>
      <c r="F256" s="257"/>
      <c r="G256" s="257"/>
      <c r="H256" s="7"/>
      <c r="I256" s="257" t="s">
        <v>76</v>
      </c>
      <c r="J256" s="118" t="str">
        <f>INDEX('Policy Characteristics'!E:E,MATCH(PolicyLevers!$C256,'Policy Characteristics'!$D:$D,0))</f>
        <v>Reduce Plant Downtime</v>
      </c>
      <c r="K256" s="118" t="str">
        <f>INDEX('Policy Characteristics'!F:F,MATCH(PolicyLevers!$C256,'Policy Characteristics'!$D:$D,0))</f>
        <v>elec reduce plant downtime</v>
      </c>
      <c r="L256" s="2">
        <f>INDEX('Policy Characteristics'!G:G,MATCH(PolicyLevers!$C256,'Policy Characteristics'!$D:$D,0))</f>
        <v>0</v>
      </c>
      <c r="M256" s="2">
        <f>INDEX('Policy Characteristics'!H:H,MATCH(PolicyLevers!$C256,'Policy Characteristics'!$D:$D,0))</f>
        <v>0</v>
      </c>
      <c r="N256" s="2">
        <f>INDEX('Policy Characteristics'!I:I,MATCH(PolicyLevers!$C256,'Policy Characteristics'!$D:$D,0))</f>
        <v>0</v>
      </c>
      <c r="O256" s="257">
        <f>INDEX('Policy Characteristics'!J:J,MATCH(PolicyLevers!$C256,'Policy Characteristics'!$D:$D,0))</f>
        <v>0</v>
      </c>
      <c r="P256" s="257"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
        <f>INDEX('Policy Characteristics'!L:L,MATCH(PolicyLevers!$C256,'Policy Characteristics'!$D:$D,0))</f>
        <v>0</v>
      </c>
      <c r="R256" s="264">
        <f>INDEX('Policy Characteristics'!M:M,MATCH(PolicyLevers!$C256,'Policy Characteristics'!$D:$D,0))</f>
        <v>0</v>
      </c>
      <c r="S256" s="257">
        <f>INDEX('Policy Characteristics'!N:N,MATCH(PolicyLevers!$C256,'Policy Characteristics'!$D:$D,0))</f>
        <v>0</v>
      </c>
      <c r="T256" s="257">
        <f>INDEX('Policy Characteristics'!O:O,MATCH(PolicyLevers!$C256,'Policy Characteristics'!$D:$D,0))</f>
        <v>0</v>
      </c>
      <c r="U256" s="2"/>
      <c r="V256" s="2"/>
      <c r="W256" s="2"/>
      <c r="X256" s="2"/>
      <c r="Y256" s="2"/>
      <c r="Z256" s="2"/>
    </row>
    <row r="257" spans="1:26" ht="15.75" customHeight="1" x14ac:dyDescent="0.2">
      <c r="A257" s="118" t="str">
        <f>INDEX('Policy Characteristics'!B:B,MATCH(PolicyLevers!$C257,'Policy Characteristics'!$D:$D,0))</f>
        <v>Electricity Supply</v>
      </c>
      <c r="B257" s="118" t="str">
        <f>INDEX('Policy Characteristics'!C:C,MATCH(PolicyLevers!$C257,'Policy Characteristics'!$D:$D,0))</f>
        <v>Reduce Plant Downtime</v>
      </c>
      <c r="C257" s="269" t="str">
        <f t="shared" ref="C257" si="174">C$234</f>
        <v>Percentage Reduction in Plant Downtime</v>
      </c>
      <c r="D257" s="257" t="s">
        <v>243</v>
      </c>
      <c r="E257" s="257" t="s">
        <v>325</v>
      </c>
      <c r="F257" s="257"/>
      <c r="G257" s="257"/>
      <c r="H257" s="7"/>
      <c r="I257" s="257" t="s">
        <v>76</v>
      </c>
      <c r="J257" s="118" t="str">
        <f>INDEX('Policy Characteristics'!E:E,MATCH(PolicyLevers!$C257,'Policy Characteristics'!$D:$D,0))</f>
        <v>Reduce Plant Downtime</v>
      </c>
      <c r="K257" s="118" t="str">
        <f>INDEX('Policy Characteristics'!F:F,MATCH(PolicyLevers!$C257,'Policy Characteristics'!$D:$D,0))</f>
        <v>elec reduce plant downtime</v>
      </c>
      <c r="L257" s="2">
        <f>INDEX('Policy Characteristics'!G:G,MATCH(PolicyLevers!$C257,'Policy Characteristics'!$D:$D,0))</f>
        <v>0</v>
      </c>
      <c r="M257" s="2">
        <f>INDEX('Policy Characteristics'!H:H,MATCH(PolicyLevers!$C257,'Policy Characteristics'!$D:$D,0))</f>
        <v>0</v>
      </c>
      <c r="N257" s="2">
        <f>INDEX('Policy Characteristics'!I:I,MATCH(PolicyLevers!$C257,'Policy Characteristics'!$D:$D,0))</f>
        <v>0</v>
      </c>
      <c r="O257" s="257">
        <f>INDEX('Policy Characteristics'!J:J,MATCH(PolicyLevers!$C257,'Policy Characteristics'!$D:$D,0))</f>
        <v>0</v>
      </c>
      <c r="P257" s="257"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
        <f>INDEX('Policy Characteristics'!L:L,MATCH(PolicyLevers!$C257,'Policy Characteristics'!$D:$D,0))</f>
        <v>0</v>
      </c>
      <c r="R257" s="264">
        <f>INDEX('Policy Characteristics'!M:M,MATCH(PolicyLevers!$C257,'Policy Characteristics'!$D:$D,0))</f>
        <v>0</v>
      </c>
      <c r="S257" s="257">
        <f>INDEX('Policy Characteristics'!N:N,MATCH(PolicyLevers!$C257,'Policy Characteristics'!$D:$D,0))</f>
        <v>0</v>
      </c>
      <c r="T257" s="257">
        <f>INDEX('Policy Characteristics'!O:O,MATCH(PolicyLevers!$C257,'Policy Characteristics'!$D:$D,0))</f>
        <v>0</v>
      </c>
      <c r="U257" s="2"/>
      <c r="V257" s="2"/>
      <c r="W257" s="2"/>
      <c r="X257" s="2"/>
      <c r="Y257" s="2"/>
      <c r="Z257" s="2"/>
    </row>
    <row r="258" spans="1:26" ht="15.75" customHeight="1" x14ac:dyDescent="0.2">
      <c r="A258" s="118" t="str">
        <f>INDEX('Policy Characteristics'!B:B,MATCH(PolicyLevers!$C258,'Policy Characteristics'!$D:$D,0))</f>
        <v>Electricity Supply</v>
      </c>
      <c r="B258" s="118" t="str">
        <f>INDEX('Policy Characteristics'!C:C,MATCH(PolicyLevers!$C258,'Policy Characteristics'!$D:$D,0))</f>
        <v>Reduce Plant Downtime</v>
      </c>
      <c r="C258" s="269" t="str">
        <f t="shared" ref="C258" si="175">C$234</f>
        <v>Percentage Reduction in Plant Downtime</v>
      </c>
      <c r="D258" s="257" t="s">
        <v>247</v>
      </c>
      <c r="E258" s="257" t="s">
        <v>322</v>
      </c>
      <c r="F258" s="257"/>
      <c r="G258" s="257"/>
      <c r="H258" s="7"/>
      <c r="I258" s="257" t="s">
        <v>76</v>
      </c>
      <c r="J258" s="118" t="str">
        <f>INDEX('Policy Characteristics'!E:E,MATCH(PolicyLevers!$C258,'Policy Characteristics'!$D:$D,0))</f>
        <v>Reduce Plant Downtime</v>
      </c>
      <c r="K258" s="118" t="str">
        <f>INDEX('Policy Characteristics'!F:F,MATCH(PolicyLevers!$C258,'Policy Characteristics'!$D:$D,0))</f>
        <v>elec reduce plant downtime</v>
      </c>
      <c r="L258" s="2">
        <f>INDEX('Policy Characteristics'!G:G,MATCH(PolicyLevers!$C258,'Policy Characteristics'!$D:$D,0))</f>
        <v>0</v>
      </c>
      <c r="M258" s="2">
        <f>INDEX('Policy Characteristics'!H:H,MATCH(PolicyLevers!$C258,'Policy Characteristics'!$D:$D,0))</f>
        <v>0</v>
      </c>
      <c r="N258" s="2">
        <f>INDEX('Policy Characteristics'!I:I,MATCH(PolicyLevers!$C258,'Policy Characteristics'!$D:$D,0))</f>
        <v>0</v>
      </c>
      <c r="O258" s="257">
        <f>INDEX('Policy Characteristics'!J:J,MATCH(PolicyLevers!$C258,'Policy Characteristics'!$D:$D,0))</f>
        <v>0</v>
      </c>
      <c r="P258" s="257"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
        <f>INDEX('Policy Characteristics'!L:L,MATCH(PolicyLevers!$C258,'Policy Characteristics'!$D:$D,0))</f>
        <v>0</v>
      </c>
      <c r="R258" s="264">
        <f>INDEX('Policy Characteristics'!M:M,MATCH(PolicyLevers!$C258,'Policy Characteristics'!$D:$D,0))</f>
        <v>0</v>
      </c>
      <c r="S258" s="257">
        <f>INDEX('Policy Characteristics'!N:N,MATCH(PolicyLevers!$C258,'Policy Characteristics'!$D:$D,0))</f>
        <v>0</v>
      </c>
      <c r="T258" s="257">
        <f>INDEX('Policy Characteristics'!O:O,MATCH(PolicyLevers!$C258,'Policy Characteristics'!$D:$D,0))</f>
        <v>0</v>
      </c>
      <c r="U258" s="2"/>
      <c r="V258" s="2"/>
      <c r="W258" s="2"/>
      <c r="X258" s="2"/>
      <c r="Y258" s="2"/>
      <c r="Z258" s="2"/>
    </row>
    <row r="259" spans="1:26" ht="15.75" customHeight="1" x14ac:dyDescent="0.2">
      <c r="A259" s="118" t="str">
        <f>INDEX('Policy Characteristics'!B:B,MATCH(PolicyLevers!$C259,'Policy Characteristics'!$D:$D,0))</f>
        <v>Electricity Supply</v>
      </c>
      <c r="B259" s="118" t="str">
        <f>INDEX('Policy Characteristics'!C:C,MATCH(PolicyLevers!$C259,'Policy Characteristics'!$D:$D,0))</f>
        <v>Reduce Plant Downtime</v>
      </c>
      <c r="C259" s="269" t="str">
        <f t="shared" ref="C259" si="176">C$234</f>
        <v>Percentage Reduction in Plant Downtime</v>
      </c>
      <c r="D259" s="257" t="s">
        <v>247</v>
      </c>
      <c r="E259" s="257" t="s">
        <v>324</v>
      </c>
      <c r="F259" s="257"/>
      <c r="G259" s="257"/>
      <c r="H259" s="7"/>
      <c r="I259" s="257" t="s">
        <v>76</v>
      </c>
      <c r="J259" s="118" t="str">
        <f>INDEX('Policy Characteristics'!E:E,MATCH(PolicyLevers!$C259,'Policy Characteristics'!$D:$D,0))</f>
        <v>Reduce Plant Downtime</v>
      </c>
      <c r="K259" s="118" t="str">
        <f>INDEX('Policy Characteristics'!F:F,MATCH(PolicyLevers!$C259,'Policy Characteristics'!$D:$D,0))</f>
        <v>elec reduce plant downtime</v>
      </c>
      <c r="L259" s="2">
        <f>INDEX('Policy Characteristics'!G:G,MATCH(PolicyLevers!$C259,'Policy Characteristics'!$D:$D,0))</f>
        <v>0</v>
      </c>
      <c r="M259" s="2">
        <f>INDEX('Policy Characteristics'!H:H,MATCH(PolicyLevers!$C259,'Policy Characteristics'!$D:$D,0))</f>
        <v>0</v>
      </c>
      <c r="N259" s="2">
        <f>INDEX('Policy Characteristics'!I:I,MATCH(PolicyLevers!$C259,'Policy Characteristics'!$D:$D,0))</f>
        <v>0</v>
      </c>
      <c r="O259" s="257">
        <f>INDEX('Policy Characteristics'!J:J,MATCH(PolicyLevers!$C259,'Policy Characteristics'!$D:$D,0))</f>
        <v>0</v>
      </c>
      <c r="P259" s="257"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
        <f>INDEX('Policy Characteristics'!L:L,MATCH(PolicyLevers!$C259,'Policy Characteristics'!$D:$D,0))</f>
        <v>0</v>
      </c>
      <c r="R259" s="264">
        <f>INDEX('Policy Characteristics'!M:M,MATCH(PolicyLevers!$C259,'Policy Characteristics'!$D:$D,0))</f>
        <v>0</v>
      </c>
      <c r="S259" s="257">
        <f>INDEX('Policy Characteristics'!N:N,MATCH(PolicyLevers!$C259,'Policy Characteristics'!$D:$D,0))</f>
        <v>0</v>
      </c>
      <c r="T259" s="257">
        <f>INDEX('Policy Characteristics'!O:O,MATCH(PolicyLevers!$C259,'Policy Characteristics'!$D:$D,0))</f>
        <v>0</v>
      </c>
      <c r="U259" s="2"/>
      <c r="V259" s="2"/>
      <c r="W259" s="2"/>
      <c r="X259" s="2"/>
      <c r="Y259" s="2"/>
      <c r="Z259" s="2"/>
    </row>
    <row r="260" spans="1:26" ht="15.75" customHeight="1" x14ac:dyDescent="0.2">
      <c r="A260" s="118" t="str">
        <f>INDEX('Policy Characteristics'!B:B,MATCH(PolicyLevers!$C260,'Policy Characteristics'!$D:$D,0))</f>
        <v>Electricity Supply</v>
      </c>
      <c r="B260" s="118" t="str">
        <f>INDEX('Policy Characteristics'!C:C,MATCH(PolicyLevers!$C260,'Policy Characteristics'!$D:$D,0))</f>
        <v>Reduce Plant Downtime</v>
      </c>
      <c r="C260" s="269" t="str">
        <f t="shared" ref="C260" si="177">C$234</f>
        <v>Percentage Reduction in Plant Downtime</v>
      </c>
      <c r="D260" s="257" t="s">
        <v>247</v>
      </c>
      <c r="E260" s="257" t="s">
        <v>325</v>
      </c>
      <c r="F260" s="257"/>
      <c r="G260" s="257"/>
      <c r="H260" s="7"/>
      <c r="I260" s="257" t="s">
        <v>76</v>
      </c>
      <c r="J260" s="118" t="str">
        <f>INDEX('Policy Characteristics'!E:E,MATCH(PolicyLevers!$C260,'Policy Characteristics'!$D:$D,0))</f>
        <v>Reduce Plant Downtime</v>
      </c>
      <c r="K260" s="118" t="str">
        <f>INDEX('Policy Characteristics'!F:F,MATCH(PolicyLevers!$C260,'Policy Characteristics'!$D:$D,0))</f>
        <v>elec reduce plant downtime</v>
      </c>
      <c r="L260" s="2">
        <f>INDEX('Policy Characteristics'!G:G,MATCH(PolicyLevers!$C260,'Policy Characteristics'!$D:$D,0))</f>
        <v>0</v>
      </c>
      <c r="M260" s="2">
        <f>INDEX('Policy Characteristics'!H:H,MATCH(PolicyLevers!$C260,'Policy Characteristics'!$D:$D,0))</f>
        <v>0</v>
      </c>
      <c r="N260" s="2">
        <f>INDEX('Policy Characteristics'!I:I,MATCH(PolicyLevers!$C260,'Policy Characteristics'!$D:$D,0))</f>
        <v>0</v>
      </c>
      <c r="O260" s="257">
        <f>INDEX('Policy Characteristics'!J:J,MATCH(PolicyLevers!$C260,'Policy Characteristics'!$D:$D,0))</f>
        <v>0</v>
      </c>
      <c r="P260" s="257"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
        <f>INDEX('Policy Characteristics'!L:L,MATCH(PolicyLevers!$C260,'Policy Characteristics'!$D:$D,0))</f>
        <v>0</v>
      </c>
      <c r="R260" s="264">
        <f>INDEX('Policy Characteristics'!M:M,MATCH(PolicyLevers!$C260,'Policy Characteristics'!$D:$D,0))</f>
        <v>0</v>
      </c>
      <c r="S260" s="257">
        <f>INDEX('Policy Characteristics'!N:N,MATCH(PolicyLevers!$C260,'Policy Characteristics'!$D:$D,0))</f>
        <v>0</v>
      </c>
      <c r="T260" s="257">
        <f>INDEX('Policy Characteristics'!O:O,MATCH(PolicyLevers!$C260,'Policy Characteristics'!$D:$D,0))</f>
        <v>0</v>
      </c>
      <c r="U260" s="2"/>
      <c r="V260" s="2"/>
      <c r="W260" s="2"/>
      <c r="X260" s="2"/>
      <c r="Y260" s="2"/>
      <c r="Z260" s="2"/>
    </row>
    <row r="261" spans="1:26" ht="15.75" customHeight="1" x14ac:dyDescent="0.2">
      <c r="A261" s="118" t="str">
        <f>INDEX('Policy Characteristics'!B:B,MATCH(PolicyLevers!$C261,'Policy Characteristics'!$D:$D,0))</f>
        <v>Electricity Supply</v>
      </c>
      <c r="B261" s="118" t="str">
        <f>INDEX('Policy Characteristics'!C:C,MATCH(PolicyLevers!$C261,'Policy Characteristics'!$D:$D,0))</f>
        <v>Reduce Plant Downtime</v>
      </c>
      <c r="C261" s="269" t="str">
        <f t="shared" ref="C261" si="178">C$234</f>
        <v>Percentage Reduction in Plant Downtime</v>
      </c>
      <c r="D261" s="257" t="s">
        <v>249</v>
      </c>
      <c r="E261" s="257" t="s">
        <v>322</v>
      </c>
      <c r="F261" s="257"/>
      <c r="G261" s="257"/>
      <c r="H261" s="7"/>
      <c r="I261" s="257" t="s">
        <v>76</v>
      </c>
      <c r="J261" s="118" t="str">
        <f>INDEX('Policy Characteristics'!E:E,MATCH(PolicyLevers!$C261,'Policy Characteristics'!$D:$D,0))</f>
        <v>Reduce Plant Downtime</v>
      </c>
      <c r="K261" s="118" t="str">
        <f>INDEX('Policy Characteristics'!F:F,MATCH(PolicyLevers!$C261,'Policy Characteristics'!$D:$D,0))</f>
        <v>elec reduce plant downtime</v>
      </c>
      <c r="L261" s="2">
        <f>INDEX('Policy Characteristics'!G:G,MATCH(PolicyLevers!$C261,'Policy Characteristics'!$D:$D,0))</f>
        <v>0</v>
      </c>
      <c r="M261" s="2">
        <f>INDEX('Policy Characteristics'!H:H,MATCH(PolicyLevers!$C261,'Policy Characteristics'!$D:$D,0))</f>
        <v>0</v>
      </c>
      <c r="N261" s="2">
        <f>INDEX('Policy Characteristics'!I:I,MATCH(PolicyLevers!$C261,'Policy Characteristics'!$D:$D,0))</f>
        <v>0</v>
      </c>
      <c r="O261" s="257">
        <f>INDEX('Policy Characteristics'!J:J,MATCH(PolicyLevers!$C261,'Policy Characteristics'!$D:$D,0))</f>
        <v>0</v>
      </c>
      <c r="P261" s="257"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
        <f>INDEX('Policy Characteristics'!L:L,MATCH(PolicyLevers!$C261,'Policy Characteristics'!$D:$D,0))</f>
        <v>0</v>
      </c>
      <c r="R261" s="264">
        <f>INDEX('Policy Characteristics'!M:M,MATCH(PolicyLevers!$C261,'Policy Characteristics'!$D:$D,0))</f>
        <v>0</v>
      </c>
      <c r="S261" s="257">
        <f>INDEX('Policy Characteristics'!N:N,MATCH(PolicyLevers!$C261,'Policy Characteristics'!$D:$D,0))</f>
        <v>0</v>
      </c>
      <c r="T261" s="257">
        <f>INDEX('Policy Characteristics'!O:O,MATCH(PolicyLevers!$C261,'Policy Characteristics'!$D:$D,0))</f>
        <v>0</v>
      </c>
      <c r="U261" s="2"/>
      <c r="V261" s="2"/>
      <c r="W261" s="2"/>
      <c r="X261" s="2"/>
      <c r="Y261" s="2"/>
      <c r="Z261" s="2"/>
    </row>
    <row r="262" spans="1:26" ht="15.75" customHeight="1" x14ac:dyDescent="0.2">
      <c r="A262" s="118" t="str">
        <f>INDEX('Policy Characteristics'!B:B,MATCH(PolicyLevers!$C262,'Policy Characteristics'!$D:$D,0))</f>
        <v>Electricity Supply</v>
      </c>
      <c r="B262" s="118" t="str">
        <f>INDEX('Policy Characteristics'!C:C,MATCH(PolicyLevers!$C262,'Policy Characteristics'!$D:$D,0))</f>
        <v>Reduce Plant Downtime</v>
      </c>
      <c r="C262" s="269" t="str">
        <f t="shared" ref="C262" si="179">C$234</f>
        <v>Percentage Reduction in Plant Downtime</v>
      </c>
      <c r="D262" s="257" t="s">
        <v>249</v>
      </c>
      <c r="E262" s="257" t="s">
        <v>324</v>
      </c>
      <c r="F262" s="257"/>
      <c r="G262" s="257"/>
      <c r="H262" s="7"/>
      <c r="I262" s="257" t="s">
        <v>76</v>
      </c>
      <c r="J262" s="118" t="str">
        <f>INDEX('Policy Characteristics'!E:E,MATCH(PolicyLevers!$C262,'Policy Characteristics'!$D:$D,0))</f>
        <v>Reduce Plant Downtime</v>
      </c>
      <c r="K262" s="118" t="str">
        <f>INDEX('Policy Characteristics'!F:F,MATCH(PolicyLevers!$C262,'Policy Characteristics'!$D:$D,0))</f>
        <v>elec reduce plant downtime</v>
      </c>
      <c r="L262" s="2">
        <f>INDEX('Policy Characteristics'!G:G,MATCH(PolicyLevers!$C262,'Policy Characteristics'!$D:$D,0))</f>
        <v>0</v>
      </c>
      <c r="M262" s="2">
        <f>INDEX('Policy Characteristics'!H:H,MATCH(PolicyLevers!$C262,'Policy Characteristics'!$D:$D,0))</f>
        <v>0</v>
      </c>
      <c r="N262" s="2">
        <f>INDEX('Policy Characteristics'!I:I,MATCH(PolicyLevers!$C262,'Policy Characteristics'!$D:$D,0))</f>
        <v>0</v>
      </c>
      <c r="O262" s="257">
        <f>INDEX('Policy Characteristics'!J:J,MATCH(PolicyLevers!$C262,'Policy Characteristics'!$D:$D,0))</f>
        <v>0</v>
      </c>
      <c r="P262" s="257"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
        <f>INDEX('Policy Characteristics'!L:L,MATCH(PolicyLevers!$C262,'Policy Characteristics'!$D:$D,0))</f>
        <v>0</v>
      </c>
      <c r="R262" s="264">
        <f>INDEX('Policy Characteristics'!M:M,MATCH(PolicyLevers!$C262,'Policy Characteristics'!$D:$D,0))</f>
        <v>0</v>
      </c>
      <c r="S262" s="257">
        <f>INDEX('Policy Characteristics'!N:N,MATCH(PolicyLevers!$C262,'Policy Characteristics'!$D:$D,0))</f>
        <v>0</v>
      </c>
      <c r="T262" s="257">
        <f>INDEX('Policy Characteristics'!O:O,MATCH(PolicyLevers!$C262,'Policy Characteristics'!$D:$D,0))</f>
        <v>0</v>
      </c>
      <c r="U262" s="2"/>
      <c r="V262" s="2"/>
      <c r="W262" s="2"/>
      <c r="X262" s="2"/>
      <c r="Y262" s="2"/>
      <c r="Z262" s="2"/>
    </row>
    <row r="263" spans="1:26" ht="15.75" customHeight="1" x14ac:dyDescent="0.2">
      <c r="A263" s="118" t="str">
        <f>INDEX('Policy Characteristics'!B:B,MATCH(PolicyLevers!$C263,'Policy Characteristics'!$D:$D,0))</f>
        <v>Electricity Supply</v>
      </c>
      <c r="B263" s="118" t="str">
        <f>INDEX('Policy Characteristics'!C:C,MATCH(PolicyLevers!$C263,'Policy Characteristics'!$D:$D,0))</f>
        <v>Reduce Plant Downtime</v>
      </c>
      <c r="C263" s="269" t="str">
        <f t="shared" ref="C263" si="180">C$234</f>
        <v>Percentage Reduction in Plant Downtime</v>
      </c>
      <c r="D263" s="257" t="s">
        <v>249</v>
      </c>
      <c r="E263" s="257" t="s">
        <v>325</v>
      </c>
      <c r="F263" s="257"/>
      <c r="G263" s="257"/>
      <c r="H263" s="7"/>
      <c r="I263" s="257" t="s">
        <v>76</v>
      </c>
      <c r="J263" s="118" t="str">
        <f>INDEX('Policy Characteristics'!E:E,MATCH(PolicyLevers!$C263,'Policy Characteristics'!$D:$D,0))</f>
        <v>Reduce Plant Downtime</v>
      </c>
      <c r="K263" s="118" t="str">
        <f>INDEX('Policy Characteristics'!F:F,MATCH(PolicyLevers!$C263,'Policy Characteristics'!$D:$D,0))</f>
        <v>elec reduce plant downtime</v>
      </c>
      <c r="L263" s="2">
        <f>INDEX('Policy Characteristics'!G:G,MATCH(PolicyLevers!$C263,'Policy Characteristics'!$D:$D,0))</f>
        <v>0</v>
      </c>
      <c r="M263" s="2">
        <f>INDEX('Policy Characteristics'!H:H,MATCH(PolicyLevers!$C263,'Policy Characteristics'!$D:$D,0))</f>
        <v>0</v>
      </c>
      <c r="N263" s="2">
        <f>INDEX('Policy Characteristics'!I:I,MATCH(PolicyLevers!$C263,'Policy Characteristics'!$D:$D,0))</f>
        <v>0</v>
      </c>
      <c r="O263" s="257">
        <f>INDEX('Policy Characteristics'!J:J,MATCH(PolicyLevers!$C263,'Policy Characteristics'!$D:$D,0))</f>
        <v>0</v>
      </c>
      <c r="P263" s="257"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
        <f>INDEX('Policy Characteristics'!L:L,MATCH(PolicyLevers!$C263,'Policy Characteristics'!$D:$D,0))</f>
        <v>0</v>
      </c>
      <c r="R263" s="264">
        <f>INDEX('Policy Characteristics'!M:M,MATCH(PolicyLevers!$C263,'Policy Characteristics'!$D:$D,0))</f>
        <v>0</v>
      </c>
      <c r="S263" s="257">
        <f>INDEX('Policy Characteristics'!N:N,MATCH(PolicyLevers!$C263,'Policy Characteristics'!$D:$D,0))</f>
        <v>0</v>
      </c>
      <c r="T263" s="257">
        <f>INDEX('Policy Characteristics'!O:O,MATCH(PolicyLevers!$C263,'Policy Characteristics'!$D:$D,0))</f>
        <v>0</v>
      </c>
      <c r="U263" s="2"/>
      <c r="V263" s="2"/>
      <c r="W263" s="2"/>
      <c r="X263" s="2"/>
      <c r="Y263" s="2"/>
      <c r="Z263" s="2"/>
    </row>
    <row r="264" spans="1:26" ht="15.75" customHeight="1" x14ac:dyDescent="0.2">
      <c r="A264" s="118" t="str">
        <f>INDEX('Policy Characteristics'!B:B,MATCH(PolicyLevers!$C264,'Policy Characteristics'!$D:$D,0))</f>
        <v>Electricity Supply</v>
      </c>
      <c r="B264" s="118" t="str">
        <f>INDEX('Policy Characteristics'!C:C,MATCH(PolicyLevers!$C264,'Policy Characteristics'!$D:$D,0))</f>
        <v>Reduce Plant Downtime</v>
      </c>
      <c r="C264" s="269" t="str">
        <f t="shared" ref="C264" si="181">C$234</f>
        <v>Percentage Reduction in Plant Downtime</v>
      </c>
      <c r="D264" s="257" t="s">
        <v>251</v>
      </c>
      <c r="E264" s="257" t="s">
        <v>322</v>
      </c>
      <c r="F264" s="257"/>
      <c r="G264" s="257"/>
      <c r="H264" s="7"/>
      <c r="I264" s="257" t="s">
        <v>76</v>
      </c>
      <c r="J264" s="118" t="str">
        <f>INDEX('Policy Characteristics'!E:E,MATCH(PolicyLevers!$C264,'Policy Characteristics'!$D:$D,0))</f>
        <v>Reduce Plant Downtime</v>
      </c>
      <c r="K264" s="118" t="str">
        <f>INDEX('Policy Characteristics'!F:F,MATCH(PolicyLevers!$C264,'Policy Characteristics'!$D:$D,0))</f>
        <v>elec reduce plant downtime</v>
      </c>
      <c r="L264" s="256">
        <f>INDEX('Policy Characteristics'!G:G,MATCH(PolicyLevers!$C264,'Policy Characteristics'!$D:$D,0))</f>
        <v>0</v>
      </c>
      <c r="M264" s="256">
        <f>INDEX('Policy Characteristics'!H:H,MATCH(PolicyLevers!$C264,'Policy Characteristics'!$D:$D,0))</f>
        <v>0</v>
      </c>
      <c r="N264" s="256">
        <f>INDEX('Policy Characteristics'!I:I,MATCH(PolicyLevers!$C264,'Policy Characteristics'!$D:$D,0))</f>
        <v>0</v>
      </c>
      <c r="O264" s="270">
        <f>INDEX('Policy Characteristics'!J:J,MATCH(PolicyLevers!$C264,'Policy Characteristics'!$D:$D,0))</f>
        <v>0</v>
      </c>
      <c r="P264" s="257"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
        <f>INDEX('Policy Characteristics'!L:L,MATCH(PolicyLevers!$C264,'Policy Characteristics'!$D:$D,0))</f>
        <v>0</v>
      </c>
      <c r="R264" s="264">
        <f>INDEX('Policy Characteristics'!M:M,MATCH(PolicyLevers!$C264,'Policy Characteristics'!$D:$D,0))</f>
        <v>0</v>
      </c>
      <c r="S264" s="257">
        <f>INDEX('Policy Characteristics'!N:N,MATCH(PolicyLevers!$C264,'Policy Characteristics'!$D:$D,0))</f>
        <v>0</v>
      </c>
      <c r="T264" s="257">
        <f>INDEX('Policy Characteristics'!O:O,MATCH(PolicyLevers!$C264,'Policy Characteristics'!$D:$D,0))</f>
        <v>0</v>
      </c>
      <c r="U264" s="2"/>
      <c r="V264" s="2"/>
      <c r="W264" s="2"/>
      <c r="X264" s="2"/>
      <c r="Y264" s="2"/>
      <c r="Z264" s="2"/>
    </row>
    <row r="265" spans="1:26" ht="15.75" customHeight="1" x14ac:dyDescent="0.2">
      <c r="A265" s="118" t="str">
        <f>INDEX('Policy Characteristics'!B:B,MATCH(PolicyLevers!$C265,'Policy Characteristics'!$D:$D,0))</f>
        <v>Electricity Supply</v>
      </c>
      <c r="B265" s="118" t="str">
        <f>INDEX('Policy Characteristics'!C:C,MATCH(PolicyLevers!$C265,'Policy Characteristics'!$D:$D,0))</f>
        <v>Reduce Plant Downtime</v>
      </c>
      <c r="C265" s="269" t="str">
        <f t="shared" ref="C265" si="182">C$234</f>
        <v>Percentage Reduction in Plant Downtime</v>
      </c>
      <c r="D265" s="257" t="s">
        <v>251</v>
      </c>
      <c r="E265" s="257" t="s">
        <v>324</v>
      </c>
      <c r="F265" s="257"/>
      <c r="G265" s="257"/>
      <c r="H265" s="7"/>
      <c r="I265" s="257" t="s">
        <v>76</v>
      </c>
      <c r="J265" s="118" t="str">
        <f>INDEX('Policy Characteristics'!E:E,MATCH(PolicyLevers!$C265,'Policy Characteristics'!$D:$D,0))</f>
        <v>Reduce Plant Downtime</v>
      </c>
      <c r="K265" s="118" t="str">
        <f>INDEX('Policy Characteristics'!F:F,MATCH(PolicyLevers!$C265,'Policy Characteristics'!$D:$D,0))</f>
        <v>elec reduce plant downtime</v>
      </c>
      <c r="L265" s="256">
        <f>INDEX('Policy Characteristics'!G:G,MATCH(PolicyLevers!$C265,'Policy Characteristics'!$D:$D,0))</f>
        <v>0</v>
      </c>
      <c r="M265" s="256">
        <f>INDEX('Policy Characteristics'!H:H,MATCH(PolicyLevers!$C265,'Policy Characteristics'!$D:$D,0))</f>
        <v>0</v>
      </c>
      <c r="N265" s="256">
        <f>INDEX('Policy Characteristics'!I:I,MATCH(PolicyLevers!$C265,'Policy Characteristics'!$D:$D,0))</f>
        <v>0</v>
      </c>
      <c r="O265" s="270">
        <f>INDEX('Policy Characteristics'!J:J,MATCH(PolicyLevers!$C265,'Policy Characteristics'!$D:$D,0))</f>
        <v>0</v>
      </c>
      <c r="P265" s="257"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
        <f>INDEX('Policy Characteristics'!L:L,MATCH(PolicyLevers!$C265,'Policy Characteristics'!$D:$D,0))</f>
        <v>0</v>
      </c>
      <c r="R265" s="264">
        <f>INDEX('Policy Characteristics'!M:M,MATCH(PolicyLevers!$C265,'Policy Characteristics'!$D:$D,0))</f>
        <v>0</v>
      </c>
      <c r="S265" s="257">
        <f>INDEX('Policy Characteristics'!N:N,MATCH(PolicyLevers!$C265,'Policy Characteristics'!$D:$D,0))</f>
        <v>0</v>
      </c>
      <c r="T265" s="257">
        <f>INDEX('Policy Characteristics'!O:O,MATCH(PolicyLevers!$C265,'Policy Characteristics'!$D:$D,0))</f>
        <v>0</v>
      </c>
      <c r="U265" s="2"/>
      <c r="V265" s="2"/>
      <c r="W265" s="2"/>
      <c r="X265" s="2"/>
      <c r="Y265" s="2"/>
      <c r="Z265" s="2"/>
    </row>
    <row r="266" spans="1:26" ht="15.75" customHeight="1" x14ac:dyDescent="0.2">
      <c r="A266" s="118" t="str">
        <f>INDEX('Policy Characteristics'!B:B,MATCH(PolicyLevers!$C266,'Policy Characteristics'!$D:$D,0))</f>
        <v>Electricity Supply</v>
      </c>
      <c r="B266" s="118" t="str">
        <f>INDEX('Policy Characteristics'!C:C,MATCH(PolicyLevers!$C266,'Policy Characteristics'!$D:$D,0))</f>
        <v>Reduce Plant Downtime</v>
      </c>
      <c r="C266" s="269" t="str">
        <f t="shared" ref="C266" si="183">C$234</f>
        <v>Percentage Reduction in Plant Downtime</v>
      </c>
      <c r="D266" s="257" t="s">
        <v>251</v>
      </c>
      <c r="E266" s="257" t="s">
        <v>325</v>
      </c>
      <c r="F266" s="257"/>
      <c r="G266" s="257"/>
      <c r="H266" s="7"/>
      <c r="I266" s="257" t="s">
        <v>76</v>
      </c>
      <c r="J266" s="118" t="str">
        <f>INDEX('Policy Characteristics'!E:E,MATCH(PolicyLevers!$C266,'Policy Characteristics'!$D:$D,0))</f>
        <v>Reduce Plant Downtime</v>
      </c>
      <c r="K266" s="118" t="str">
        <f>INDEX('Policy Characteristics'!F:F,MATCH(PolicyLevers!$C266,'Policy Characteristics'!$D:$D,0))</f>
        <v>elec reduce plant downtime</v>
      </c>
      <c r="L266" s="256">
        <f>INDEX('Policy Characteristics'!G:G,MATCH(PolicyLevers!$C266,'Policy Characteristics'!$D:$D,0))</f>
        <v>0</v>
      </c>
      <c r="M266" s="256">
        <f>INDEX('Policy Characteristics'!H:H,MATCH(PolicyLevers!$C266,'Policy Characteristics'!$D:$D,0))</f>
        <v>0</v>
      </c>
      <c r="N266" s="256">
        <f>INDEX('Policy Characteristics'!I:I,MATCH(PolicyLevers!$C266,'Policy Characteristics'!$D:$D,0))</f>
        <v>0</v>
      </c>
      <c r="O266" s="270">
        <f>INDEX('Policy Characteristics'!J:J,MATCH(PolicyLevers!$C266,'Policy Characteristics'!$D:$D,0))</f>
        <v>0</v>
      </c>
      <c r="P266" s="257"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
        <f>INDEX('Policy Characteristics'!L:L,MATCH(PolicyLevers!$C266,'Policy Characteristics'!$D:$D,0))</f>
        <v>0</v>
      </c>
      <c r="R266" s="264">
        <f>INDEX('Policy Characteristics'!M:M,MATCH(PolicyLevers!$C266,'Policy Characteristics'!$D:$D,0))</f>
        <v>0</v>
      </c>
      <c r="S266" s="257">
        <f>INDEX('Policy Characteristics'!N:N,MATCH(PolicyLevers!$C266,'Policy Characteristics'!$D:$D,0))</f>
        <v>0</v>
      </c>
      <c r="T266" s="257">
        <f>INDEX('Policy Characteristics'!O:O,MATCH(PolicyLevers!$C266,'Policy Characteristics'!$D:$D,0))</f>
        <v>0</v>
      </c>
      <c r="U266" s="2"/>
      <c r="V266" s="2"/>
      <c r="W266" s="2"/>
      <c r="X266" s="2"/>
      <c r="Y266" s="2"/>
      <c r="Z266" s="2"/>
    </row>
    <row r="267" spans="1:26" ht="15.75" customHeight="1" x14ac:dyDescent="0.2">
      <c r="A267" s="118" t="str">
        <f>INDEX('Policy Characteristics'!B:B,MATCH(PolicyLevers!$C267,'Policy Characteristics'!$D:$D,0))</f>
        <v>Electricity Supply</v>
      </c>
      <c r="B267" s="118" t="str">
        <f>INDEX('Policy Characteristics'!C:C,MATCH(PolicyLevers!$C267,'Policy Characteristics'!$D:$D,0))</f>
        <v>Reduce Plant Downtime</v>
      </c>
      <c r="C267" s="269" t="str">
        <f t="shared" ref="C267" si="184">C$234</f>
        <v>Percentage Reduction in Plant Downtime</v>
      </c>
      <c r="D267" s="257" t="s">
        <v>253</v>
      </c>
      <c r="E267" s="257" t="s">
        <v>322</v>
      </c>
      <c r="F267" s="257"/>
      <c r="G267" s="257"/>
      <c r="H267" s="7"/>
      <c r="I267" s="257" t="s">
        <v>76</v>
      </c>
      <c r="J267" s="118" t="str">
        <f>INDEX('Policy Characteristics'!E:E,MATCH(PolicyLevers!$C267,'Policy Characteristics'!$D:$D,0))</f>
        <v>Reduce Plant Downtime</v>
      </c>
      <c r="K267" s="118" t="str">
        <f>INDEX('Policy Characteristics'!F:F,MATCH(PolicyLevers!$C267,'Policy Characteristics'!$D:$D,0))</f>
        <v>elec reduce plant downtime</v>
      </c>
      <c r="L267" s="256">
        <f>INDEX('Policy Characteristics'!G:G,MATCH(PolicyLevers!$C267,'Policy Characteristics'!$D:$D,0))</f>
        <v>0</v>
      </c>
      <c r="M267" s="256">
        <f>INDEX('Policy Characteristics'!H:H,MATCH(PolicyLevers!$C267,'Policy Characteristics'!$D:$D,0))</f>
        <v>0</v>
      </c>
      <c r="N267" s="256">
        <f>INDEX('Policy Characteristics'!I:I,MATCH(PolicyLevers!$C267,'Policy Characteristics'!$D:$D,0))</f>
        <v>0</v>
      </c>
      <c r="O267" s="270">
        <f>INDEX('Policy Characteristics'!J:J,MATCH(PolicyLevers!$C267,'Policy Characteristics'!$D:$D,0))</f>
        <v>0</v>
      </c>
      <c r="P267" s="257"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
        <f>INDEX('Policy Characteristics'!L:L,MATCH(PolicyLevers!$C267,'Policy Characteristics'!$D:$D,0))</f>
        <v>0</v>
      </c>
      <c r="R267" s="264">
        <f>INDEX('Policy Characteristics'!M:M,MATCH(PolicyLevers!$C267,'Policy Characteristics'!$D:$D,0))</f>
        <v>0</v>
      </c>
      <c r="S267" s="257">
        <f>INDEX('Policy Characteristics'!N:N,MATCH(PolicyLevers!$C267,'Policy Characteristics'!$D:$D,0))</f>
        <v>0</v>
      </c>
      <c r="T267" s="257">
        <f>INDEX('Policy Characteristics'!O:O,MATCH(PolicyLevers!$C267,'Policy Characteristics'!$D:$D,0))</f>
        <v>0</v>
      </c>
      <c r="U267" s="2"/>
      <c r="V267" s="2"/>
      <c r="W267" s="2"/>
      <c r="X267" s="2"/>
      <c r="Y267" s="2"/>
      <c r="Z267" s="2"/>
    </row>
    <row r="268" spans="1:26" ht="15.75" customHeight="1" x14ac:dyDescent="0.2">
      <c r="A268" s="118" t="str">
        <f>INDEX('Policy Characteristics'!B:B,MATCH(PolicyLevers!$C268,'Policy Characteristics'!$D:$D,0))</f>
        <v>Electricity Supply</v>
      </c>
      <c r="B268" s="118" t="str">
        <f>INDEX('Policy Characteristics'!C:C,MATCH(PolicyLevers!$C268,'Policy Characteristics'!$D:$D,0))</f>
        <v>Reduce Plant Downtime</v>
      </c>
      <c r="C268" s="269" t="str">
        <f t="shared" ref="C268:C269" si="185">C$234</f>
        <v>Percentage Reduction in Plant Downtime</v>
      </c>
      <c r="D268" s="257" t="s">
        <v>253</v>
      </c>
      <c r="E268" s="257" t="s">
        <v>324</v>
      </c>
      <c r="F268" s="257"/>
      <c r="G268" s="257"/>
      <c r="H268" s="7"/>
      <c r="I268" s="257" t="s">
        <v>76</v>
      </c>
      <c r="J268" s="118" t="str">
        <f>INDEX('Policy Characteristics'!E:E,MATCH(PolicyLevers!$C268,'Policy Characteristics'!$D:$D,0))</f>
        <v>Reduce Plant Downtime</v>
      </c>
      <c r="K268" s="118" t="str">
        <f>INDEX('Policy Characteristics'!F:F,MATCH(PolicyLevers!$C268,'Policy Characteristics'!$D:$D,0))</f>
        <v>elec reduce plant downtime</v>
      </c>
      <c r="L268" s="256">
        <f>INDEX('Policy Characteristics'!G:G,MATCH(PolicyLevers!$C268,'Policy Characteristics'!$D:$D,0))</f>
        <v>0</v>
      </c>
      <c r="M268" s="256">
        <f>INDEX('Policy Characteristics'!H:H,MATCH(PolicyLevers!$C268,'Policy Characteristics'!$D:$D,0))</f>
        <v>0</v>
      </c>
      <c r="N268" s="256">
        <f>INDEX('Policy Characteristics'!I:I,MATCH(PolicyLevers!$C268,'Policy Characteristics'!$D:$D,0))</f>
        <v>0</v>
      </c>
      <c r="O268" s="270">
        <f>INDEX('Policy Characteristics'!J:J,MATCH(PolicyLevers!$C268,'Policy Characteristics'!$D:$D,0))</f>
        <v>0</v>
      </c>
      <c r="P268" s="257"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
        <f>INDEX('Policy Characteristics'!L:L,MATCH(PolicyLevers!$C268,'Policy Characteristics'!$D:$D,0))</f>
        <v>0</v>
      </c>
      <c r="R268" s="264">
        <f>INDEX('Policy Characteristics'!M:M,MATCH(PolicyLevers!$C268,'Policy Characteristics'!$D:$D,0))</f>
        <v>0</v>
      </c>
      <c r="S268" s="257">
        <f>INDEX('Policy Characteristics'!N:N,MATCH(PolicyLevers!$C268,'Policy Characteristics'!$D:$D,0))</f>
        <v>0</v>
      </c>
      <c r="T268" s="257">
        <f>INDEX('Policy Characteristics'!O:O,MATCH(PolicyLevers!$C268,'Policy Characteristics'!$D:$D,0))</f>
        <v>0</v>
      </c>
      <c r="U268" s="2"/>
      <c r="V268" s="2"/>
      <c r="W268" s="2"/>
      <c r="X268" s="2"/>
      <c r="Y268" s="2"/>
      <c r="Z268" s="2"/>
    </row>
    <row r="269" spans="1:26" ht="15.75" customHeight="1" x14ac:dyDescent="0.2">
      <c r="A269" s="118" t="str">
        <f>INDEX('Policy Characteristics'!B:B,MATCH(PolicyLevers!$C269,'Policy Characteristics'!$D:$D,0))</f>
        <v>Electricity Supply</v>
      </c>
      <c r="B269" s="118" t="str">
        <f>INDEX('Policy Characteristics'!C:C,MATCH(PolicyLevers!$C269,'Policy Characteristics'!$D:$D,0))</f>
        <v>Reduce Plant Downtime</v>
      </c>
      <c r="C269" s="249" t="str">
        <f t="shared" si="185"/>
        <v>Percentage Reduction in Plant Downtime</v>
      </c>
      <c r="D269" s="252" t="s">
        <v>253</v>
      </c>
      <c r="E269" s="252" t="s">
        <v>325</v>
      </c>
      <c r="F269" s="252" t="s">
        <v>327</v>
      </c>
      <c r="G269" s="252" t="s">
        <v>254</v>
      </c>
      <c r="H269" s="249">
        <v>182</v>
      </c>
      <c r="I269" s="250" t="s">
        <v>63</v>
      </c>
      <c r="J269" s="118" t="str">
        <f>INDEX('Policy Characteristics'!E:E,MATCH(PolicyLevers!$C269,'Policy Characteristics'!$D:$D,0))</f>
        <v>Reduce Plant Downtime</v>
      </c>
      <c r="K269" s="118" t="str">
        <f>INDEX('Policy Characteristics'!F:F,MATCH(PolicyLevers!$C269,'Policy Characteristics'!$D:$D,0))</f>
        <v>elec reduce plant downtime</v>
      </c>
      <c r="L269" s="251">
        <f>INDEX('Policy Characteristics'!G:G,MATCH(PolicyLevers!$C269,'Policy Characteristics'!$D:$D,0))</f>
        <v>0</v>
      </c>
      <c r="M269" s="251">
        <f>INDEX('Policy Characteristics'!H:H,MATCH(PolicyLevers!$C269,'Policy Characteristics'!$D:$D,0))</f>
        <v>0</v>
      </c>
      <c r="N269" s="251">
        <f>INDEX('Policy Characteristics'!I:I,MATCH(PolicyLevers!$C269,'Policy Characteristics'!$D:$D,0))</f>
        <v>0</v>
      </c>
      <c r="O269" s="252">
        <f>INDEX('Policy Characteristics'!J:J,MATCH(PolicyLevers!$C269,'Policy Characteristics'!$D:$D,0))</f>
        <v>0</v>
      </c>
      <c r="P269" s="252"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118">
        <f>INDEX('Policy Characteristics'!L:L,MATCH(PolicyLevers!$C269,'Policy Characteristics'!$D:$D,0))</f>
        <v>0</v>
      </c>
      <c r="R269" s="260">
        <f>INDEX('Policy Characteristics'!M:M,MATCH(PolicyLevers!$C269,'Policy Characteristics'!$D:$D,0))</f>
        <v>0</v>
      </c>
      <c r="S269" s="252">
        <f>INDEX('Policy Characteristics'!N:N,MATCH(PolicyLevers!$C269,'Policy Characteristics'!$D:$D,0))</f>
        <v>0</v>
      </c>
      <c r="T269" s="252">
        <f>INDEX('Policy Characteristics'!O:O,MATCH(PolicyLevers!$C269,'Policy Characteristics'!$D:$D,0))</f>
        <v>0</v>
      </c>
      <c r="U269" s="2"/>
      <c r="V269" s="2"/>
      <c r="W269" s="2"/>
      <c r="X269" s="2"/>
      <c r="Y269" s="2"/>
      <c r="Z269" s="2"/>
    </row>
    <row r="270" spans="1:26" ht="15.75" customHeight="1" x14ac:dyDescent="0.2">
      <c r="A270" s="118" t="str">
        <f>INDEX('Policy Characteristics'!B:B,MATCH(PolicyLevers!$C270,'Policy Characteristics'!$D:$D,0))</f>
        <v>Electricity Supply</v>
      </c>
      <c r="B270" s="118" t="str">
        <f>INDEX('Policy Characteristics'!C:C,MATCH(PolicyLevers!$C270,'Policy Characteristics'!$D:$D,0))</f>
        <v>Reduce Plant Downtime</v>
      </c>
      <c r="C270" s="269" t="str">
        <f t="shared" ref="C270" si="186">C$234</f>
        <v>Percentage Reduction in Plant Downtime</v>
      </c>
      <c r="D270" s="257" t="s">
        <v>255</v>
      </c>
      <c r="E270" s="257" t="s">
        <v>322</v>
      </c>
      <c r="F270" s="2"/>
      <c r="G270" s="257"/>
      <c r="H270" s="7"/>
      <c r="I270" s="257" t="s">
        <v>76</v>
      </c>
      <c r="J270" s="118" t="str">
        <f>INDEX('Policy Characteristics'!E:E,MATCH(PolicyLevers!$C270,'Policy Characteristics'!$D:$D,0))</f>
        <v>Reduce Plant Downtime</v>
      </c>
      <c r="K270" s="118" t="str">
        <f>INDEX('Policy Characteristics'!F:F,MATCH(PolicyLevers!$C270,'Policy Characteristics'!$D:$D,0))</f>
        <v>elec reduce plant downtime</v>
      </c>
      <c r="L270" s="54">
        <f>INDEX('Policy Characteristics'!G:G,MATCH(PolicyLevers!$C270,'Policy Characteristics'!$D:$D,0))</f>
        <v>0</v>
      </c>
      <c r="M270" s="54">
        <f>INDEX('Policy Characteristics'!H:H,MATCH(PolicyLevers!$C270,'Policy Characteristics'!$D:$D,0))</f>
        <v>0</v>
      </c>
      <c r="N270" s="54">
        <f>INDEX('Policy Characteristics'!I:I,MATCH(PolicyLevers!$C270,'Policy Characteristics'!$D:$D,0))</f>
        <v>0</v>
      </c>
      <c r="O270" s="257">
        <f>INDEX('Policy Characteristics'!J:J,MATCH(PolicyLevers!$C270,'Policy Characteristics'!$D:$D,0))</f>
        <v>0</v>
      </c>
      <c r="P270" s="257"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
        <f>INDEX('Policy Characteristics'!L:L,MATCH(PolicyLevers!$C270,'Policy Characteristics'!$D:$D,0))</f>
        <v>0</v>
      </c>
      <c r="R270" s="264">
        <f>INDEX('Policy Characteristics'!M:M,MATCH(PolicyLevers!$C270,'Policy Characteristics'!$D:$D,0))</f>
        <v>0</v>
      </c>
      <c r="S270" s="257">
        <f>INDEX('Policy Characteristics'!N:N,MATCH(PolicyLevers!$C270,'Policy Characteristics'!$D:$D,0))</f>
        <v>0</v>
      </c>
      <c r="T270" s="257">
        <f>INDEX('Policy Characteristics'!O:O,MATCH(PolicyLevers!$C270,'Policy Characteristics'!$D:$D,0))</f>
        <v>0</v>
      </c>
      <c r="U270" s="2"/>
      <c r="V270" s="2"/>
      <c r="W270" s="2"/>
      <c r="X270" s="2"/>
      <c r="Y270" s="2"/>
      <c r="Z270" s="2"/>
    </row>
    <row r="271" spans="1:26" ht="15.75" customHeight="1" x14ac:dyDescent="0.2">
      <c r="A271" s="118" t="str">
        <f>INDEX('Policy Characteristics'!B:B,MATCH(PolicyLevers!$C271,'Policy Characteristics'!$D:$D,0))</f>
        <v>Electricity Supply</v>
      </c>
      <c r="B271" s="118" t="str">
        <f>INDEX('Policy Characteristics'!C:C,MATCH(PolicyLevers!$C271,'Policy Characteristics'!$D:$D,0))</f>
        <v>Reduce Plant Downtime</v>
      </c>
      <c r="C271" s="269" t="str">
        <f t="shared" ref="C271" si="187">C$234</f>
        <v>Percentage Reduction in Plant Downtime</v>
      </c>
      <c r="D271" s="257" t="s">
        <v>255</v>
      </c>
      <c r="E271" s="257" t="s">
        <v>324</v>
      </c>
      <c r="F271" s="2"/>
      <c r="G271" s="2"/>
      <c r="H271" s="7"/>
      <c r="I271" s="257" t="s">
        <v>76</v>
      </c>
      <c r="J271" s="118" t="str">
        <f>INDEX('Policy Characteristics'!E:E,MATCH(PolicyLevers!$C271,'Policy Characteristics'!$D:$D,0))</f>
        <v>Reduce Plant Downtime</v>
      </c>
      <c r="K271" s="118" t="str">
        <f>INDEX('Policy Characteristics'!F:F,MATCH(PolicyLevers!$C271,'Policy Characteristics'!$D:$D,0))</f>
        <v>elec reduce plant downtime</v>
      </c>
      <c r="L271" s="54">
        <f>INDEX('Policy Characteristics'!G:G,MATCH(PolicyLevers!$C271,'Policy Characteristics'!$D:$D,0))</f>
        <v>0</v>
      </c>
      <c r="M271" s="54">
        <f>INDEX('Policy Characteristics'!H:H,MATCH(PolicyLevers!$C271,'Policy Characteristics'!$D:$D,0))</f>
        <v>0</v>
      </c>
      <c r="N271" s="54">
        <f>INDEX('Policy Characteristics'!I:I,MATCH(PolicyLevers!$C271,'Policy Characteristics'!$D:$D,0))</f>
        <v>0</v>
      </c>
      <c r="O271" s="257">
        <f>INDEX('Policy Characteristics'!J:J,MATCH(PolicyLevers!$C271,'Policy Characteristics'!$D:$D,0))</f>
        <v>0</v>
      </c>
      <c r="P271" s="257"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
        <f>INDEX('Policy Characteristics'!L:L,MATCH(PolicyLevers!$C271,'Policy Characteristics'!$D:$D,0))</f>
        <v>0</v>
      </c>
      <c r="R271" s="264">
        <f>INDEX('Policy Characteristics'!M:M,MATCH(PolicyLevers!$C271,'Policy Characteristics'!$D:$D,0))</f>
        <v>0</v>
      </c>
      <c r="S271" s="257">
        <f>INDEX('Policy Characteristics'!N:N,MATCH(PolicyLevers!$C271,'Policy Characteristics'!$D:$D,0))</f>
        <v>0</v>
      </c>
      <c r="T271" s="257">
        <f>INDEX('Policy Characteristics'!O:O,MATCH(PolicyLevers!$C271,'Policy Characteristics'!$D:$D,0))</f>
        <v>0</v>
      </c>
      <c r="U271" s="2"/>
      <c r="V271" s="2"/>
      <c r="W271" s="2"/>
      <c r="X271" s="2"/>
      <c r="Y271" s="2"/>
      <c r="Z271" s="2"/>
    </row>
    <row r="272" spans="1:26" ht="15.75" customHeight="1" x14ac:dyDescent="0.2">
      <c r="A272" s="118" t="str">
        <f>INDEX('Policy Characteristics'!B:B,MATCH(PolicyLevers!$C272,'Policy Characteristics'!$D:$D,0))</f>
        <v>Electricity Supply</v>
      </c>
      <c r="B272" s="118" t="str">
        <f>INDEX('Policy Characteristics'!C:C,MATCH(PolicyLevers!$C272,'Policy Characteristics'!$D:$D,0))</f>
        <v>Reduce Plant Downtime</v>
      </c>
      <c r="C272" s="269" t="str">
        <f t="shared" ref="C272" si="188">C$234</f>
        <v>Percentage Reduction in Plant Downtime</v>
      </c>
      <c r="D272" s="257" t="s">
        <v>255</v>
      </c>
      <c r="E272" s="257" t="s">
        <v>325</v>
      </c>
      <c r="F272" s="2"/>
      <c r="G272" s="2"/>
      <c r="H272" s="7"/>
      <c r="I272" s="257" t="s">
        <v>76</v>
      </c>
      <c r="J272" s="118" t="str">
        <f>INDEX('Policy Characteristics'!E:E,MATCH(PolicyLevers!$C272,'Policy Characteristics'!$D:$D,0))</f>
        <v>Reduce Plant Downtime</v>
      </c>
      <c r="K272" s="118" t="str">
        <f>INDEX('Policy Characteristics'!F:F,MATCH(PolicyLevers!$C272,'Policy Characteristics'!$D:$D,0))</f>
        <v>elec reduce plant downtime</v>
      </c>
      <c r="L272" s="54">
        <f>INDEX('Policy Characteristics'!G:G,MATCH(PolicyLevers!$C272,'Policy Characteristics'!$D:$D,0))</f>
        <v>0</v>
      </c>
      <c r="M272" s="54">
        <f>INDEX('Policy Characteristics'!H:H,MATCH(PolicyLevers!$C272,'Policy Characteristics'!$D:$D,0))</f>
        <v>0</v>
      </c>
      <c r="N272" s="54">
        <f>INDEX('Policy Characteristics'!I:I,MATCH(PolicyLevers!$C272,'Policy Characteristics'!$D:$D,0))</f>
        <v>0</v>
      </c>
      <c r="O272" s="257">
        <f>INDEX('Policy Characteristics'!J:J,MATCH(PolicyLevers!$C272,'Policy Characteristics'!$D:$D,0))</f>
        <v>0</v>
      </c>
      <c r="P272" s="257"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
        <f>INDEX('Policy Characteristics'!L:L,MATCH(PolicyLevers!$C272,'Policy Characteristics'!$D:$D,0))</f>
        <v>0</v>
      </c>
      <c r="R272" s="264">
        <f>INDEX('Policy Characteristics'!M:M,MATCH(PolicyLevers!$C272,'Policy Characteristics'!$D:$D,0))</f>
        <v>0</v>
      </c>
      <c r="S272" s="257">
        <f>INDEX('Policy Characteristics'!N:N,MATCH(PolicyLevers!$C272,'Policy Characteristics'!$D:$D,0))</f>
        <v>0</v>
      </c>
      <c r="T272" s="257">
        <f>INDEX('Policy Characteristics'!O:O,MATCH(PolicyLevers!$C272,'Policy Characteristics'!$D:$D,0))</f>
        <v>0</v>
      </c>
      <c r="U272" s="2"/>
      <c r="V272" s="2"/>
      <c r="W272" s="2"/>
      <c r="X272" s="2"/>
      <c r="Y272" s="2"/>
      <c r="Z272" s="2"/>
    </row>
    <row r="273" spans="1:26" ht="15.75" customHeight="1" x14ac:dyDescent="0.2">
      <c r="A273" s="118" t="str">
        <f>INDEX('Policy Characteristics'!B:B,MATCH(PolicyLevers!$C273,'Policy Characteristics'!$D:$D,0))</f>
        <v>Electricity Supply</v>
      </c>
      <c r="B273" s="118" t="str">
        <f>INDEX('Policy Characteristics'!C:C,MATCH(PolicyLevers!$C273,'Policy Characteristics'!$D:$D,0))</f>
        <v>Reduce Plant Downtime</v>
      </c>
      <c r="C273" s="269" t="str">
        <f t="shared" ref="C273" si="189">C$234</f>
        <v>Percentage Reduction in Plant Downtime</v>
      </c>
      <c r="D273" s="257" t="s">
        <v>257</v>
      </c>
      <c r="E273" s="257" t="s">
        <v>322</v>
      </c>
      <c r="F273" s="2"/>
      <c r="G273" s="257"/>
      <c r="H273" s="7"/>
      <c r="I273" s="257" t="s">
        <v>76</v>
      </c>
      <c r="J273" s="118" t="str">
        <f>INDEX('Policy Characteristics'!E:E,MATCH(PolicyLevers!$C273,'Policy Characteristics'!$D:$D,0))</f>
        <v>Reduce Plant Downtime</v>
      </c>
      <c r="K273" s="118" t="str">
        <f>INDEX('Policy Characteristics'!F:F,MATCH(PolicyLevers!$C273,'Policy Characteristics'!$D:$D,0))</f>
        <v>elec reduce plant downtime</v>
      </c>
      <c r="L273" s="54">
        <f>INDEX('Policy Characteristics'!G:G,MATCH(PolicyLevers!$C273,'Policy Characteristics'!$D:$D,0))</f>
        <v>0</v>
      </c>
      <c r="M273" s="54">
        <f>INDEX('Policy Characteristics'!H:H,MATCH(PolicyLevers!$C273,'Policy Characteristics'!$D:$D,0))</f>
        <v>0</v>
      </c>
      <c r="N273" s="54">
        <f>INDEX('Policy Characteristics'!I:I,MATCH(PolicyLevers!$C273,'Policy Characteristics'!$D:$D,0))</f>
        <v>0</v>
      </c>
      <c r="O273" s="257">
        <f>INDEX('Policy Characteristics'!J:J,MATCH(PolicyLevers!$C273,'Policy Characteristics'!$D:$D,0))</f>
        <v>0</v>
      </c>
      <c r="P273" s="257"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
        <f>INDEX('Policy Characteristics'!L:L,MATCH(PolicyLevers!$C273,'Policy Characteristics'!$D:$D,0))</f>
        <v>0</v>
      </c>
      <c r="R273" s="264">
        <f>INDEX('Policy Characteristics'!M:M,MATCH(PolicyLevers!$C273,'Policy Characteristics'!$D:$D,0))</f>
        <v>0</v>
      </c>
      <c r="S273" s="257">
        <f>INDEX('Policy Characteristics'!N:N,MATCH(PolicyLevers!$C273,'Policy Characteristics'!$D:$D,0))</f>
        <v>0</v>
      </c>
      <c r="T273" s="257">
        <f>INDEX('Policy Characteristics'!O:O,MATCH(PolicyLevers!$C273,'Policy Characteristics'!$D:$D,0))</f>
        <v>0</v>
      </c>
      <c r="U273" s="2"/>
      <c r="V273" s="2"/>
      <c r="W273" s="2"/>
      <c r="X273" s="2"/>
      <c r="Y273" s="2"/>
      <c r="Z273" s="2"/>
    </row>
    <row r="274" spans="1:26" ht="15.75" customHeight="1" x14ac:dyDescent="0.2">
      <c r="A274" s="118" t="str">
        <f>INDEX('Policy Characteristics'!B:B,MATCH(PolicyLevers!$C274,'Policy Characteristics'!$D:$D,0))</f>
        <v>Electricity Supply</v>
      </c>
      <c r="B274" s="118" t="str">
        <f>INDEX('Policy Characteristics'!C:C,MATCH(PolicyLevers!$C274,'Policy Characteristics'!$D:$D,0))</f>
        <v>Reduce Plant Downtime</v>
      </c>
      <c r="C274" s="269" t="str">
        <f t="shared" ref="C274" si="190">C$234</f>
        <v>Percentage Reduction in Plant Downtime</v>
      </c>
      <c r="D274" s="257" t="s">
        <v>257</v>
      </c>
      <c r="E274" s="257" t="s">
        <v>324</v>
      </c>
      <c r="F274" s="2"/>
      <c r="G274" s="2"/>
      <c r="H274" s="7"/>
      <c r="I274" s="257" t="s">
        <v>76</v>
      </c>
      <c r="J274" s="118" t="str">
        <f>INDEX('Policy Characteristics'!E:E,MATCH(PolicyLevers!$C274,'Policy Characteristics'!$D:$D,0))</f>
        <v>Reduce Plant Downtime</v>
      </c>
      <c r="K274" s="118" t="str">
        <f>INDEX('Policy Characteristics'!F:F,MATCH(PolicyLevers!$C274,'Policy Characteristics'!$D:$D,0))</f>
        <v>elec reduce plant downtime</v>
      </c>
      <c r="L274" s="54">
        <f>INDEX('Policy Characteristics'!G:G,MATCH(PolicyLevers!$C274,'Policy Characteristics'!$D:$D,0))</f>
        <v>0</v>
      </c>
      <c r="M274" s="54">
        <f>INDEX('Policy Characteristics'!H:H,MATCH(PolicyLevers!$C274,'Policy Characteristics'!$D:$D,0))</f>
        <v>0</v>
      </c>
      <c r="N274" s="54">
        <f>INDEX('Policy Characteristics'!I:I,MATCH(PolicyLevers!$C274,'Policy Characteristics'!$D:$D,0))</f>
        <v>0</v>
      </c>
      <c r="O274" s="257">
        <f>INDEX('Policy Characteristics'!J:J,MATCH(PolicyLevers!$C274,'Policy Characteristics'!$D:$D,0))</f>
        <v>0</v>
      </c>
      <c r="P274" s="257"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
        <f>INDEX('Policy Characteristics'!L:L,MATCH(PolicyLevers!$C274,'Policy Characteristics'!$D:$D,0))</f>
        <v>0</v>
      </c>
      <c r="R274" s="264">
        <f>INDEX('Policy Characteristics'!M:M,MATCH(PolicyLevers!$C274,'Policy Characteristics'!$D:$D,0))</f>
        <v>0</v>
      </c>
      <c r="S274" s="257">
        <f>INDEX('Policy Characteristics'!N:N,MATCH(PolicyLevers!$C274,'Policy Characteristics'!$D:$D,0))</f>
        <v>0</v>
      </c>
      <c r="T274" s="257">
        <f>INDEX('Policy Characteristics'!O:O,MATCH(PolicyLevers!$C274,'Policy Characteristics'!$D:$D,0))</f>
        <v>0</v>
      </c>
      <c r="U274" s="2"/>
      <c r="V274" s="2"/>
      <c r="W274" s="2"/>
      <c r="X274" s="2"/>
      <c r="Y274" s="2"/>
      <c r="Z274" s="2"/>
    </row>
    <row r="275" spans="1:26" ht="15.75" customHeight="1" x14ac:dyDescent="0.2">
      <c r="A275" s="118" t="str">
        <f>INDEX('Policy Characteristics'!B:B,MATCH(PolicyLevers!$C275,'Policy Characteristics'!$D:$D,0))</f>
        <v>Electricity Supply</v>
      </c>
      <c r="B275" s="118" t="str">
        <f>INDEX('Policy Characteristics'!C:C,MATCH(PolicyLevers!$C275,'Policy Characteristics'!$D:$D,0))</f>
        <v>Reduce Plant Downtime</v>
      </c>
      <c r="C275" s="269" t="str">
        <f t="shared" ref="C275" si="191">C$234</f>
        <v>Percentage Reduction in Plant Downtime</v>
      </c>
      <c r="D275" s="257" t="s">
        <v>257</v>
      </c>
      <c r="E275" s="257" t="s">
        <v>325</v>
      </c>
      <c r="F275" s="2"/>
      <c r="G275" s="257"/>
      <c r="H275" s="7"/>
      <c r="I275" s="257" t="s">
        <v>76</v>
      </c>
      <c r="J275" s="118" t="str">
        <f>INDEX('Policy Characteristics'!E:E,MATCH(PolicyLevers!$C275,'Policy Characteristics'!$D:$D,0))</f>
        <v>Reduce Plant Downtime</v>
      </c>
      <c r="K275" s="118" t="str">
        <f>INDEX('Policy Characteristics'!F:F,MATCH(PolicyLevers!$C275,'Policy Characteristics'!$D:$D,0))</f>
        <v>elec reduce plant downtime</v>
      </c>
      <c r="L275" s="54">
        <f>INDEX('Policy Characteristics'!G:G,MATCH(PolicyLevers!$C275,'Policy Characteristics'!$D:$D,0))</f>
        <v>0</v>
      </c>
      <c r="M275" s="54">
        <f>INDEX('Policy Characteristics'!H:H,MATCH(PolicyLevers!$C275,'Policy Characteristics'!$D:$D,0))</f>
        <v>0</v>
      </c>
      <c r="N275" s="54">
        <f>INDEX('Policy Characteristics'!I:I,MATCH(PolicyLevers!$C275,'Policy Characteristics'!$D:$D,0))</f>
        <v>0</v>
      </c>
      <c r="O275" s="257">
        <f>INDEX('Policy Characteristics'!J:J,MATCH(PolicyLevers!$C275,'Policy Characteristics'!$D:$D,0))</f>
        <v>0</v>
      </c>
      <c r="P275" s="257"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
        <f>INDEX('Policy Characteristics'!L:L,MATCH(PolicyLevers!$C275,'Policy Characteristics'!$D:$D,0))</f>
        <v>0</v>
      </c>
      <c r="R275" s="264">
        <f>INDEX('Policy Characteristics'!M:M,MATCH(PolicyLevers!$C275,'Policy Characteristics'!$D:$D,0))</f>
        <v>0</v>
      </c>
      <c r="S275" s="257">
        <f>INDEX('Policy Characteristics'!N:N,MATCH(PolicyLevers!$C275,'Policy Characteristics'!$D:$D,0))</f>
        <v>0</v>
      </c>
      <c r="T275" s="257">
        <f>INDEX('Policy Characteristics'!O:O,MATCH(PolicyLevers!$C275,'Policy Characteristics'!$D:$D,0))</f>
        <v>0</v>
      </c>
      <c r="U275" s="2"/>
      <c r="V275" s="2"/>
      <c r="W275" s="2"/>
      <c r="X275" s="2"/>
      <c r="Y275" s="2"/>
      <c r="Z275" s="2"/>
    </row>
    <row r="276" spans="1:26" ht="15.75" customHeight="1" x14ac:dyDescent="0.2">
      <c r="A276" s="118" t="str">
        <f>INDEX('Policy Characteristics'!B:B,MATCH(PolicyLevers!$C276,'Policy Characteristics'!$D:$D,0))</f>
        <v>Electricity Supply</v>
      </c>
      <c r="B276" s="118" t="str">
        <f>INDEX('Policy Characteristics'!C:C,MATCH(PolicyLevers!$C276,'Policy Characteristics'!$D:$D,0))</f>
        <v>Reduce Plant Downtime</v>
      </c>
      <c r="C276" s="269" t="str">
        <f t="shared" ref="C276" si="192">C$234</f>
        <v>Percentage Reduction in Plant Downtime</v>
      </c>
      <c r="D276" s="257" t="s">
        <v>259</v>
      </c>
      <c r="E276" s="257" t="s">
        <v>322</v>
      </c>
      <c r="F276" s="2"/>
      <c r="G276" s="257"/>
      <c r="H276" s="7"/>
      <c r="I276" s="257" t="s">
        <v>76</v>
      </c>
      <c r="J276" s="118" t="str">
        <f>INDEX('Policy Characteristics'!E:E,MATCH(PolicyLevers!$C276,'Policy Characteristics'!$D:$D,0))</f>
        <v>Reduce Plant Downtime</v>
      </c>
      <c r="K276" s="118" t="str">
        <f>INDEX('Policy Characteristics'!F:F,MATCH(PolicyLevers!$C276,'Policy Characteristics'!$D:$D,0))</f>
        <v>elec reduce plant downtime</v>
      </c>
      <c r="L276" s="54">
        <f>INDEX('Policy Characteristics'!G:G,MATCH(PolicyLevers!$C276,'Policy Characteristics'!$D:$D,0))</f>
        <v>0</v>
      </c>
      <c r="M276" s="54">
        <f>INDEX('Policy Characteristics'!H:H,MATCH(PolicyLevers!$C276,'Policy Characteristics'!$D:$D,0))</f>
        <v>0</v>
      </c>
      <c r="N276" s="54">
        <f>INDEX('Policy Characteristics'!I:I,MATCH(PolicyLevers!$C276,'Policy Characteristics'!$D:$D,0))</f>
        <v>0</v>
      </c>
      <c r="O276" s="257">
        <f>INDEX('Policy Characteristics'!J:J,MATCH(PolicyLevers!$C276,'Policy Characteristics'!$D:$D,0))</f>
        <v>0</v>
      </c>
      <c r="P276" s="257"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
        <f>INDEX('Policy Characteristics'!L:L,MATCH(PolicyLevers!$C276,'Policy Characteristics'!$D:$D,0))</f>
        <v>0</v>
      </c>
      <c r="R276" s="264">
        <f>INDEX('Policy Characteristics'!M:M,MATCH(PolicyLevers!$C276,'Policy Characteristics'!$D:$D,0))</f>
        <v>0</v>
      </c>
      <c r="S276" s="257">
        <f>INDEX('Policy Characteristics'!N:N,MATCH(PolicyLevers!$C276,'Policy Characteristics'!$D:$D,0))</f>
        <v>0</v>
      </c>
      <c r="T276" s="257">
        <f>INDEX('Policy Characteristics'!O:O,MATCH(PolicyLevers!$C276,'Policy Characteristics'!$D:$D,0))</f>
        <v>0</v>
      </c>
      <c r="U276" s="2"/>
      <c r="V276" s="2"/>
      <c r="W276" s="2"/>
      <c r="X276" s="2"/>
      <c r="Y276" s="2"/>
      <c r="Z276" s="2"/>
    </row>
    <row r="277" spans="1:26" ht="15.75" customHeight="1" x14ac:dyDescent="0.2">
      <c r="A277" s="118" t="str">
        <f>INDEX('Policy Characteristics'!B:B,MATCH(PolicyLevers!$C277,'Policy Characteristics'!$D:$D,0))</f>
        <v>Electricity Supply</v>
      </c>
      <c r="B277" s="118" t="str">
        <f>INDEX('Policy Characteristics'!C:C,MATCH(PolicyLevers!$C277,'Policy Characteristics'!$D:$D,0))</f>
        <v>Reduce Plant Downtime</v>
      </c>
      <c r="C277" s="269" t="str">
        <f t="shared" ref="C277" si="193">C$234</f>
        <v>Percentage Reduction in Plant Downtime</v>
      </c>
      <c r="D277" s="257" t="s">
        <v>259</v>
      </c>
      <c r="E277" s="257" t="s">
        <v>324</v>
      </c>
      <c r="F277" s="257"/>
      <c r="G277" s="257"/>
      <c r="H277" s="7"/>
      <c r="I277" s="257" t="s">
        <v>76</v>
      </c>
      <c r="J277" s="118" t="str">
        <f>INDEX('Policy Characteristics'!E:E,MATCH(PolicyLevers!$C277,'Policy Characteristics'!$D:$D,0))</f>
        <v>Reduce Plant Downtime</v>
      </c>
      <c r="K277" s="118" t="str">
        <f>INDEX('Policy Characteristics'!F:F,MATCH(PolicyLevers!$C277,'Policy Characteristics'!$D:$D,0))</f>
        <v>elec reduce plant downtime</v>
      </c>
      <c r="L277" s="54">
        <f>INDEX('Policy Characteristics'!G:G,MATCH(PolicyLevers!$C277,'Policy Characteristics'!$D:$D,0))</f>
        <v>0</v>
      </c>
      <c r="M277" s="54">
        <f>INDEX('Policy Characteristics'!H:H,MATCH(PolicyLevers!$C277,'Policy Characteristics'!$D:$D,0))</f>
        <v>0</v>
      </c>
      <c r="N277" s="54">
        <f>INDEX('Policy Characteristics'!I:I,MATCH(PolicyLevers!$C277,'Policy Characteristics'!$D:$D,0))</f>
        <v>0</v>
      </c>
      <c r="O277" s="257">
        <f>INDEX('Policy Characteristics'!J:J,MATCH(PolicyLevers!$C277,'Policy Characteristics'!$D:$D,0))</f>
        <v>0</v>
      </c>
      <c r="P277" s="257"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
        <f>INDEX('Policy Characteristics'!L:L,MATCH(PolicyLevers!$C277,'Policy Characteristics'!$D:$D,0))</f>
        <v>0</v>
      </c>
      <c r="R277" s="264">
        <f>INDEX('Policy Characteristics'!M:M,MATCH(PolicyLevers!$C277,'Policy Characteristics'!$D:$D,0))</f>
        <v>0</v>
      </c>
      <c r="S277" s="257">
        <f>INDEX('Policy Characteristics'!N:N,MATCH(PolicyLevers!$C277,'Policy Characteristics'!$D:$D,0))</f>
        <v>0</v>
      </c>
      <c r="T277" s="257">
        <f>INDEX('Policy Characteristics'!O:O,MATCH(PolicyLevers!$C277,'Policy Characteristics'!$D:$D,0))</f>
        <v>0</v>
      </c>
      <c r="U277" s="2"/>
      <c r="V277" s="2"/>
      <c r="W277" s="2"/>
      <c r="X277" s="2"/>
      <c r="Y277" s="2"/>
      <c r="Z277" s="2"/>
    </row>
    <row r="278" spans="1:26" ht="15.75" customHeight="1" x14ac:dyDescent="0.2">
      <c r="A278" s="118" t="str">
        <f>INDEX('Policy Characteristics'!B:B,MATCH(PolicyLevers!$C278,'Policy Characteristics'!$D:$D,0))</f>
        <v>Electricity Supply</v>
      </c>
      <c r="B278" s="118" t="str">
        <f>INDEX('Policy Characteristics'!C:C,MATCH(PolicyLevers!$C278,'Policy Characteristics'!$D:$D,0))</f>
        <v>Reduce Plant Downtime</v>
      </c>
      <c r="C278" s="269" t="str">
        <f t="shared" ref="C278" si="194">C$234</f>
        <v>Percentage Reduction in Plant Downtime</v>
      </c>
      <c r="D278" s="257" t="s">
        <v>259</v>
      </c>
      <c r="E278" s="257" t="s">
        <v>325</v>
      </c>
      <c r="F278" s="257"/>
      <c r="G278" s="257"/>
      <c r="H278" s="7"/>
      <c r="I278" s="257" t="s">
        <v>76</v>
      </c>
      <c r="J278" s="118" t="str">
        <f>INDEX('Policy Characteristics'!E:E,MATCH(PolicyLevers!$C278,'Policy Characteristics'!$D:$D,0))</f>
        <v>Reduce Plant Downtime</v>
      </c>
      <c r="K278" s="118" t="str">
        <f>INDEX('Policy Characteristics'!F:F,MATCH(PolicyLevers!$C278,'Policy Characteristics'!$D:$D,0))</f>
        <v>elec reduce plant downtime</v>
      </c>
      <c r="L278" s="54">
        <f>INDEX('Policy Characteristics'!G:G,MATCH(PolicyLevers!$C278,'Policy Characteristics'!$D:$D,0))</f>
        <v>0</v>
      </c>
      <c r="M278" s="54">
        <f>INDEX('Policy Characteristics'!H:H,MATCH(PolicyLevers!$C278,'Policy Characteristics'!$D:$D,0))</f>
        <v>0</v>
      </c>
      <c r="N278" s="54">
        <f>INDEX('Policy Characteristics'!I:I,MATCH(PolicyLevers!$C278,'Policy Characteristics'!$D:$D,0))</f>
        <v>0</v>
      </c>
      <c r="O278" s="257">
        <f>INDEX('Policy Characteristics'!J:J,MATCH(PolicyLevers!$C278,'Policy Characteristics'!$D:$D,0))</f>
        <v>0</v>
      </c>
      <c r="P278" s="257"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
        <f>INDEX('Policy Characteristics'!L:L,MATCH(PolicyLevers!$C278,'Policy Characteristics'!$D:$D,0))</f>
        <v>0</v>
      </c>
      <c r="R278" s="264">
        <f>INDEX('Policy Characteristics'!M:M,MATCH(PolicyLevers!$C278,'Policy Characteristics'!$D:$D,0))</f>
        <v>0</v>
      </c>
      <c r="S278" s="257">
        <f>INDEX('Policy Characteristics'!N:N,MATCH(PolicyLevers!$C278,'Policy Characteristics'!$D:$D,0))</f>
        <v>0</v>
      </c>
      <c r="T278" s="257">
        <f>INDEX('Policy Characteristics'!O:O,MATCH(PolicyLevers!$C278,'Policy Characteristics'!$D:$D,0))</f>
        <v>0</v>
      </c>
      <c r="U278" s="2"/>
      <c r="V278" s="2"/>
      <c r="W278" s="2"/>
      <c r="X278" s="2"/>
      <c r="Y278" s="2"/>
      <c r="Z278" s="2"/>
    </row>
    <row r="279" spans="1:26" ht="15.75" customHeight="1" x14ac:dyDescent="0.2">
      <c r="A279" s="118" t="str">
        <f>INDEX('Policy Characteristics'!B:B,MATCH(PolicyLevers!$C279,'Policy Characteristics'!$D:$D,0))</f>
        <v>Electricity Supply</v>
      </c>
      <c r="B279" s="118" t="str">
        <f>INDEX('Policy Characteristics'!C:C,MATCH(PolicyLevers!$C279,'Policy Characteristics'!$D:$D,0))</f>
        <v>Reduce Soft Costs</v>
      </c>
      <c r="C279" s="7" t="s">
        <v>329</v>
      </c>
      <c r="D279" s="257" t="s">
        <v>237</v>
      </c>
      <c r="E279" s="257"/>
      <c r="F279" s="257" t="s">
        <v>238</v>
      </c>
      <c r="G279" s="257"/>
      <c r="H279" s="7">
        <v>194</v>
      </c>
      <c r="I279" s="255" t="s">
        <v>63</v>
      </c>
      <c r="J279" s="118" t="str">
        <f>INDEX('Policy Characteristics'!E:E,MATCH(PolicyLevers!$C279,'Policy Characteristics'!$D:$D,0))</f>
        <v>Reduce Soft Costs</v>
      </c>
      <c r="K279" s="118" t="str">
        <f>INDEX('Policy Characteristics'!F:F,MATCH(PolicyLevers!$C279,'Policy Characteristics'!$D:$D,0))</f>
        <v>elec reduce soft costs</v>
      </c>
      <c r="L279" s="54">
        <f>INDEX('Policy Characteristics'!G:G,MATCH(PolicyLevers!$C279,'Policy Characteristics'!$D:$D,0))</f>
        <v>0</v>
      </c>
      <c r="M279" s="54">
        <f>INDEX('Policy Characteristics'!H:H,MATCH(PolicyLevers!$C279,'Policy Characteristics'!$D:$D,0))</f>
        <v>0.9</v>
      </c>
      <c r="N279" s="54">
        <f>INDEX('Policy Characteristics'!I:I,MATCH(PolicyLevers!$C279,'Policy Characteristics'!$D:$D,0))</f>
        <v>0.01</v>
      </c>
      <c r="O279" s="257" t="str">
        <f>INDEX('Policy Characteristics'!J:J,MATCH(PolicyLevers!$C279,'Policy Characteristics'!$D:$D,0))</f>
        <v>% reduction in soft costs</v>
      </c>
      <c r="P279" s="257"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 t="str">
        <f>INDEX('Policy Characteristics'!L:L,MATCH(PolicyLevers!$C279,'Policy Characteristics'!$D:$D,0))</f>
        <v>endogenous-learning.html#red-soft-costs</v>
      </c>
      <c r="R279" s="264" t="str">
        <f>INDEX('Policy Characteristics'!M:M,MATCH(PolicyLevers!$C279,'Policy Characteristics'!$D:$D,0))</f>
        <v>reduce-soft-costs.html</v>
      </c>
      <c r="S279" s="257">
        <f>INDEX('Policy Characteristics'!N:N,MATCH(PolicyLevers!$C279,'Policy Characteristics'!$D:$D,0))</f>
        <v>0</v>
      </c>
      <c r="T279" s="257">
        <f>INDEX('Policy Characteristics'!O:O,MATCH(PolicyLevers!$C279,'Policy Characteristics'!$D:$D,0))</f>
        <v>0</v>
      </c>
      <c r="U279" s="2"/>
      <c r="V279" s="2"/>
      <c r="W279" s="2"/>
      <c r="X279" s="2"/>
      <c r="Y279" s="2"/>
      <c r="Z279" s="2"/>
    </row>
    <row r="280" spans="1:26" ht="15.75" customHeight="1" x14ac:dyDescent="0.2">
      <c r="A280" s="118" t="str">
        <f>INDEX('Policy Characteristics'!B:B,MATCH(PolicyLevers!$C280,'Policy Characteristics'!$D:$D,0))</f>
        <v>Electricity Supply</v>
      </c>
      <c r="B280" s="118" t="str">
        <f>INDEX('Policy Characteristics'!C:C,MATCH(PolicyLevers!$C280,'Policy Characteristics'!$D:$D,0))</f>
        <v>Reduce Soft Costs</v>
      </c>
      <c r="C280" s="269" t="str">
        <f t="shared" ref="C280:C281" si="195">C$279</f>
        <v>Percent Reduction in Soft Costs of Capacity Construction</v>
      </c>
      <c r="D280" s="257" t="s">
        <v>239</v>
      </c>
      <c r="E280" s="257"/>
      <c r="F280" s="257" t="s">
        <v>240</v>
      </c>
      <c r="G280" s="257"/>
      <c r="H280" s="7">
        <v>195</v>
      </c>
      <c r="I280" s="255" t="s">
        <v>63</v>
      </c>
      <c r="J280" s="118" t="str">
        <f>INDEX('Policy Characteristics'!E:E,MATCH(PolicyLevers!$C280,'Policy Characteristics'!$D:$D,0))</f>
        <v>Reduce Soft Costs</v>
      </c>
      <c r="K280" s="118" t="str">
        <f>INDEX('Policy Characteristics'!F:F,MATCH(PolicyLevers!$C280,'Policy Characteristics'!$D:$D,0))</f>
        <v>elec reduce soft costs</v>
      </c>
      <c r="L280" s="278">
        <f>INDEX('Policy Characteristics'!G:G,MATCH(PolicyLevers!$C280,'Policy Characteristics'!$D:$D,0))</f>
        <v>0</v>
      </c>
      <c r="M280" s="278">
        <f>INDEX('Policy Characteristics'!H:H,MATCH(PolicyLevers!$C280,'Policy Characteristics'!$D:$D,0))</f>
        <v>0.9</v>
      </c>
      <c r="N280" s="278">
        <f>INDEX('Policy Characteristics'!I:I,MATCH(PolicyLevers!$C280,'Policy Characteristics'!$D:$D,0))</f>
        <v>0.01</v>
      </c>
      <c r="O280" s="277" t="str">
        <f>INDEX('Policy Characteristics'!J:J,MATCH(PolicyLevers!$C280,'Policy Characteristics'!$D:$D,0))</f>
        <v>% reduction in soft costs</v>
      </c>
      <c r="P280" s="257"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69" t="str">
        <f>INDEX('Policy Characteristics'!L:L,MATCH(PolicyLevers!$C280,'Policy Characteristics'!$D:$D,0))</f>
        <v>endogenous-learning.html#red-soft-costs</v>
      </c>
      <c r="R280" s="279" t="str">
        <f>INDEX('Policy Characteristics'!M:M,MATCH(PolicyLevers!$C280,'Policy Characteristics'!$D:$D,0))</f>
        <v>reduce-soft-costs.html</v>
      </c>
      <c r="S280" s="257">
        <f>INDEX('Policy Characteristics'!N:N,MATCH(PolicyLevers!$C280,'Policy Characteristics'!$D:$D,0))</f>
        <v>0</v>
      </c>
      <c r="T280" s="257">
        <f>INDEX('Policy Characteristics'!O:O,MATCH(PolicyLevers!$C280,'Policy Characteristics'!$D:$D,0))</f>
        <v>0</v>
      </c>
      <c r="U280" s="2"/>
      <c r="V280" s="2"/>
      <c r="W280" s="2"/>
      <c r="X280" s="2"/>
      <c r="Y280" s="2"/>
      <c r="Z280" s="2"/>
    </row>
    <row r="281" spans="1:26" ht="15.75" customHeight="1" x14ac:dyDescent="0.2">
      <c r="A281" s="118" t="str">
        <f>INDEX('Policy Characteristics'!B:B,MATCH(PolicyLevers!$C281,'Policy Characteristics'!$D:$D,0))</f>
        <v>Electricity Supply</v>
      </c>
      <c r="B281" s="118" t="str">
        <f>INDEX('Policy Characteristics'!C:C,MATCH(PolicyLevers!$C281,'Policy Characteristics'!$D:$D,0))</f>
        <v>Reduce Soft Costs</v>
      </c>
      <c r="C281" s="269" t="str">
        <f t="shared" si="195"/>
        <v>Percent Reduction in Soft Costs of Capacity Construction</v>
      </c>
      <c r="D281" s="257" t="s">
        <v>253</v>
      </c>
      <c r="E281" s="257"/>
      <c r="F281" s="257" t="s">
        <v>254</v>
      </c>
      <c r="G281" s="257"/>
      <c r="H281" s="7">
        <v>196</v>
      </c>
      <c r="I281" s="255" t="s">
        <v>63</v>
      </c>
      <c r="J281" s="118" t="str">
        <f>INDEX('Policy Characteristics'!E:E,MATCH(PolicyLevers!$C281,'Policy Characteristics'!$D:$D,0))</f>
        <v>Reduce Soft Costs</v>
      </c>
      <c r="K281" s="118" t="str">
        <f>INDEX('Policy Characteristics'!F:F,MATCH(PolicyLevers!$C281,'Policy Characteristics'!$D:$D,0))</f>
        <v>elec reduce soft costs</v>
      </c>
      <c r="L281" s="278">
        <f>INDEX('Policy Characteristics'!G:G,MATCH(PolicyLevers!$C281,'Policy Characteristics'!$D:$D,0))</f>
        <v>0</v>
      </c>
      <c r="M281" s="278">
        <f>INDEX('Policy Characteristics'!H:H,MATCH(PolicyLevers!$C281,'Policy Characteristics'!$D:$D,0))</f>
        <v>0.9</v>
      </c>
      <c r="N281" s="278">
        <f>INDEX('Policy Characteristics'!I:I,MATCH(PolicyLevers!$C281,'Policy Characteristics'!$D:$D,0))</f>
        <v>0.01</v>
      </c>
      <c r="O281" s="277" t="str">
        <f>INDEX('Policy Characteristics'!J:J,MATCH(PolicyLevers!$C281,'Policy Characteristics'!$D:$D,0))</f>
        <v>% reduction in soft costs</v>
      </c>
      <c r="P281" s="257"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69" t="str">
        <f>INDEX('Policy Characteristics'!L:L,MATCH(PolicyLevers!$C281,'Policy Characteristics'!$D:$D,0))</f>
        <v>endogenous-learning.html#red-soft-costs</v>
      </c>
      <c r="R281" s="279" t="str">
        <f>INDEX('Policy Characteristics'!M:M,MATCH(PolicyLevers!$C281,'Policy Characteristics'!$D:$D,0))</f>
        <v>reduce-soft-costs.html</v>
      </c>
      <c r="S281" s="257">
        <f>INDEX('Policy Characteristics'!N:N,MATCH(PolicyLevers!$C281,'Policy Characteristics'!$D:$D,0))</f>
        <v>0</v>
      </c>
      <c r="T281" s="257">
        <f>INDEX('Policy Characteristics'!O:O,MATCH(PolicyLevers!$C281,'Policy Characteristics'!$D:$D,0))</f>
        <v>0</v>
      </c>
      <c r="U281" s="2"/>
      <c r="V281" s="2"/>
      <c r="W281" s="2"/>
      <c r="X281" s="2"/>
      <c r="Y281" s="2"/>
      <c r="Z281" s="2"/>
    </row>
    <row r="282" spans="1:26" ht="15.75" customHeight="1" x14ac:dyDescent="0.2">
      <c r="A282" s="118" t="str">
        <f>INDEX('Policy Characteristics'!B:B,MATCH(PolicyLevers!$C282,'Policy Characteristics'!$D:$D,0))</f>
        <v>Electricity Supply</v>
      </c>
      <c r="B282" s="118" t="str">
        <f>INDEX('Policy Characteristics'!C:C,MATCH(PolicyLevers!$C282,'Policy Characteristics'!$D:$D,0))</f>
        <v>Reduce Transmission &amp; Distribution Losses</v>
      </c>
      <c r="C282" s="118" t="s">
        <v>335</v>
      </c>
      <c r="D282" s="252"/>
      <c r="E282" s="252"/>
      <c r="F282" s="252"/>
      <c r="G282" s="252"/>
      <c r="H282" s="249">
        <v>145</v>
      </c>
      <c r="I282" s="250" t="s">
        <v>63</v>
      </c>
      <c r="J282" s="118" t="str">
        <f>INDEX('Policy Characteristics'!E:E,MATCH(PolicyLevers!$C282,'Policy Characteristics'!$D:$D,0))</f>
        <v>Reduce T&amp;D Losses</v>
      </c>
      <c r="K282" s="118" t="str">
        <f>INDEX('Policy Characteristics'!F:F,MATCH(PolicyLevers!$C282,'Policy Characteristics'!$D:$D,0))</f>
        <v>elec avoid TND loss</v>
      </c>
      <c r="L282" s="251">
        <f>INDEX('Policy Characteristics'!G:G,MATCH(PolicyLevers!$C282,'Policy Characteristics'!$D:$D,0))</f>
        <v>0</v>
      </c>
      <c r="M282" s="251">
        <f>INDEX('Policy Characteristics'!H:H,MATCH(PolicyLevers!$C282,'Policy Characteristics'!$D:$D,0))</f>
        <v>0.4</v>
      </c>
      <c r="N282" s="251">
        <f>INDEX('Policy Characteristics'!I:I,MATCH(PolicyLevers!$C282,'Policy Characteristics'!$D:$D,0))</f>
        <v>0.01</v>
      </c>
      <c r="O282" s="252" t="str">
        <f>INDEX('Policy Characteristics'!J:J,MATCH(PolicyLevers!$C282,'Policy Characteristics'!$D:$D,0))</f>
        <v>% of losses avoided</v>
      </c>
      <c r="P282" s="252"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118" t="str">
        <f>INDEX('Policy Characteristics'!L:L,MATCH(PolicyLevers!$C282,'Policy Characteristics'!$D:$D,0))</f>
        <v>electricity-sector-main.html#red-tnd-losses</v>
      </c>
      <c r="R282" s="260" t="str">
        <f>INDEX('Policy Characteristics'!M:M,MATCH(PolicyLevers!$C282,'Policy Characteristics'!$D:$D,0))</f>
        <v>reduce-tnd-losses.html</v>
      </c>
      <c r="S282" s="252"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2"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
      <c r="V282" s="2"/>
      <c r="W282" s="2"/>
      <c r="X282" s="2"/>
      <c r="Y282" s="2"/>
      <c r="Z282" s="2"/>
    </row>
    <row r="283" spans="1:26" ht="15.75" customHeight="1" x14ac:dyDescent="0.2">
      <c r="A283" s="118" t="str">
        <f>INDEX('Policy Characteristics'!B:B,MATCH(PolicyLevers!$C283,'Policy Characteristics'!$D:$D,0))</f>
        <v>Electricity Supply</v>
      </c>
      <c r="B283" s="118" t="str">
        <f>INDEX('Policy Characteristics'!C:C,MATCH(PolicyLevers!$C283,'Policy Characteristics'!$D:$D,0))</f>
        <v>Subsidy for Capacity Construction</v>
      </c>
      <c r="C283" s="2" t="s">
        <v>342</v>
      </c>
      <c r="D283" s="257" t="s">
        <v>226</v>
      </c>
      <c r="E283" s="257"/>
      <c r="F283" s="257" t="s">
        <v>227</v>
      </c>
      <c r="G283" s="257"/>
      <c r="H283" s="7"/>
      <c r="I283" s="257" t="s">
        <v>76</v>
      </c>
      <c r="J283" s="118" t="str">
        <f>INDEX('Policy Characteristics'!E:E,MATCH(PolicyLevers!$C283,'Policy Characteristics'!$D:$D,0))</f>
        <v>Subsidy for Capacity Construction</v>
      </c>
      <c r="K283" s="118" t="str">
        <f>INDEX('Policy Characteristics'!F:F,MATCH(PolicyLevers!$C283,'Policy Characteristics'!$D:$D,0))</f>
        <v>elec capacity construction subsidy</v>
      </c>
      <c r="L283" s="54">
        <f>INDEX('Policy Characteristics'!G:G,MATCH(PolicyLevers!$C283,'Policy Characteristics'!$D:$D,0))</f>
        <v>0</v>
      </c>
      <c r="M283" s="54">
        <f>INDEX('Policy Characteristics'!H:H,MATCH(PolicyLevers!$C283,'Policy Characteristics'!$D:$D,0))</f>
        <v>0.95</v>
      </c>
      <c r="N283" s="54">
        <f>INDEX('Policy Characteristics'!I:I,MATCH(PolicyLevers!$C283,'Policy Characteristics'!$D:$D,0))</f>
        <v>0.01</v>
      </c>
      <c r="O283" s="257" t="str">
        <f>INDEX('Policy Characteristics'!J:J,MATCH(PolicyLevers!$C283,'Policy Characteristics'!$D:$D,0))</f>
        <v>% of construction cost</v>
      </c>
      <c r="P283" s="257"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 t="str">
        <f>INDEX('Policy Characteristics'!L:L,MATCH(PolicyLevers!$C283,'Policy Characteristics'!$D:$D,0))</f>
        <v>electricity-sector-main.html#subsidies</v>
      </c>
      <c r="R283" s="264">
        <f>INDEX('Policy Characteristics'!M:M,MATCH(PolicyLevers!$C283,'Policy Characteristics'!$D:$D,0))</f>
        <v>0</v>
      </c>
      <c r="S283" s="257">
        <f>INDEX('Policy Characteristics'!N:N,MATCH(PolicyLevers!$C283,'Policy Characteristics'!$D:$D,0))</f>
        <v>0</v>
      </c>
      <c r="T283" s="257">
        <f>INDEX('Policy Characteristics'!O:O,MATCH(PolicyLevers!$C283,'Policy Characteristics'!$D:$D,0))</f>
        <v>0</v>
      </c>
      <c r="U283" s="2"/>
      <c r="V283" s="2"/>
      <c r="W283" s="2"/>
      <c r="X283" s="2"/>
      <c r="Y283" s="2"/>
      <c r="Z283" s="2"/>
    </row>
    <row r="284" spans="1:26" ht="15.75" customHeight="1" x14ac:dyDescent="0.2">
      <c r="A284" s="118" t="str">
        <f>INDEX('Policy Characteristics'!B:B,MATCH(PolicyLevers!$C284,'Policy Characteristics'!$D:$D,0))</f>
        <v>Electricity Supply</v>
      </c>
      <c r="B284" s="118" t="str">
        <f>INDEX('Policy Characteristics'!C:C,MATCH(PolicyLevers!$C284,'Policy Characteristics'!$D:$D,0))</f>
        <v>Subsidy for Capacity Construction</v>
      </c>
      <c r="C284" s="269" t="str">
        <f t="shared" ref="C284" si="196">C$283</f>
        <v>Perc Subsidy for Elec Capacity Construction</v>
      </c>
      <c r="D284" s="257" t="s">
        <v>346</v>
      </c>
      <c r="E284" s="270"/>
      <c r="F284" s="257" t="s">
        <v>347</v>
      </c>
      <c r="G284" s="257"/>
      <c r="H284" s="7"/>
      <c r="I284" s="257" t="s">
        <v>76</v>
      </c>
      <c r="J284" s="118" t="str">
        <f>INDEX('Policy Characteristics'!E:E,MATCH(PolicyLevers!$C284,'Policy Characteristics'!$D:$D,0))</f>
        <v>Subsidy for Capacity Construction</v>
      </c>
      <c r="K284" s="118" t="str">
        <f>INDEX('Policy Characteristics'!F:F,MATCH(PolicyLevers!$C284,'Policy Characteristics'!$D:$D,0))</f>
        <v>elec capacity construction subsidy</v>
      </c>
      <c r="L284" s="256">
        <f>INDEX('Policy Characteristics'!G:G,MATCH(PolicyLevers!$C284,'Policy Characteristics'!$D:$D,0))</f>
        <v>0</v>
      </c>
      <c r="M284" s="256">
        <f>INDEX('Policy Characteristics'!H:H,MATCH(PolicyLevers!$C284,'Policy Characteristics'!$D:$D,0))</f>
        <v>0.95</v>
      </c>
      <c r="N284" s="256">
        <f>INDEX('Policy Characteristics'!I:I,MATCH(PolicyLevers!$C284,'Policy Characteristics'!$D:$D,0))</f>
        <v>0.01</v>
      </c>
      <c r="O284" s="277" t="str">
        <f>INDEX('Policy Characteristics'!J:J,MATCH(PolicyLevers!$C284,'Policy Characteristics'!$D:$D,0))</f>
        <v>% of construction cost</v>
      </c>
      <c r="P284" s="257"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69" t="str">
        <f>INDEX('Policy Characteristics'!L:L,MATCH(PolicyLevers!$C284,'Policy Characteristics'!$D:$D,0))</f>
        <v>electricity-sector-main.html#subsidies</v>
      </c>
      <c r="R284" s="264">
        <f>INDEX('Policy Characteristics'!M:M,MATCH(PolicyLevers!$C284,'Policy Characteristics'!$D:$D,0))</f>
        <v>0</v>
      </c>
      <c r="S284" s="257">
        <f>INDEX('Policy Characteristics'!N:N,MATCH(PolicyLevers!$C284,'Policy Characteristics'!$D:$D,0))</f>
        <v>0</v>
      </c>
      <c r="T284" s="257">
        <f>INDEX('Policy Characteristics'!O:O,MATCH(PolicyLevers!$C284,'Policy Characteristics'!$D:$D,0))</f>
        <v>0</v>
      </c>
      <c r="U284" s="2"/>
      <c r="V284" s="2"/>
      <c r="W284" s="2"/>
      <c r="X284" s="2"/>
      <c r="Y284" s="2"/>
      <c r="Z284" s="2"/>
    </row>
    <row r="285" spans="1:26" ht="81.5" customHeight="1" x14ac:dyDescent="0.2">
      <c r="A285" s="118" t="str">
        <f>INDEX('Policy Characteristics'!B:B,MATCH(PolicyLevers!$C285,'Policy Characteristics'!$D:$D,0))</f>
        <v>Electricity Supply</v>
      </c>
      <c r="B285" s="118" t="str">
        <f>INDEX('Policy Characteristics'!C:C,MATCH(PolicyLevers!$C285,'Policy Characteristics'!$D:$D,0))</f>
        <v>Subsidy for Capacity Construction</v>
      </c>
      <c r="C285" s="249" t="str">
        <f t="shared" ref="C285" si="197">C$283</f>
        <v>Perc Subsidy for Elec Capacity Construction</v>
      </c>
      <c r="D285" s="252" t="s">
        <v>233</v>
      </c>
      <c r="E285" s="252"/>
      <c r="F285" s="252" t="s">
        <v>234</v>
      </c>
      <c r="G285" s="252"/>
      <c r="H285" s="249">
        <v>517</v>
      </c>
      <c r="I285" s="252" t="s">
        <v>76</v>
      </c>
      <c r="J285" s="118" t="str">
        <f>INDEX('Policy Characteristics'!E:E,MATCH(PolicyLevers!$C285,'Policy Characteristics'!$D:$D,0))</f>
        <v>Subsidy for Capacity Construction</v>
      </c>
      <c r="K285" s="118" t="str">
        <f>INDEX('Policy Characteristics'!F:F,MATCH(PolicyLevers!$C285,'Policy Characteristics'!$D:$D,0))</f>
        <v>elec capacity construction subsidy</v>
      </c>
      <c r="L285" s="251">
        <f>INDEX('Policy Characteristics'!G:G,MATCH(PolicyLevers!$C285,'Policy Characteristics'!$D:$D,0))</f>
        <v>0</v>
      </c>
      <c r="M285" s="251">
        <f>INDEX('Policy Characteristics'!H:H,MATCH(PolicyLevers!$C285,'Policy Characteristics'!$D:$D,0))</f>
        <v>0.95</v>
      </c>
      <c r="N285" s="251">
        <f>INDEX('Policy Characteristics'!I:I,MATCH(PolicyLevers!$C285,'Policy Characteristics'!$D:$D,0))</f>
        <v>0.01</v>
      </c>
      <c r="O285" s="280" t="str">
        <f>INDEX('Policy Characteristics'!J:J,MATCH(PolicyLevers!$C285,'Policy Characteristics'!$D:$D,0))</f>
        <v>% of construction cost</v>
      </c>
      <c r="P285" s="297"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49" t="str">
        <f>INDEX('Policy Characteristics'!L:L,MATCH(PolicyLevers!$C285,'Policy Characteristics'!$D:$D,0))</f>
        <v>electricity-sector-main.html#subsidies</v>
      </c>
      <c r="R285" s="260">
        <f>INDEX('Policy Characteristics'!M:M,MATCH(PolicyLevers!$C285,'Policy Characteristics'!$D:$D,0))</f>
        <v>0</v>
      </c>
      <c r="S285" s="272">
        <f>INDEX('Policy Characteristics'!N:N,MATCH(PolicyLevers!$C285,'Policy Characteristics'!$D:$D,0))</f>
        <v>0</v>
      </c>
      <c r="T285" s="252">
        <f>INDEX('Policy Characteristics'!O:O,MATCH(PolicyLevers!$C285,'Policy Characteristics'!$D:$D,0))</f>
        <v>0</v>
      </c>
      <c r="U285" s="2"/>
      <c r="V285" s="2"/>
      <c r="W285" s="2"/>
      <c r="X285" s="2"/>
      <c r="Y285" s="2"/>
      <c r="Z285" s="2"/>
    </row>
    <row r="286" spans="1:26" ht="15.75" customHeight="1" x14ac:dyDescent="0.2">
      <c r="A286" s="118" t="str">
        <f>INDEX('Policy Characteristics'!B:B,MATCH(PolicyLevers!$C286,'Policy Characteristics'!$D:$D,0))</f>
        <v>Electricity Supply</v>
      </c>
      <c r="B286" s="118" t="str">
        <f>INDEX('Policy Characteristics'!C:C,MATCH(PolicyLevers!$C286,'Policy Characteristics'!$D:$D,0))</f>
        <v>Subsidy for Capacity Construction</v>
      </c>
      <c r="C286" s="269" t="str">
        <f t="shared" ref="C286:C290" si="198">C$283</f>
        <v>Perc Subsidy for Elec Capacity Construction</v>
      </c>
      <c r="D286" s="257" t="s">
        <v>235</v>
      </c>
      <c r="E286" s="270"/>
      <c r="F286" s="257" t="s">
        <v>236</v>
      </c>
      <c r="G286" s="257"/>
      <c r="H286" s="7"/>
      <c r="I286" s="257" t="s">
        <v>76</v>
      </c>
      <c r="J286" s="118" t="str">
        <f>INDEX('Policy Characteristics'!E:E,MATCH(PolicyLevers!$C286,'Policy Characteristics'!$D:$D,0))</f>
        <v>Subsidy for Capacity Construction</v>
      </c>
      <c r="K286" s="118" t="str">
        <f>INDEX('Policy Characteristics'!F:F,MATCH(PolicyLevers!$C286,'Policy Characteristics'!$D:$D,0))</f>
        <v>elec capacity construction subsidy</v>
      </c>
      <c r="L286" s="256">
        <f>INDEX('Policy Characteristics'!G:G,MATCH(PolicyLevers!$C286,'Policy Characteristics'!$D:$D,0))</f>
        <v>0</v>
      </c>
      <c r="M286" s="256">
        <f>INDEX('Policy Characteristics'!H:H,MATCH(PolicyLevers!$C286,'Policy Characteristics'!$D:$D,0))</f>
        <v>0.95</v>
      </c>
      <c r="N286" s="256">
        <f>INDEX('Policy Characteristics'!I:I,MATCH(PolicyLevers!$C286,'Policy Characteristics'!$D:$D,0))</f>
        <v>0.01</v>
      </c>
      <c r="O286" s="277" t="str">
        <f>INDEX('Policy Characteristics'!J:J,MATCH(PolicyLevers!$C286,'Policy Characteristics'!$D:$D,0))</f>
        <v>% of construction cost</v>
      </c>
      <c r="P286" s="257"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69" t="str">
        <f>INDEX('Policy Characteristics'!L:L,MATCH(PolicyLevers!$C286,'Policy Characteristics'!$D:$D,0))</f>
        <v>electricity-sector-main.html#subsidies</v>
      </c>
      <c r="R286" s="264">
        <f>INDEX('Policy Characteristics'!M:M,MATCH(PolicyLevers!$C286,'Policy Characteristics'!$D:$D,0))</f>
        <v>0</v>
      </c>
      <c r="S286" s="257">
        <f>INDEX('Policy Characteristics'!N:N,MATCH(PolicyLevers!$C286,'Policy Characteristics'!$D:$D,0))</f>
        <v>0</v>
      </c>
      <c r="T286" s="257">
        <f>INDEX('Policy Characteristics'!O:O,MATCH(PolicyLevers!$C286,'Policy Characteristics'!$D:$D,0))</f>
        <v>0</v>
      </c>
      <c r="U286" s="2"/>
      <c r="V286" s="2"/>
      <c r="W286" s="2"/>
      <c r="X286" s="2"/>
      <c r="Y286" s="2"/>
      <c r="Z286" s="2"/>
    </row>
    <row r="287" spans="1:26" ht="15.75" customHeight="1" x14ac:dyDescent="0.2">
      <c r="A287" s="118" t="str">
        <f>INDEX('Policy Characteristics'!B:B,MATCH(PolicyLevers!$C287,'Policy Characteristics'!$D:$D,0))</f>
        <v>Electricity Supply</v>
      </c>
      <c r="B287" s="118" t="str">
        <f>INDEX('Policy Characteristics'!C:C,MATCH(PolicyLevers!$C287,'Policy Characteristics'!$D:$D,0))</f>
        <v>Subsidy for Capacity Construction</v>
      </c>
      <c r="C287" s="249" t="str">
        <f t="shared" si="198"/>
        <v>Perc Subsidy for Elec Capacity Construction</v>
      </c>
      <c r="D287" s="252" t="s">
        <v>237</v>
      </c>
      <c r="E287" s="252"/>
      <c r="F287" s="252" t="s">
        <v>238</v>
      </c>
      <c r="G287" s="252"/>
      <c r="H287" s="249">
        <v>518</v>
      </c>
      <c r="I287" s="250" t="s">
        <v>63</v>
      </c>
      <c r="J287" s="118" t="str">
        <f>INDEX('Policy Characteristics'!E:E,MATCH(PolicyLevers!$C287,'Policy Characteristics'!$D:$D,0))</f>
        <v>Subsidy for Capacity Construction</v>
      </c>
      <c r="K287" s="118" t="str">
        <f>INDEX('Policy Characteristics'!F:F,MATCH(PolicyLevers!$C287,'Policy Characteristics'!$D:$D,0))</f>
        <v>elec capacity construction subsidy</v>
      </c>
      <c r="L287" s="251">
        <f>INDEX('Policy Characteristics'!G:G,MATCH(PolicyLevers!$C287,'Policy Characteristics'!$D:$D,0))</f>
        <v>0</v>
      </c>
      <c r="M287" s="251">
        <f>INDEX('Policy Characteristics'!H:H,MATCH(PolicyLevers!$C287,'Policy Characteristics'!$D:$D,0))</f>
        <v>0.95</v>
      </c>
      <c r="N287" s="251">
        <f>INDEX('Policy Characteristics'!I:I,MATCH(PolicyLevers!$C287,'Policy Characteristics'!$D:$D,0))</f>
        <v>0.01</v>
      </c>
      <c r="O287" s="280" t="str">
        <f>INDEX('Policy Characteristics'!J:J,MATCH(PolicyLevers!$C287,'Policy Characteristics'!$D:$D,0))</f>
        <v>% of construction cost</v>
      </c>
      <c r="P287" s="252"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49" t="str">
        <f>INDEX('Policy Characteristics'!L:L,MATCH(PolicyLevers!$C287,'Policy Characteristics'!$D:$D,0))</f>
        <v>electricity-sector-main.html#subsidies</v>
      </c>
      <c r="R287" s="260">
        <f>INDEX('Policy Characteristics'!M:M,MATCH(PolicyLevers!$C287,'Policy Characteristics'!$D:$D,0))</f>
        <v>0</v>
      </c>
      <c r="S287" s="267">
        <f>INDEX('Policy Characteristics'!N:N,MATCH(PolicyLevers!$C287,'Policy Characteristics'!$D:$D,0))</f>
        <v>0</v>
      </c>
      <c r="T287" s="267">
        <f>INDEX('Policy Characteristics'!O:O,MATCH(PolicyLevers!$C287,'Policy Characteristics'!$D:$D,0))</f>
        <v>0</v>
      </c>
      <c r="U287" s="2"/>
      <c r="V287" s="2"/>
      <c r="W287" s="2"/>
      <c r="X287" s="2"/>
      <c r="Y287" s="2"/>
      <c r="Z287" s="2"/>
    </row>
    <row r="288" spans="1:26" ht="15.75" customHeight="1" x14ac:dyDescent="0.2">
      <c r="A288" s="118" t="str">
        <f>INDEX('Policy Characteristics'!B:B,MATCH(PolicyLevers!$C288,'Policy Characteristics'!$D:$D,0))</f>
        <v>Electricity Supply</v>
      </c>
      <c r="B288" s="118" t="str">
        <f>INDEX('Policy Characteristics'!C:C,MATCH(PolicyLevers!$C288,'Policy Characteristics'!$D:$D,0))</f>
        <v>Subsidy for Capacity Construction</v>
      </c>
      <c r="C288" s="249" t="str">
        <f t="shared" si="198"/>
        <v>Perc Subsidy for Elec Capacity Construction</v>
      </c>
      <c r="D288" s="252" t="s">
        <v>239</v>
      </c>
      <c r="E288" s="252"/>
      <c r="F288" s="252" t="s">
        <v>240</v>
      </c>
      <c r="G288" s="252"/>
      <c r="H288" s="249">
        <v>519</v>
      </c>
      <c r="I288" s="250" t="s">
        <v>63</v>
      </c>
      <c r="J288" s="118" t="str">
        <f>INDEX('Policy Characteristics'!E:E,MATCH(PolicyLevers!$C288,'Policy Characteristics'!$D:$D,0))</f>
        <v>Subsidy for Capacity Construction</v>
      </c>
      <c r="K288" s="118" t="str">
        <f>INDEX('Policy Characteristics'!F:F,MATCH(PolicyLevers!$C288,'Policy Characteristics'!$D:$D,0))</f>
        <v>elec capacity construction subsidy</v>
      </c>
      <c r="L288" s="251">
        <f>INDEX('Policy Characteristics'!G:G,MATCH(PolicyLevers!$C288,'Policy Characteristics'!$D:$D,0))</f>
        <v>0</v>
      </c>
      <c r="M288" s="251">
        <f>INDEX('Policy Characteristics'!H:H,MATCH(PolicyLevers!$C288,'Policy Characteristics'!$D:$D,0))</f>
        <v>0.95</v>
      </c>
      <c r="N288" s="251">
        <f>INDEX('Policy Characteristics'!I:I,MATCH(PolicyLevers!$C288,'Policy Characteristics'!$D:$D,0))</f>
        <v>0.01</v>
      </c>
      <c r="O288" s="280" t="str">
        <f>INDEX('Policy Characteristics'!J:J,MATCH(PolicyLevers!$C288,'Policy Characteristics'!$D:$D,0))</f>
        <v>% of construction cost</v>
      </c>
      <c r="P288" s="252"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49" t="str">
        <f>INDEX('Policy Characteristics'!L:L,MATCH(PolicyLevers!$C288,'Policy Characteristics'!$D:$D,0))</f>
        <v>electricity-sector-main.html#subsidies</v>
      </c>
      <c r="R288" s="260">
        <f>INDEX('Policy Characteristics'!M:M,MATCH(PolicyLevers!$C288,'Policy Characteristics'!$D:$D,0))</f>
        <v>0</v>
      </c>
      <c r="S288" s="267">
        <f>INDEX('Policy Characteristics'!N:N,MATCH(PolicyLevers!$C288,'Policy Characteristics'!$D:$D,0))</f>
        <v>0</v>
      </c>
      <c r="T288" s="267">
        <f>INDEX('Policy Characteristics'!O:O,MATCH(PolicyLevers!$C288,'Policy Characteristics'!$D:$D,0))</f>
        <v>0</v>
      </c>
      <c r="U288" s="2"/>
      <c r="V288" s="2"/>
      <c r="W288" s="2"/>
      <c r="X288" s="2"/>
      <c r="Y288" s="2"/>
      <c r="Z288" s="2"/>
    </row>
    <row r="289" spans="1:26" ht="15.75" customHeight="1" x14ac:dyDescent="0.2">
      <c r="A289" s="118" t="str">
        <f>INDEX('Policy Characteristics'!B:B,MATCH(PolicyLevers!$C289,'Policy Characteristics'!$D:$D,0))</f>
        <v>Electricity Supply</v>
      </c>
      <c r="B289" s="118" t="str">
        <f>INDEX('Policy Characteristics'!C:C,MATCH(PolicyLevers!$C289,'Policy Characteristics'!$D:$D,0))</f>
        <v>Subsidy for Capacity Construction</v>
      </c>
      <c r="C289" s="269" t="str">
        <f t="shared" si="198"/>
        <v>Perc Subsidy for Elec Capacity Construction</v>
      </c>
      <c r="D289" s="257" t="s">
        <v>241</v>
      </c>
      <c r="E289" s="270"/>
      <c r="F289" s="257" t="s">
        <v>242</v>
      </c>
      <c r="G289" s="257"/>
      <c r="H289" s="7">
        <v>520</v>
      </c>
      <c r="I289" s="255" t="s">
        <v>63</v>
      </c>
      <c r="J289" s="118" t="str">
        <f>INDEX('Policy Characteristics'!E:E,MATCH(PolicyLevers!$C289,'Policy Characteristics'!$D:$D,0))</f>
        <v>Subsidy for Capacity Construction</v>
      </c>
      <c r="K289" s="118" t="str">
        <f>INDEX('Policy Characteristics'!F:F,MATCH(PolicyLevers!$C289,'Policy Characteristics'!$D:$D,0))</f>
        <v>elec capacity construction subsidy</v>
      </c>
      <c r="L289" s="256">
        <f>INDEX('Policy Characteristics'!G:G,MATCH(PolicyLevers!$C289,'Policy Characteristics'!$D:$D,0))</f>
        <v>0</v>
      </c>
      <c r="M289" s="256">
        <f>INDEX('Policy Characteristics'!H:H,MATCH(PolicyLevers!$C289,'Policy Characteristics'!$D:$D,0))</f>
        <v>0.95</v>
      </c>
      <c r="N289" s="256">
        <f>INDEX('Policy Characteristics'!I:I,MATCH(PolicyLevers!$C289,'Policy Characteristics'!$D:$D,0))</f>
        <v>0.01</v>
      </c>
      <c r="O289" s="277" t="str">
        <f>INDEX('Policy Characteristics'!J:J,MATCH(PolicyLevers!$C289,'Policy Characteristics'!$D:$D,0))</f>
        <v>% of construction cost</v>
      </c>
      <c r="P289" s="257"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69" t="str">
        <f>INDEX('Policy Characteristics'!L:L,MATCH(PolicyLevers!$C289,'Policy Characteristics'!$D:$D,0))</f>
        <v>electricity-sector-main.html#subsidies</v>
      </c>
      <c r="R289" s="264">
        <f>INDEX('Policy Characteristics'!M:M,MATCH(PolicyLevers!$C289,'Policy Characteristics'!$D:$D,0))</f>
        <v>0</v>
      </c>
      <c r="S289" s="4">
        <f>INDEX('Policy Characteristics'!N:N,MATCH(PolicyLevers!$C289,'Policy Characteristics'!$D:$D,0))</f>
        <v>0</v>
      </c>
      <c r="T289" s="4">
        <f>INDEX('Policy Characteristics'!O:O,MATCH(PolicyLevers!$C289,'Policy Characteristics'!$D:$D,0))</f>
        <v>0</v>
      </c>
      <c r="U289" s="2"/>
      <c r="V289" s="2"/>
      <c r="W289" s="2"/>
      <c r="X289" s="2"/>
      <c r="Y289" s="2"/>
      <c r="Z289" s="2"/>
    </row>
    <row r="290" spans="1:26" ht="15.75" customHeight="1" x14ac:dyDescent="0.2">
      <c r="A290" s="118" t="str">
        <f>INDEX('Policy Characteristics'!B:B,MATCH(PolicyLevers!$C290,'Policy Characteristics'!$D:$D,0))</f>
        <v>Electricity Supply</v>
      </c>
      <c r="B290" s="118" t="str">
        <f>INDEX('Policy Characteristics'!C:C,MATCH(PolicyLevers!$C290,'Policy Characteristics'!$D:$D,0))</f>
        <v>Subsidy for Capacity Construction</v>
      </c>
      <c r="C290" s="249" t="str">
        <f t="shared" si="198"/>
        <v>Perc Subsidy for Elec Capacity Construction</v>
      </c>
      <c r="D290" s="252" t="s">
        <v>243</v>
      </c>
      <c r="E290" s="252"/>
      <c r="F290" s="252" t="s">
        <v>244</v>
      </c>
      <c r="G290" s="252"/>
      <c r="H290" s="249">
        <v>521</v>
      </c>
      <c r="I290" s="250" t="s">
        <v>63</v>
      </c>
      <c r="J290" s="118" t="str">
        <f>INDEX('Policy Characteristics'!E:E,MATCH(PolicyLevers!$C290,'Policy Characteristics'!$D:$D,0))</f>
        <v>Subsidy for Capacity Construction</v>
      </c>
      <c r="K290" s="118" t="str">
        <f>INDEX('Policy Characteristics'!F:F,MATCH(PolicyLevers!$C290,'Policy Characteristics'!$D:$D,0))</f>
        <v>elec capacity construction subsidy</v>
      </c>
      <c r="L290" s="251">
        <f>INDEX('Policy Characteristics'!G:G,MATCH(PolicyLevers!$C290,'Policy Characteristics'!$D:$D,0))</f>
        <v>0</v>
      </c>
      <c r="M290" s="251">
        <f>INDEX('Policy Characteristics'!H:H,MATCH(PolicyLevers!$C290,'Policy Characteristics'!$D:$D,0))</f>
        <v>0.95</v>
      </c>
      <c r="N290" s="251">
        <f>INDEX('Policy Characteristics'!I:I,MATCH(PolicyLevers!$C290,'Policy Characteristics'!$D:$D,0))</f>
        <v>0.01</v>
      </c>
      <c r="O290" s="280" t="str">
        <f>INDEX('Policy Characteristics'!J:J,MATCH(PolicyLevers!$C290,'Policy Characteristics'!$D:$D,0))</f>
        <v>% of construction cost</v>
      </c>
      <c r="P290" s="252"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49" t="str">
        <f>INDEX('Policy Characteristics'!L:L,MATCH(PolicyLevers!$C290,'Policy Characteristics'!$D:$D,0))</f>
        <v>electricity-sector-main.html#subsidies</v>
      </c>
      <c r="R290" s="260">
        <f>INDEX('Policy Characteristics'!M:M,MATCH(PolicyLevers!$C290,'Policy Characteristics'!$D:$D,0))</f>
        <v>0</v>
      </c>
      <c r="S290" s="281">
        <f>INDEX('Policy Characteristics'!N:N,MATCH(PolicyLevers!$C290,'Policy Characteristics'!$D:$D,0))</f>
        <v>0</v>
      </c>
      <c r="T290" s="281">
        <f>INDEX('Policy Characteristics'!O:O,MATCH(PolicyLevers!$C290,'Policy Characteristics'!$D:$D,0))</f>
        <v>0</v>
      </c>
      <c r="U290" s="2"/>
      <c r="V290" s="2"/>
      <c r="W290" s="2"/>
      <c r="X290" s="2"/>
      <c r="Y290" s="2"/>
      <c r="Z290" s="2"/>
    </row>
    <row r="291" spans="1:26" ht="15.75" customHeight="1" x14ac:dyDescent="0.2">
      <c r="A291" s="118" t="str">
        <f>INDEX('Policy Characteristics'!B:B,MATCH(PolicyLevers!$C291,'Policy Characteristics'!$D:$D,0))</f>
        <v>Electricity Supply</v>
      </c>
      <c r="B291" s="118" t="str">
        <f>INDEX('Policy Characteristics'!C:C,MATCH(PolicyLevers!$C291,'Policy Characteristics'!$D:$D,0))</f>
        <v>Subsidy for Capacity Construction</v>
      </c>
      <c r="C291" s="269" t="str">
        <f t="shared" ref="C291:C292" si="199">C$283</f>
        <v>Perc Subsidy for Elec Capacity Construction</v>
      </c>
      <c r="D291" s="257" t="s">
        <v>251</v>
      </c>
      <c r="E291" s="270"/>
      <c r="F291" s="257" t="s">
        <v>252</v>
      </c>
      <c r="G291" s="257"/>
      <c r="H291" s="7"/>
      <c r="I291" s="257" t="s">
        <v>76</v>
      </c>
      <c r="J291" s="118" t="str">
        <f>INDEX('Policy Characteristics'!E:E,MATCH(PolicyLevers!$C291,'Policy Characteristics'!$D:$D,0))</f>
        <v>Subsidy for Capacity Construction</v>
      </c>
      <c r="K291" s="118" t="str">
        <f>INDEX('Policy Characteristics'!F:F,MATCH(PolicyLevers!$C291,'Policy Characteristics'!$D:$D,0))</f>
        <v>elec capacity construction subsidy</v>
      </c>
      <c r="L291" s="256">
        <f>INDEX('Policy Characteristics'!G:G,MATCH(PolicyLevers!$C291,'Policy Characteristics'!$D:$D,0))</f>
        <v>0</v>
      </c>
      <c r="M291" s="256">
        <f>INDEX('Policy Characteristics'!H:H,MATCH(PolicyLevers!$C291,'Policy Characteristics'!$D:$D,0))</f>
        <v>0.95</v>
      </c>
      <c r="N291" s="256">
        <f>INDEX('Policy Characteristics'!I:I,MATCH(PolicyLevers!$C291,'Policy Characteristics'!$D:$D,0))</f>
        <v>0.01</v>
      </c>
      <c r="O291" s="277" t="str">
        <f>INDEX('Policy Characteristics'!J:J,MATCH(PolicyLevers!$C291,'Policy Characteristics'!$D:$D,0))</f>
        <v>% of construction cost</v>
      </c>
      <c r="P291" s="257"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69" t="str">
        <f>INDEX('Policy Characteristics'!L:L,MATCH(PolicyLevers!$C291,'Policy Characteristics'!$D:$D,0))</f>
        <v>electricity-sector-main.html#subsidies</v>
      </c>
      <c r="R291" s="264">
        <f>INDEX('Policy Characteristics'!M:M,MATCH(PolicyLevers!$C291,'Policy Characteristics'!$D:$D,0))</f>
        <v>0</v>
      </c>
      <c r="S291" s="257">
        <f>INDEX('Policy Characteristics'!N:N,MATCH(PolicyLevers!$C291,'Policy Characteristics'!$D:$D,0))</f>
        <v>0</v>
      </c>
      <c r="T291" s="257">
        <f>INDEX('Policy Characteristics'!O:O,MATCH(PolicyLevers!$C291,'Policy Characteristics'!$D:$D,0))</f>
        <v>0</v>
      </c>
      <c r="U291" s="2"/>
      <c r="V291" s="2"/>
      <c r="W291" s="2"/>
      <c r="X291" s="2"/>
      <c r="Y291" s="2"/>
      <c r="Z291" s="2"/>
    </row>
    <row r="292" spans="1:26" ht="15.75" customHeight="1" x14ac:dyDescent="0.2">
      <c r="A292" s="118" t="str">
        <f>INDEX('Policy Characteristics'!B:B,MATCH(PolicyLevers!$C292,'Policy Characteristics'!$D:$D,0))</f>
        <v>Electricity Supply</v>
      </c>
      <c r="B292" s="118" t="str">
        <f>INDEX('Policy Characteristics'!C:C,MATCH(PolicyLevers!$C292,'Policy Characteristics'!$D:$D,0))</f>
        <v>Subsidy for Capacity Construction</v>
      </c>
      <c r="C292" s="249" t="str">
        <f t="shared" si="199"/>
        <v>Perc Subsidy for Elec Capacity Construction</v>
      </c>
      <c r="D292" s="252" t="s">
        <v>253</v>
      </c>
      <c r="E292" s="252"/>
      <c r="F292" s="252" t="s">
        <v>254</v>
      </c>
      <c r="G292" s="252"/>
      <c r="H292" s="249">
        <v>522</v>
      </c>
      <c r="I292" s="250" t="s">
        <v>63</v>
      </c>
      <c r="J292" s="118" t="str">
        <f>INDEX('Policy Characteristics'!E:E,MATCH(PolicyLevers!$C292,'Policy Characteristics'!$D:$D,0))</f>
        <v>Subsidy for Capacity Construction</v>
      </c>
      <c r="K292" s="118" t="str">
        <f>INDEX('Policy Characteristics'!F:F,MATCH(PolicyLevers!$C292,'Policy Characteristics'!$D:$D,0))</f>
        <v>elec capacity construction subsidy</v>
      </c>
      <c r="L292" s="251">
        <f>INDEX('Policy Characteristics'!G:G,MATCH(PolicyLevers!$C292,'Policy Characteristics'!$D:$D,0))</f>
        <v>0</v>
      </c>
      <c r="M292" s="251">
        <f>INDEX('Policy Characteristics'!H:H,MATCH(PolicyLevers!$C292,'Policy Characteristics'!$D:$D,0))</f>
        <v>0.95</v>
      </c>
      <c r="N292" s="251">
        <f>INDEX('Policy Characteristics'!I:I,MATCH(PolicyLevers!$C292,'Policy Characteristics'!$D:$D,0))</f>
        <v>0.01</v>
      </c>
      <c r="O292" s="280" t="str">
        <f>INDEX('Policy Characteristics'!J:J,MATCH(PolicyLevers!$C292,'Policy Characteristics'!$D:$D,0))</f>
        <v>% of construction cost</v>
      </c>
      <c r="P292" s="252"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49" t="str">
        <f>INDEX('Policy Characteristics'!L:L,MATCH(PolicyLevers!$C292,'Policy Characteristics'!$D:$D,0))</f>
        <v>electricity-sector-main.html#subsidies</v>
      </c>
      <c r="R292" s="260">
        <f>INDEX('Policy Characteristics'!M:M,MATCH(PolicyLevers!$C292,'Policy Characteristics'!$D:$D,0))</f>
        <v>0</v>
      </c>
      <c r="S292" s="267">
        <f>INDEX('Policy Characteristics'!N:N,MATCH(PolicyLevers!$C292,'Policy Characteristics'!$D:$D,0))</f>
        <v>0</v>
      </c>
      <c r="T292" s="267">
        <f>INDEX('Policy Characteristics'!O:O,MATCH(PolicyLevers!$C292,'Policy Characteristics'!$D:$D,0))</f>
        <v>0</v>
      </c>
      <c r="U292" s="2"/>
      <c r="V292" s="2"/>
      <c r="W292" s="2"/>
      <c r="X292" s="2"/>
      <c r="Y292" s="2"/>
      <c r="Z292" s="2"/>
    </row>
    <row r="293" spans="1:26" ht="15.75" customHeight="1" x14ac:dyDescent="0.2">
      <c r="A293" s="118" t="str">
        <f>INDEX('Policy Characteristics'!B:B,MATCH(PolicyLevers!$C293,'Policy Characteristics'!$D:$D,0))</f>
        <v>Electricity Supply</v>
      </c>
      <c r="B293" s="118" t="str">
        <f>INDEX('Policy Characteristics'!C:C,MATCH(PolicyLevers!$C293,'Policy Characteristics'!$D:$D,0))</f>
        <v>Subsidy for Capacity Construction</v>
      </c>
      <c r="C293" s="269" t="str">
        <f t="shared" ref="C293" si="200">C$283</f>
        <v>Perc Subsidy for Elec Capacity Construction</v>
      </c>
      <c r="D293" s="257" t="s">
        <v>255</v>
      </c>
      <c r="E293" s="257"/>
      <c r="F293" s="257" t="s">
        <v>256</v>
      </c>
      <c r="G293" s="257"/>
      <c r="H293" s="7"/>
      <c r="I293" s="255" t="s">
        <v>76</v>
      </c>
      <c r="J293" s="118" t="str">
        <f>INDEX('Policy Characteristics'!E:E,MATCH(PolicyLevers!$C293,'Policy Characteristics'!$D:$D,0))</f>
        <v>Subsidy for Capacity Construction</v>
      </c>
      <c r="K293" s="118" t="str">
        <f>INDEX('Policy Characteristics'!F:F,MATCH(PolicyLevers!$C293,'Policy Characteristics'!$D:$D,0))</f>
        <v>elec capacity construction subsidy</v>
      </c>
      <c r="L293" s="256">
        <f>INDEX('Policy Characteristics'!G:G,MATCH(PolicyLevers!$C293,'Policy Characteristics'!$D:$D,0))</f>
        <v>0</v>
      </c>
      <c r="M293" s="256">
        <f>INDEX('Policy Characteristics'!H:H,MATCH(PolicyLevers!$C293,'Policy Characteristics'!$D:$D,0))</f>
        <v>0.95</v>
      </c>
      <c r="N293" s="256">
        <f>INDEX('Policy Characteristics'!I:I,MATCH(PolicyLevers!$C293,'Policy Characteristics'!$D:$D,0))</f>
        <v>0.01</v>
      </c>
      <c r="O293" s="277" t="str">
        <f>INDEX('Policy Characteristics'!J:J,MATCH(PolicyLevers!$C293,'Policy Characteristics'!$D:$D,0))</f>
        <v>% of construction cost</v>
      </c>
      <c r="P293" s="257"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69" t="str">
        <f>INDEX('Policy Characteristics'!L:L,MATCH(PolicyLevers!$C293,'Policy Characteristics'!$D:$D,0))</f>
        <v>electricity-sector-main.html#subsidies</v>
      </c>
      <c r="R293" s="264">
        <f>INDEX('Policy Characteristics'!M:M,MATCH(PolicyLevers!$C293,'Policy Characteristics'!$D:$D,0))</f>
        <v>0</v>
      </c>
      <c r="S293" s="257">
        <f>INDEX('Policy Characteristics'!N:N,MATCH(PolicyLevers!$C293,'Policy Characteristics'!$D:$D,0))</f>
        <v>0</v>
      </c>
      <c r="T293" s="257">
        <f>INDEX('Policy Characteristics'!O:O,MATCH(PolicyLevers!$C293,'Policy Characteristics'!$D:$D,0))</f>
        <v>0</v>
      </c>
      <c r="U293" s="2"/>
      <c r="V293" s="2"/>
      <c r="W293" s="2"/>
      <c r="X293" s="2"/>
      <c r="Y293" s="2"/>
      <c r="Z293" s="2"/>
    </row>
    <row r="294" spans="1:26" ht="15.75" customHeight="1" x14ac:dyDescent="0.2">
      <c r="A294" s="118" t="str">
        <f>INDEX('Policy Characteristics'!B:B,MATCH(PolicyLevers!$C294,'Policy Characteristics'!$D:$D,0))</f>
        <v>Electricity Supply</v>
      </c>
      <c r="B294" s="118" t="str">
        <f>INDEX('Policy Characteristics'!C:C,MATCH(PolicyLevers!$C294,'Policy Characteristics'!$D:$D,0))</f>
        <v>Subsidy for Capacity Construction</v>
      </c>
      <c r="C294" s="269" t="str">
        <f t="shared" ref="C294" si="201">C$283</f>
        <v>Perc Subsidy for Elec Capacity Construction</v>
      </c>
      <c r="D294" s="257" t="s">
        <v>257</v>
      </c>
      <c r="E294" s="257"/>
      <c r="F294" s="257" t="s">
        <v>258</v>
      </c>
      <c r="G294" s="257"/>
      <c r="H294" s="7"/>
      <c r="I294" s="255" t="s">
        <v>76</v>
      </c>
      <c r="J294" s="118" t="str">
        <f>INDEX('Policy Characteristics'!E:E,MATCH(PolicyLevers!$C294,'Policy Characteristics'!$D:$D,0))</f>
        <v>Subsidy for Capacity Construction</v>
      </c>
      <c r="K294" s="118" t="str">
        <f>INDEX('Policy Characteristics'!F:F,MATCH(PolicyLevers!$C294,'Policy Characteristics'!$D:$D,0))</f>
        <v>elec capacity construction subsidy</v>
      </c>
      <c r="L294" s="256">
        <f>INDEX('Policy Characteristics'!G:G,MATCH(PolicyLevers!$C294,'Policy Characteristics'!$D:$D,0))</f>
        <v>0</v>
      </c>
      <c r="M294" s="256">
        <f>INDEX('Policy Characteristics'!H:H,MATCH(PolicyLevers!$C294,'Policy Characteristics'!$D:$D,0))</f>
        <v>0.95</v>
      </c>
      <c r="N294" s="256">
        <f>INDEX('Policy Characteristics'!I:I,MATCH(PolicyLevers!$C294,'Policy Characteristics'!$D:$D,0))</f>
        <v>0.01</v>
      </c>
      <c r="O294" s="277" t="str">
        <f>INDEX('Policy Characteristics'!J:J,MATCH(PolicyLevers!$C294,'Policy Characteristics'!$D:$D,0))</f>
        <v>% of construction cost</v>
      </c>
      <c r="P294" s="257"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69" t="str">
        <f>INDEX('Policy Characteristics'!L:L,MATCH(PolicyLevers!$C294,'Policy Characteristics'!$D:$D,0))</f>
        <v>electricity-sector-main.html#subsidies</v>
      </c>
      <c r="R294" s="264">
        <f>INDEX('Policy Characteristics'!M:M,MATCH(PolicyLevers!$C294,'Policy Characteristics'!$D:$D,0))</f>
        <v>0</v>
      </c>
      <c r="S294" s="257">
        <f>INDEX('Policy Characteristics'!N:N,MATCH(PolicyLevers!$C294,'Policy Characteristics'!$D:$D,0))</f>
        <v>0</v>
      </c>
      <c r="T294" s="257">
        <f>INDEX('Policy Characteristics'!O:O,MATCH(PolicyLevers!$C294,'Policy Characteristics'!$D:$D,0))</f>
        <v>0</v>
      </c>
      <c r="U294" s="2"/>
      <c r="V294" s="2"/>
      <c r="W294" s="2"/>
      <c r="X294" s="2"/>
      <c r="Y294" s="2"/>
      <c r="Z294" s="2"/>
    </row>
    <row r="295" spans="1:26" ht="15.75" customHeight="1" x14ac:dyDescent="0.2">
      <c r="A295" s="118" t="str">
        <f>INDEX('Policy Characteristics'!B:B,MATCH(PolicyLevers!$C295,'Policy Characteristics'!$D:$D,0))</f>
        <v>Electricity Supply</v>
      </c>
      <c r="B295" s="118" t="str">
        <f>INDEX('Policy Characteristics'!C:C,MATCH(PolicyLevers!$C295,'Policy Characteristics'!$D:$D,0))</f>
        <v>Subsidy for Capacity Construction</v>
      </c>
      <c r="C295" s="269" t="str">
        <f t="shared" ref="C295" si="202">C$283</f>
        <v>Perc Subsidy for Elec Capacity Construction</v>
      </c>
      <c r="D295" s="257" t="s">
        <v>259</v>
      </c>
      <c r="E295" s="257"/>
      <c r="F295" s="257" t="s">
        <v>260</v>
      </c>
      <c r="G295" s="257"/>
      <c r="H295" s="7"/>
      <c r="I295" s="255" t="s">
        <v>76</v>
      </c>
      <c r="J295" s="118" t="str">
        <f>INDEX('Policy Characteristics'!E:E,MATCH(PolicyLevers!$C295,'Policy Characteristics'!$D:$D,0))</f>
        <v>Subsidy for Capacity Construction</v>
      </c>
      <c r="K295" s="118" t="str">
        <f>INDEX('Policy Characteristics'!F:F,MATCH(PolicyLevers!$C295,'Policy Characteristics'!$D:$D,0))</f>
        <v>elec capacity construction subsidy</v>
      </c>
      <c r="L295" s="256">
        <f>INDEX('Policy Characteristics'!G:G,MATCH(PolicyLevers!$C295,'Policy Characteristics'!$D:$D,0))</f>
        <v>0</v>
      </c>
      <c r="M295" s="256">
        <f>INDEX('Policy Characteristics'!H:H,MATCH(PolicyLevers!$C295,'Policy Characteristics'!$D:$D,0))</f>
        <v>0.95</v>
      </c>
      <c r="N295" s="256">
        <f>INDEX('Policy Characteristics'!I:I,MATCH(PolicyLevers!$C295,'Policy Characteristics'!$D:$D,0))</f>
        <v>0.01</v>
      </c>
      <c r="O295" s="277" t="str">
        <f>INDEX('Policy Characteristics'!J:J,MATCH(PolicyLevers!$C295,'Policy Characteristics'!$D:$D,0))</f>
        <v>% of construction cost</v>
      </c>
      <c r="P295" s="257"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69" t="str">
        <f>INDEX('Policy Characteristics'!L:L,MATCH(PolicyLevers!$C295,'Policy Characteristics'!$D:$D,0))</f>
        <v>electricity-sector-main.html#subsidies</v>
      </c>
      <c r="R295" s="264">
        <f>INDEX('Policy Characteristics'!M:M,MATCH(PolicyLevers!$C295,'Policy Characteristics'!$D:$D,0))</f>
        <v>0</v>
      </c>
      <c r="S295" s="257">
        <f>INDEX('Policy Characteristics'!N:N,MATCH(PolicyLevers!$C295,'Policy Characteristics'!$D:$D,0))</f>
        <v>0</v>
      </c>
      <c r="T295" s="257">
        <f>INDEX('Policy Characteristics'!O:O,MATCH(PolicyLevers!$C295,'Policy Characteristics'!$D:$D,0))</f>
        <v>0</v>
      </c>
      <c r="U295" s="2"/>
      <c r="V295" s="2"/>
      <c r="W295" s="2"/>
      <c r="X295" s="2"/>
      <c r="Y295" s="2"/>
      <c r="Z295" s="2"/>
    </row>
    <row r="296" spans="1:26" ht="15.75" customHeight="1" x14ac:dyDescent="0.2">
      <c r="A296" s="118" t="str">
        <f>INDEX('Policy Characteristics'!B:B,MATCH(PolicyLevers!$C296,'Policy Characteristics'!$D:$D,0))</f>
        <v>Electricity Supply</v>
      </c>
      <c r="B296" s="118" t="str">
        <f>INDEX('Policy Characteristics'!C:C,MATCH(PolicyLevers!$C296,'Policy Characteristics'!$D:$D,0))</f>
        <v>Subsidy for Electricity Production</v>
      </c>
      <c r="C296" s="2" t="s">
        <v>349</v>
      </c>
      <c r="D296" s="257" t="s">
        <v>226</v>
      </c>
      <c r="E296" s="257"/>
      <c r="F296" s="257" t="s">
        <v>227</v>
      </c>
      <c r="G296" s="257"/>
      <c r="H296" s="7" t="s">
        <v>222</v>
      </c>
      <c r="I296" s="257" t="s">
        <v>76</v>
      </c>
      <c r="J296" s="118" t="str">
        <f>INDEX('Policy Characteristics'!E:E,MATCH(PolicyLevers!$C296,'Policy Characteristics'!$D:$D,0))</f>
        <v>Subsidy for Electricity Production</v>
      </c>
      <c r="K296" s="118" t="str">
        <f>INDEX('Policy Characteristics'!F:F,MATCH(PolicyLevers!$C296,'Policy Characteristics'!$D:$D,0))</f>
        <v>elec generation subsidy</v>
      </c>
      <c r="L296" s="2">
        <f>INDEX('Policy Characteristics'!G:G,MATCH(PolicyLevers!$C296,'Policy Characteristics'!$D:$D,0))</f>
        <v>0</v>
      </c>
      <c r="M296" s="2">
        <f>INDEX('Policy Characteristics'!H:H,MATCH(PolicyLevers!$C296,'Policy Characteristics'!$D:$D,0))</f>
        <v>0</v>
      </c>
      <c r="N296" s="2">
        <f>INDEX('Policy Characteristics'!I:I,MATCH(PolicyLevers!$C296,'Policy Characteristics'!$D:$D,0))</f>
        <v>0</v>
      </c>
      <c r="O296" s="257">
        <f>INDEX('Policy Characteristics'!J:J,MATCH(PolicyLevers!$C296,'Policy Characteristics'!$D:$D,0))</f>
        <v>0</v>
      </c>
      <c r="P296" s="257"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12">
        <f>INDEX('Policy Characteristics'!L:L,MATCH(PolicyLevers!$C296,'Policy Characteristics'!$D:$D,0))</f>
        <v>0</v>
      </c>
      <c r="R296" s="264">
        <f>INDEX('Policy Characteristics'!M:M,MATCH(PolicyLevers!$C296,'Policy Characteristics'!$D:$D,0))</f>
        <v>0</v>
      </c>
      <c r="S296" s="257">
        <f>INDEX('Policy Characteristics'!N:N,MATCH(PolicyLevers!$C296,'Policy Characteristics'!$D:$D,0))</f>
        <v>0</v>
      </c>
      <c r="T296" s="270">
        <f>INDEX('Policy Characteristics'!O:O,MATCH(PolicyLevers!$C296,'Policy Characteristics'!$D:$D,0))</f>
        <v>0</v>
      </c>
      <c r="U296" s="12"/>
      <c r="V296" s="12"/>
      <c r="W296" s="12"/>
      <c r="X296" s="12"/>
      <c r="Y296" s="12"/>
      <c r="Z296" s="12"/>
    </row>
    <row r="297" spans="1:26" ht="15.75" customHeight="1" x14ac:dyDescent="0.2">
      <c r="A297" s="118" t="str">
        <f>INDEX('Policy Characteristics'!B:B,MATCH(PolicyLevers!$C297,'Policy Characteristics'!$D:$D,0))</f>
        <v>Electricity Supply</v>
      </c>
      <c r="B297" s="118" t="str">
        <f>INDEX('Policy Characteristics'!C:C,MATCH(PolicyLevers!$C297,'Policy Characteristics'!$D:$D,0))</f>
        <v>Subsidy for Electricity Production</v>
      </c>
      <c r="C297" s="12" t="str">
        <f t="shared" ref="C297" si="203">C$296</f>
        <v>Subsidy for Elec Production by Fuel</v>
      </c>
      <c r="D297" s="257" t="s">
        <v>346</v>
      </c>
      <c r="E297" s="270"/>
      <c r="F297" s="257" t="s">
        <v>347</v>
      </c>
      <c r="G297" s="270"/>
      <c r="H297" s="7" t="s">
        <v>222</v>
      </c>
      <c r="I297" s="257" t="s">
        <v>76</v>
      </c>
      <c r="J297" s="118" t="str">
        <f>INDEX('Policy Characteristics'!E:E,MATCH(PolicyLevers!$C297,'Policy Characteristics'!$D:$D,0))</f>
        <v>Subsidy for Electricity Production</v>
      </c>
      <c r="K297" s="118"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0">
        <f>INDEX('Policy Characteristics'!J:J,MATCH(PolicyLevers!$C297,'Policy Characteristics'!$D:$D,0))</f>
        <v>0</v>
      </c>
      <c r="P297" s="257"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12">
        <f>INDEX('Policy Characteristics'!L:L,MATCH(PolicyLevers!$C297,'Policy Characteristics'!$D:$D,0))</f>
        <v>0</v>
      </c>
      <c r="R297" s="264">
        <f>INDEX('Policy Characteristics'!M:M,MATCH(PolicyLevers!$C297,'Policy Characteristics'!$D:$D,0))</f>
        <v>0</v>
      </c>
      <c r="S297" s="257">
        <f>INDEX('Policy Characteristics'!N:N,MATCH(PolicyLevers!$C297,'Policy Characteristics'!$D:$D,0))</f>
        <v>0</v>
      </c>
      <c r="T297" s="270">
        <f>INDEX('Policy Characteristics'!O:O,MATCH(PolicyLevers!$C297,'Policy Characteristics'!$D:$D,0))</f>
        <v>0</v>
      </c>
      <c r="U297" s="12"/>
      <c r="V297" s="12"/>
      <c r="W297" s="12"/>
      <c r="X297" s="12"/>
      <c r="Y297" s="12"/>
      <c r="Z297" s="12"/>
    </row>
    <row r="298" spans="1:26" ht="15.75" customHeight="1" x14ac:dyDescent="0.2">
      <c r="A298" s="118" t="str">
        <f>INDEX('Policy Characteristics'!B:B,MATCH(PolicyLevers!$C298,'Policy Characteristics'!$D:$D,0))</f>
        <v>Electricity Supply</v>
      </c>
      <c r="B298" s="118" t="str">
        <f>INDEX('Policy Characteristics'!C:C,MATCH(PolicyLevers!$C298,'Policy Characteristics'!$D:$D,0))</f>
        <v>Subsidy for Electricity Production</v>
      </c>
      <c r="C298" s="118" t="str">
        <f t="shared" ref="C298" si="204">C$296</f>
        <v>Subsidy for Elec Production by Fuel</v>
      </c>
      <c r="D298" s="252" t="s">
        <v>233</v>
      </c>
      <c r="E298" s="252"/>
      <c r="F298" s="252" t="s">
        <v>234</v>
      </c>
      <c r="G298" s="252"/>
      <c r="H298" s="249">
        <v>37</v>
      </c>
      <c r="I298" s="252" t="s">
        <v>351</v>
      </c>
      <c r="J298" s="118" t="str">
        <f>INDEX('Policy Characteristics'!E:E,MATCH(PolicyLevers!$C298,'Policy Characteristics'!$D:$D,0))</f>
        <v>Subsidy for Electricity Production</v>
      </c>
      <c r="K298" s="118" t="str">
        <f>INDEX('Policy Characteristics'!F:F,MATCH(PolicyLevers!$C298,'Policy Characteristics'!$D:$D,0))</f>
        <v>elec generation subsidy</v>
      </c>
      <c r="L298" s="118">
        <f>INDEX('Policy Characteristics'!G:G,MATCH(PolicyLevers!$C298,'Policy Characteristics'!$D:$D,0))</f>
        <v>0</v>
      </c>
      <c r="M298" s="118">
        <f>INDEX('Policy Characteristics'!H:H,MATCH(PolicyLevers!$C298,'Policy Characteristics'!$D:$D,0))</f>
        <v>0</v>
      </c>
      <c r="N298" s="118">
        <f>INDEX('Policy Characteristics'!I:I,MATCH(PolicyLevers!$C298,'Policy Characteristics'!$D:$D,0))</f>
        <v>0</v>
      </c>
      <c r="O298" s="276">
        <f>INDEX('Policy Characteristics'!J:J,MATCH(PolicyLevers!$C298,'Policy Characteristics'!$D:$D,0))</f>
        <v>0</v>
      </c>
      <c r="P298" s="252"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118">
        <f>INDEX('Policy Characteristics'!L:L,MATCH(PolicyLevers!$C298,'Policy Characteristics'!$D:$D,0))</f>
        <v>0</v>
      </c>
      <c r="R298" s="260">
        <f>INDEX('Policy Characteristics'!M:M,MATCH(PolicyLevers!$C298,'Policy Characteristics'!$D:$D,0))</f>
        <v>0</v>
      </c>
      <c r="S298" s="252">
        <f>INDEX('Policy Characteristics'!N:N,MATCH(PolicyLevers!$C298,'Policy Characteristics'!$D:$D,0))</f>
        <v>0</v>
      </c>
      <c r="T298" s="252">
        <f>INDEX('Policy Characteristics'!O:O,MATCH(PolicyLevers!$C298,'Policy Characteristics'!$D:$D,0))</f>
        <v>0</v>
      </c>
      <c r="U298" s="12"/>
      <c r="V298" s="12"/>
      <c r="W298" s="12"/>
      <c r="X298" s="12"/>
      <c r="Y298" s="12"/>
      <c r="Z298" s="12"/>
    </row>
    <row r="299" spans="1:26" ht="15.75" customHeight="1" x14ac:dyDescent="0.2">
      <c r="A299" s="118" t="str">
        <f>INDEX('Policy Characteristics'!B:B,MATCH(PolicyLevers!$C299,'Policy Characteristics'!$D:$D,0))</f>
        <v>Electricity Supply</v>
      </c>
      <c r="B299" s="118" t="str">
        <f>INDEX('Policy Characteristics'!C:C,MATCH(PolicyLevers!$C299,'Policy Characteristics'!$D:$D,0))</f>
        <v>Subsidy for Electricity Production</v>
      </c>
      <c r="C299" s="12" t="str">
        <f t="shared" ref="C299:C303" si="205">C$296</f>
        <v>Subsidy for Elec Production by Fuel</v>
      </c>
      <c r="D299" s="257" t="s">
        <v>235</v>
      </c>
      <c r="E299" s="270"/>
      <c r="F299" s="257" t="s">
        <v>236</v>
      </c>
      <c r="G299" s="270"/>
      <c r="H299" s="7"/>
      <c r="I299" s="257" t="s">
        <v>76</v>
      </c>
      <c r="J299" s="118" t="str">
        <f>INDEX('Policy Characteristics'!E:E,MATCH(PolicyLevers!$C299,'Policy Characteristics'!$D:$D,0))</f>
        <v>Subsidy for Electricity Production</v>
      </c>
      <c r="K299" s="118"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0">
        <f>INDEX('Policy Characteristics'!J:J,MATCH(PolicyLevers!$C299,'Policy Characteristics'!$D:$D,0))</f>
        <v>0</v>
      </c>
      <c r="P299" s="257"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12">
        <f>INDEX('Policy Characteristics'!L:L,MATCH(PolicyLevers!$C299,'Policy Characteristics'!$D:$D,0))</f>
        <v>0</v>
      </c>
      <c r="R299" s="264">
        <f>INDEX('Policy Characteristics'!M:M,MATCH(PolicyLevers!$C299,'Policy Characteristics'!$D:$D,0))</f>
        <v>0</v>
      </c>
      <c r="S299" s="270">
        <f>INDEX('Policy Characteristics'!N:N,MATCH(PolicyLevers!$C299,'Policy Characteristics'!$D:$D,0))</f>
        <v>0</v>
      </c>
      <c r="T299" s="270">
        <f>INDEX('Policy Characteristics'!O:O,MATCH(PolicyLevers!$C299,'Policy Characteristics'!$D:$D,0))</f>
        <v>0</v>
      </c>
      <c r="U299" s="12"/>
      <c r="V299" s="12"/>
      <c r="W299" s="12"/>
      <c r="X299" s="12"/>
      <c r="Y299" s="12"/>
      <c r="Z299" s="12"/>
    </row>
    <row r="300" spans="1:26" ht="15.75" customHeight="1" x14ac:dyDescent="0.2">
      <c r="A300" s="118" t="str">
        <f>INDEX('Policy Characteristics'!B:B,MATCH(PolicyLevers!$C300,'Policy Characteristics'!$D:$D,0))</f>
        <v>Electricity Supply</v>
      </c>
      <c r="B300" s="118" t="str">
        <f>INDEX('Policy Characteristics'!C:C,MATCH(PolicyLevers!$C300,'Policy Characteristics'!$D:$D,0))</f>
        <v>Subsidy for Electricity Production</v>
      </c>
      <c r="C300" s="118" t="str">
        <f t="shared" si="205"/>
        <v>Subsidy for Elec Production by Fuel</v>
      </c>
      <c r="D300" s="252" t="s">
        <v>237</v>
      </c>
      <c r="E300" s="252"/>
      <c r="F300" s="252" t="s">
        <v>238</v>
      </c>
      <c r="G300" s="252"/>
      <c r="H300" s="249">
        <v>39</v>
      </c>
      <c r="I300" s="250" t="s">
        <v>63</v>
      </c>
      <c r="J300" s="118" t="str">
        <f>INDEX('Policy Characteristics'!E:E,MATCH(PolicyLevers!$C300,'Policy Characteristics'!$D:$D,0))</f>
        <v>Subsidy for Electricity Production</v>
      </c>
      <c r="K300" s="118" t="str">
        <f>INDEX('Policy Characteristics'!F:F,MATCH(PolicyLevers!$C300,'Policy Characteristics'!$D:$D,0))</f>
        <v>elec generation subsidy</v>
      </c>
      <c r="L300" s="118">
        <f>INDEX('Policy Characteristics'!G:G,MATCH(PolicyLevers!$C300,'Policy Characteristics'!$D:$D,0))</f>
        <v>0</v>
      </c>
      <c r="M300" s="118">
        <f>INDEX('Policy Characteristics'!H:H,MATCH(PolicyLevers!$C300,'Policy Characteristics'!$D:$D,0))</f>
        <v>0</v>
      </c>
      <c r="N300" s="118">
        <f>INDEX('Policy Characteristics'!I:I,MATCH(PolicyLevers!$C300,'Policy Characteristics'!$D:$D,0))</f>
        <v>0</v>
      </c>
      <c r="O300" s="252">
        <f>INDEX('Policy Characteristics'!J:J,MATCH(PolicyLevers!$C300,'Policy Characteristics'!$D:$D,0))</f>
        <v>0</v>
      </c>
      <c r="P300" s="252"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118">
        <f>INDEX('Policy Characteristics'!L:L,MATCH(PolicyLevers!$C300,'Policy Characteristics'!$D:$D,0))</f>
        <v>0</v>
      </c>
      <c r="R300" s="260">
        <f>INDEX('Policy Characteristics'!M:M,MATCH(PolicyLevers!$C300,'Policy Characteristics'!$D:$D,0))</f>
        <v>0</v>
      </c>
      <c r="S300" s="252">
        <f>INDEX('Policy Characteristics'!N:N,MATCH(PolicyLevers!$C300,'Policy Characteristics'!$D:$D,0))</f>
        <v>0</v>
      </c>
      <c r="T300" s="252">
        <f>INDEX('Policy Characteristics'!O:O,MATCH(PolicyLevers!$C300,'Policy Characteristics'!$D:$D,0))</f>
        <v>0</v>
      </c>
      <c r="U300" s="2"/>
      <c r="V300" s="2"/>
      <c r="W300" s="2"/>
      <c r="X300" s="2"/>
      <c r="Y300" s="2"/>
      <c r="Z300" s="2"/>
    </row>
    <row r="301" spans="1:26" ht="15.75" customHeight="1" x14ac:dyDescent="0.2">
      <c r="A301" s="118" t="str">
        <f>INDEX('Policy Characteristics'!B:B,MATCH(PolicyLevers!$C301,'Policy Characteristics'!$D:$D,0))</f>
        <v>Electricity Supply</v>
      </c>
      <c r="B301" s="118" t="str">
        <f>INDEX('Policy Characteristics'!C:C,MATCH(PolicyLevers!$C301,'Policy Characteristics'!$D:$D,0))</f>
        <v>Subsidy for Electricity Production</v>
      </c>
      <c r="C301" s="118" t="str">
        <f t="shared" si="205"/>
        <v>Subsidy for Elec Production by Fuel</v>
      </c>
      <c r="D301" s="252" t="s">
        <v>239</v>
      </c>
      <c r="E301" s="252"/>
      <c r="F301" s="252" t="s">
        <v>240</v>
      </c>
      <c r="G301" s="252"/>
      <c r="H301" s="249">
        <v>40</v>
      </c>
      <c r="I301" s="250" t="s">
        <v>63</v>
      </c>
      <c r="J301" s="118" t="str">
        <f>INDEX('Policy Characteristics'!E:E,MATCH(PolicyLevers!$C301,'Policy Characteristics'!$D:$D,0))</f>
        <v>Subsidy for Electricity Production</v>
      </c>
      <c r="K301" s="118" t="str">
        <f>INDEX('Policy Characteristics'!F:F,MATCH(PolicyLevers!$C301,'Policy Characteristics'!$D:$D,0))</f>
        <v>elec generation subsidy</v>
      </c>
      <c r="L301" s="118">
        <f>INDEX('Policy Characteristics'!G:G,MATCH(PolicyLevers!$C301,'Policy Characteristics'!$D:$D,0))</f>
        <v>0</v>
      </c>
      <c r="M301" s="118">
        <f>INDEX('Policy Characteristics'!H:H,MATCH(PolicyLevers!$C301,'Policy Characteristics'!$D:$D,0))</f>
        <v>0</v>
      </c>
      <c r="N301" s="118">
        <f>INDEX('Policy Characteristics'!I:I,MATCH(PolicyLevers!$C301,'Policy Characteristics'!$D:$D,0))</f>
        <v>0</v>
      </c>
      <c r="O301" s="252">
        <f>INDEX('Policy Characteristics'!J:J,MATCH(PolicyLevers!$C301,'Policy Characteristics'!$D:$D,0))</f>
        <v>0</v>
      </c>
      <c r="P301" s="252"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118">
        <f>INDEX('Policy Characteristics'!L:L,MATCH(PolicyLevers!$C301,'Policy Characteristics'!$D:$D,0))</f>
        <v>0</v>
      </c>
      <c r="R301" s="260">
        <f>INDEX('Policy Characteristics'!M:M,MATCH(PolicyLevers!$C301,'Policy Characteristics'!$D:$D,0))</f>
        <v>0</v>
      </c>
      <c r="S301" s="252">
        <f>INDEX('Policy Characteristics'!N:N,MATCH(PolicyLevers!$C301,'Policy Characteristics'!$D:$D,0))</f>
        <v>0</v>
      </c>
      <c r="T301" s="252">
        <f>INDEX('Policy Characteristics'!O:O,MATCH(PolicyLevers!$C301,'Policy Characteristics'!$D:$D,0))</f>
        <v>0</v>
      </c>
      <c r="U301" s="2"/>
      <c r="V301" s="2"/>
      <c r="W301" s="2"/>
      <c r="X301" s="2"/>
      <c r="Y301" s="2"/>
      <c r="Z301" s="2"/>
    </row>
    <row r="302" spans="1:26" ht="15.75" customHeight="1" x14ac:dyDescent="0.2">
      <c r="A302" s="118" t="str">
        <f>INDEX('Policy Characteristics'!B:B,MATCH(PolicyLevers!$C302,'Policy Characteristics'!$D:$D,0))</f>
        <v>Electricity Supply</v>
      </c>
      <c r="B302" s="118" t="str">
        <f>INDEX('Policy Characteristics'!C:C,MATCH(PolicyLevers!$C302,'Policy Characteristics'!$D:$D,0))</f>
        <v>Subsidy for Electricity Production</v>
      </c>
      <c r="C302" s="118" t="str">
        <f t="shared" si="205"/>
        <v>Subsidy for Elec Production by Fuel</v>
      </c>
      <c r="D302" s="252" t="s">
        <v>241</v>
      </c>
      <c r="E302" s="252"/>
      <c r="F302" s="252" t="s">
        <v>242</v>
      </c>
      <c r="G302" s="252"/>
      <c r="H302" s="249">
        <v>41</v>
      </c>
      <c r="I302" s="250" t="s">
        <v>63</v>
      </c>
      <c r="J302" s="118" t="str">
        <f>INDEX('Policy Characteristics'!E:E,MATCH(PolicyLevers!$C302,'Policy Characteristics'!$D:$D,0))</f>
        <v>Subsidy for Electricity Production</v>
      </c>
      <c r="K302" s="118" t="str">
        <f>INDEX('Policy Characteristics'!F:F,MATCH(PolicyLevers!$C302,'Policy Characteristics'!$D:$D,0))</f>
        <v>elec generation subsidy</v>
      </c>
      <c r="L302" s="118">
        <f>INDEX('Policy Characteristics'!G:G,MATCH(PolicyLevers!$C302,'Policy Characteristics'!$D:$D,0))</f>
        <v>0</v>
      </c>
      <c r="M302" s="118">
        <f>INDEX('Policy Characteristics'!H:H,MATCH(PolicyLevers!$C302,'Policy Characteristics'!$D:$D,0))</f>
        <v>0</v>
      </c>
      <c r="N302" s="118">
        <f>INDEX('Policy Characteristics'!I:I,MATCH(PolicyLevers!$C302,'Policy Characteristics'!$D:$D,0))</f>
        <v>0</v>
      </c>
      <c r="O302" s="252">
        <f>INDEX('Policy Characteristics'!J:J,MATCH(PolicyLevers!$C302,'Policy Characteristics'!$D:$D,0))</f>
        <v>0</v>
      </c>
      <c r="P302" s="252"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118">
        <f>INDEX('Policy Characteristics'!L:L,MATCH(PolicyLevers!$C302,'Policy Characteristics'!$D:$D,0))</f>
        <v>0</v>
      </c>
      <c r="R302" s="260">
        <f>INDEX('Policy Characteristics'!M:M,MATCH(PolicyLevers!$C302,'Policy Characteristics'!$D:$D,0))</f>
        <v>0</v>
      </c>
      <c r="S302" s="252">
        <f>INDEX('Policy Characteristics'!N:N,MATCH(PolicyLevers!$C302,'Policy Characteristics'!$D:$D,0))</f>
        <v>0</v>
      </c>
      <c r="T302" s="252">
        <f>INDEX('Policy Characteristics'!O:O,MATCH(PolicyLevers!$C302,'Policy Characteristics'!$D:$D,0))</f>
        <v>0</v>
      </c>
      <c r="U302" s="2"/>
      <c r="V302" s="2"/>
      <c r="W302" s="2"/>
      <c r="X302" s="2"/>
      <c r="Y302" s="2"/>
      <c r="Z302" s="2"/>
    </row>
    <row r="303" spans="1:26" ht="15.75" customHeight="1" x14ac:dyDescent="0.2">
      <c r="A303" s="118" t="str">
        <f>INDEX('Policy Characteristics'!B:B,MATCH(PolicyLevers!$C303,'Policy Characteristics'!$D:$D,0))</f>
        <v>Electricity Supply</v>
      </c>
      <c r="B303" s="118" t="str">
        <f>INDEX('Policy Characteristics'!C:C,MATCH(PolicyLevers!$C303,'Policy Characteristics'!$D:$D,0))</f>
        <v>Subsidy for Electricity Production</v>
      </c>
      <c r="C303" s="118" t="str">
        <f t="shared" si="205"/>
        <v>Subsidy for Elec Production by Fuel</v>
      </c>
      <c r="D303" s="252" t="s">
        <v>243</v>
      </c>
      <c r="E303" s="252"/>
      <c r="F303" s="252" t="s">
        <v>244</v>
      </c>
      <c r="G303" s="252"/>
      <c r="H303" s="249">
        <v>42</v>
      </c>
      <c r="I303" s="250" t="s">
        <v>63</v>
      </c>
      <c r="J303" s="118" t="str">
        <f>INDEX('Policy Characteristics'!E:E,MATCH(PolicyLevers!$C303,'Policy Characteristics'!$D:$D,0))</f>
        <v>Subsidy for Electricity Production</v>
      </c>
      <c r="K303" s="118" t="str">
        <f>INDEX('Policy Characteristics'!F:F,MATCH(PolicyLevers!$C303,'Policy Characteristics'!$D:$D,0))</f>
        <v>elec generation subsidy</v>
      </c>
      <c r="L303" s="118">
        <f>INDEX('Policy Characteristics'!G:G,MATCH(PolicyLevers!$C303,'Policy Characteristics'!$D:$D,0))</f>
        <v>0</v>
      </c>
      <c r="M303" s="118">
        <f>INDEX('Policy Characteristics'!H:H,MATCH(PolicyLevers!$C303,'Policy Characteristics'!$D:$D,0))</f>
        <v>0</v>
      </c>
      <c r="N303" s="118">
        <f>INDEX('Policy Characteristics'!I:I,MATCH(PolicyLevers!$C303,'Policy Characteristics'!$D:$D,0))</f>
        <v>0</v>
      </c>
      <c r="O303" s="252">
        <f>INDEX('Policy Characteristics'!J:J,MATCH(PolicyLevers!$C303,'Policy Characteristics'!$D:$D,0))</f>
        <v>0</v>
      </c>
      <c r="P303" s="252"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118">
        <f>INDEX('Policy Characteristics'!L:L,MATCH(PolicyLevers!$C303,'Policy Characteristics'!$D:$D,0))</f>
        <v>0</v>
      </c>
      <c r="R303" s="260">
        <f>INDEX('Policy Characteristics'!M:M,MATCH(PolicyLevers!$C303,'Policy Characteristics'!$D:$D,0))</f>
        <v>0</v>
      </c>
      <c r="S303" s="252">
        <f>INDEX('Policy Characteristics'!N:N,MATCH(PolicyLevers!$C303,'Policy Characteristics'!$D:$D,0))</f>
        <v>0</v>
      </c>
      <c r="T303" s="252">
        <f>INDEX('Policy Characteristics'!O:O,MATCH(PolicyLevers!$C303,'Policy Characteristics'!$D:$D,0))</f>
        <v>0</v>
      </c>
      <c r="U303" s="2"/>
      <c r="V303" s="2"/>
      <c r="W303" s="2"/>
      <c r="X303" s="2"/>
      <c r="Y303" s="2"/>
      <c r="Z303" s="2"/>
    </row>
    <row r="304" spans="1:26" ht="15.75" customHeight="1" x14ac:dyDescent="0.2">
      <c r="A304" s="118" t="str">
        <f>INDEX('Policy Characteristics'!B:B,MATCH(PolicyLevers!$C304,'Policy Characteristics'!$D:$D,0))</f>
        <v>Electricity Supply</v>
      </c>
      <c r="B304" s="118" t="str">
        <f>INDEX('Policy Characteristics'!C:C,MATCH(PolicyLevers!$C304,'Policy Characteristics'!$D:$D,0))</f>
        <v>Subsidy for Electricity Production</v>
      </c>
      <c r="C304" s="12" t="str">
        <f t="shared" ref="C304:C305" si="206">C$296</f>
        <v>Subsidy for Elec Production by Fuel</v>
      </c>
      <c r="D304" s="257" t="s">
        <v>251</v>
      </c>
      <c r="E304" s="270"/>
      <c r="F304" s="257" t="s">
        <v>252</v>
      </c>
      <c r="G304" s="270"/>
      <c r="H304" s="7"/>
      <c r="I304" s="257" t="s">
        <v>76</v>
      </c>
      <c r="J304" s="118" t="str">
        <f>INDEX('Policy Characteristics'!E:E,MATCH(PolicyLevers!$C304,'Policy Characteristics'!$D:$D,0))</f>
        <v>Subsidy for Electricity Production</v>
      </c>
      <c r="K304" s="118" t="str">
        <f>INDEX('Policy Characteristics'!F:F,MATCH(PolicyLevers!$C304,'Policy Characteristics'!$D:$D,0))</f>
        <v>elec generation subsidy</v>
      </c>
      <c r="L304" s="256">
        <f>INDEX('Policy Characteristics'!G:G,MATCH(PolicyLevers!$C304,'Policy Characteristics'!$D:$D,0))</f>
        <v>0</v>
      </c>
      <c r="M304" s="256">
        <f>INDEX('Policy Characteristics'!H:H,MATCH(PolicyLevers!$C304,'Policy Characteristics'!$D:$D,0))</f>
        <v>0</v>
      </c>
      <c r="N304" s="256">
        <f>INDEX('Policy Characteristics'!I:I,MATCH(PolicyLevers!$C304,'Policy Characteristics'!$D:$D,0))</f>
        <v>0</v>
      </c>
      <c r="O304" s="270">
        <f>INDEX('Policy Characteristics'!J:J,MATCH(PolicyLevers!$C304,'Policy Characteristics'!$D:$D,0))</f>
        <v>0</v>
      </c>
      <c r="P304" s="257"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
        <f>INDEX('Policy Characteristics'!L:L,MATCH(PolicyLevers!$C304,'Policy Characteristics'!$D:$D,0))</f>
        <v>0</v>
      </c>
      <c r="R304" s="264">
        <f>INDEX('Policy Characteristics'!M:M,MATCH(PolicyLevers!$C304,'Policy Characteristics'!$D:$D,0))</f>
        <v>0</v>
      </c>
      <c r="S304" s="270">
        <f>INDEX('Policy Characteristics'!N:N,MATCH(PolicyLevers!$C304,'Policy Characteristics'!$D:$D,0))</f>
        <v>0</v>
      </c>
      <c r="T304" s="257">
        <f>INDEX('Policy Characteristics'!O:O,MATCH(PolicyLevers!$C304,'Policy Characteristics'!$D:$D,0))</f>
        <v>0</v>
      </c>
      <c r="U304" s="2"/>
      <c r="V304" s="2"/>
      <c r="W304" s="2"/>
      <c r="X304" s="2"/>
      <c r="Y304" s="2"/>
      <c r="Z304" s="2"/>
    </row>
    <row r="305" spans="1:26" ht="15.75" customHeight="1" x14ac:dyDescent="0.2">
      <c r="A305" s="118" t="str">
        <f>INDEX('Policy Characteristics'!B:B,MATCH(PolicyLevers!$C305,'Policy Characteristics'!$D:$D,0))</f>
        <v>Electricity Supply</v>
      </c>
      <c r="B305" s="118" t="str">
        <f>INDEX('Policy Characteristics'!C:C,MATCH(PolicyLevers!$C305,'Policy Characteristics'!$D:$D,0))</f>
        <v>Subsidy for Electricity Production</v>
      </c>
      <c r="C305" s="118" t="str">
        <f t="shared" si="206"/>
        <v>Subsidy for Elec Production by Fuel</v>
      </c>
      <c r="D305" s="252" t="s">
        <v>253</v>
      </c>
      <c r="E305" s="252"/>
      <c r="F305" s="252" t="s">
        <v>254</v>
      </c>
      <c r="G305" s="252"/>
      <c r="H305" s="249">
        <v>184</v>
      </c>
      <c r="I305" s="250" t="s">
        <v>76</v>
      </c>
      <c r="J305" s="118" t="str">
        <f>INDEX('Policy Characteristics'!E:E,MATCH(PolicyLevers!$C305,'Policy Characteristics'!$D:$D,0))</f>
        <v>Subsidy for Electricity Production</v>
      </c>
      <c r="K305" s="118" t="str">
        <f>INDEX('Policy Characteristics'!F:F,MATCH(PolicyLevers!$C305,'Policy Characteristics'!$D:$D,0))</f>
        <v>elec generation subsidy</v>
      </c>
      <c r="L305" s="118">
        <f>INDEX('Policy Characteristics'!G:G,MATCH(PolicyLevers!$C305,'Policy Characteristics'!$D:$D,0))</f>
        <v>0</v>
      </c>
      <c r="M305" s="118">
        <f>INDEX('Policy Characteristics'!H:H,MATCH(PolicyLevers!$C305,'Policy Characteristics'!$D:$D,0))</f>
        <v>0</v>
      </c>
      <c r="N305" s="118">
        <f>INDEX('Policy Characteristics'!I:I,MATCH(PolicyLevers!$C305,'Policy Characteristics'!$D:$D,0))</f>
        <v>0</v>
      </c>
      <c r="O305" s="252">
        <f>INDEX('Policy Characteristics'!J:J,MATCH(PolicyLevers!$C305,'Policy Characteristics'!$D:$D,0))</f>
        <v>0</v>
      </c>
      <c r="P305" s="252"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118">
        <f>INDEX('Policy Characteristics'!L:L,MATCH(PolicyLevers!$C305,'Policy Characteristics'!$D:$D,0))</f>
        <v>0</v>
      </c>
      <c r="R305" s="260">
        <f>INDEX('Policy Characteristics'!M:M,MATCH(PolicyLevers!$C305,'Policy Characteristics'!$D:$D,0))</f>
        <v>0</v>
      </c>
      <c r="S305" s="252">
        <f>INDEX('Policy Characteristics'!N:N,MATCH(PolicyLevers!$C305,'Policy Characteristics'!$D:$D,0))</f>
        <v>0</v>
      </c>
      <c r="T305" s="252">
        <f>INDEX('Policy Characteristics'!O:O,MATCH(PolicyLevers!$C305,'Policy Characteristics'!$D:$D,0))</f>
        <v>0</v>
      </c>
      <c r="U305" s="2"/>
      <c r="V305" s="2"/>
      <c r="W305" s="2"/>
      <c r="X305" s="2"/>
      <c r="Y305" s="2"/>
      <c r="Z305" s="2"/>
    </row>
    <row r="306" spans="1:26" ht="15.75" customHeight="1" x14ac:dyDescent="0.2">
      <c r="A306" s="118" t="str">
        <f>INDEX('Policy Characteristics'!B:B,MATCH(PolicyLevers!$C306,'Policy Characteristics'!$D:$D,0))</f>
        <v>Electricity Supply</v>
      </c>
      <c r="B306" s="118" t="str">
        <f>INDEX('Policy Characteristics'!C:C,MATCH(PolicyLevers!$C306,'Policy Characteristics'!$D:$D,0))</f>
        <v>Subsidy for Electricity Production</v>
      </c>
      <c r="C306" s="12" t="str">
        <f t="shared" ref="C306" si="207">C$296</f>
        <v>Subsidy for Elec Production by Fuel</v>
      </c>
      <c r="D306" s="257" t="s">
        <v>255</v>
      </c>
      <c r="E306" s="257"/>
      <c r="F306" s="257" t="s">
        <v>256</v>
      </c>
      <c r="G306" s="270"/>
      <c r="H306" s="7"/>
      <c r="I306" s="255" t="s">
        <v>76</v>
      </c>
      <c r="J306" s="118" t="str">
        <f>INDEX('Policy Characteristics'!E:E,MATCH(PolicyLevers!$C306,'Policy Characteristics'!$D:$D,0))</f>
        <v>Subsidy for Electricity Production</v>
      </c>
      <c r="K306" s="118"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0">
        <f>INDEX('Policy Characteristics'!J:J,MATCH(PolicyLevers!$C306,'Policy Characteristics'!$D:$D,0))</f>
        <v>0</v>
      </c>
      <c r="P306" s="257"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
        <f>INDEX('Policy Characteristics'!L:L,MATCH(PolicyLevers!$C306,'Policy Characteristics'!$D:$D,0))</f>
        <v>0</v>
      </c>
      <c r="R306" s="264">
        <f>INDEX('Policy Characteristics'!M:M,MATCH(PolicyLevers!$C306,'Policy Characteristics'!$D:$D,0))</f>
        <v>0</v>
      </c>
      <c r="S306" s="270">
        <f>INDEX('Policy Characteristics'!N:N,MATCH(PolicyLevers!$C306,'Policy Characteristics'!$D:$D,0))</f>
        <v>0</v>
      </c>
      <c r="T306" s="257">
        <f>INDEX('Policy Characteristics'!O:O,MATCH(PolicyLevers!$C306,'Policy Characteristics'!$D:$D,0))</f>
        <v>0</v>
      </c>
      <c r="U306" s="2"/>
      <c r="V306" s="2"/>
      <c r="W306" s="2"/>
      <c r="X306" s="2"/>
      <c r="Y306" s="2"/>
      <c r="Z306" s="2"/>
    </row>
    <row r="307" spans="1:26" ht="15.75" customHeight="1" x14ac:dyDescent="0.2">
      <c r="A307" s="118" t="str">
        <f>INDEX('Policy Characteristics'!B:B,MATCH(PolicyLevers!$C307,'Policy Characteristics'!$D:$D,0))</f>
        <v>Electricity Supply</v>
      </c>
      <c r="B307" s="118" t="str">
        <f>INDEX('Policy Characteristics'!C:C,MATCH(PolicyLevers!$C307,'Policy Characteristics'!$D:$D,0))</f>
        <v>Subsidy for Electricity Production</v>
      </c>
      <c r="C307" s="12" t="str">
        <f t="shared" ref="C307" si="208">C$296</f>
        <v>Subsidy for Elec Production by Fuel</v>
      </c>
      <c r="D307" s="257" t="s">
        <v>257</v>
      </c>
      <c r="E307" s="257"/>
      <c r="F307" s="257" t="s">
        <v>258</v>
      </c>
      <c r="G307" s="270"/>
      <c r="H307" s="7"/>
      <c r="I307" s="255" t="s">
        <v>76</v>
      </c>
      <c r="J307" s="118" t="str">
        <f>INDEX('Policy Characteristics'!E:E,MATCH(PolicyLevers!$C307,'Policy Characteristics'!$D:$D,0))</f>
        <v>Subsidy for Electricity Production</v>
      </c>
      <c r="K307" s="118"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0">
        <f>INDEX('Policy Characteristics'!J:J,MATCH(PolicyLevers!$C307,'Policy Characteristics'!$D:$D,0))</f>
        <v>0</v>
      </c>
      <c r="P307" s="257"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
        <f>INDEX('Policy Characteristics'!L:L,MATCH(PolicyLevers!$C307,'Policy Characteristics'!$D:$D,0))</f>
        <v>0</v>
      </c>
      <c r="R307" s="264">
        <f>INDEX('Policy Characteristics'!M:M,MATCH(PolicyLevers!$C307,'Policy Characteristics'!$D:$D,0))</f>
        <v>0</v>
      </c>
      <c r="S307" s="270">
        <f>INDEX('Policy Characteristics'!N:N,MATCH(PolicyLevers!$C307,'Policy Characteristics'!$D:$D,0))</f>
        <v>0</v>
      </c>
      <c r="T307" s="257">
        <f>INDEX('Policy Characteristics'!O:O,MATCH(PolicyLevers!$C307,'Policy Characteristics'!$D:$D,0))</f>
        <v>0</v>
      </c>
      <c r="U307" s="2"/>
      <c r="V307" s="2"/>
      <c r="W307" s="2"/>
      <c r="X307" s="2"/>
      <c r="Y307" s="2"/>
      <c r="Z307" s="2"/>
    </row>
    <row r="308" spans="1:26" ht="15.75" customHeight="1" x14ac:dyDescent="0.2">
      <c r="A308" s="118" t="str">
        <f>INDEX('Policy Characteristics'!B:B,MATCH(PolicyLevers!$C308,'Policy Characteristics'!$D:$D,0))</f>
        <v>Electricity Supply</v>
      </c>
      <c r="B308" s="118" t="str">
        <f>INDEX('Policy Characteristics'!C:C,MATCH(PolicyLevers!$C308,'Policy Characteristics'!$D:$D,0))</f>
        <v>Subsidy for Electricity Production</v>
      </c>
      <c r="C308" s="12" t="str">
        <f t="shared" ref="C308" si="209">C$296</f>
        <v>Subsidy for Elec Production by Fuel</v>
      </c>
      <c r="D308" s="257" t="s">
        <v>259</v>
      </c>
      <c r="E308" s="257"/>
      <c r="F308" s="257" t="s">
        <v>260</v>
      </c>
      <c r="G308" s="270"/>
      <c r="H308" s="7"/>
      <c r="I308" s="255" t="s">
        <v>76</v>
      </c>
      <c r="J308" s="118" t="str">
        <f>INDEX('Policy Characteristics'!E:E,MATCH(PolicyLevers!$C308,'Policy Characteristics'!$D:$D,0))</f>
        <v>Subsidy for Electricity Production</v>
      </c>
      <c r="K308" s="118"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0">
        <f>INDEX('Policy Characteristics'!J:J,MATCH(PolicyLevers!$C308,'Policy Characteristics'!$D:$D,0))</f>
        <v>0</v>
      </c>
      <c r="P308" s="257"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
        <f>INDEX('Policy Characteristics'!L:L,MATCH(PolicyLevers!$C308,'Policy Characteristics'!$D:$D,0))</f>
        <v>0</v>
      </c>
      <c r="R308" s="264">
        <f>INDEX('Policy Characteristics'!M:M,MATCH(PolicyLevers!$C308,'Policy Characteristics'!$D:$D,0))</f>
        <v>0</v>
      </c>
      <c r="S308" s="270">
        <f>INDEX('Policy Characteristics'!N:N,MATCH(PolicyLevers!$C308,'Policy Characteristics'!$D:$D,0))</f>
        <v>0</v>
      </c>
      <c r="T308" s="257">
        <f>INDEX('Policy Characteristics'!O:O,MATCH(PolicyLevers!$C308,'Policy Characteristics'!$D:$D,0))</f>
        <v>0</v>
      </c>
      <c r="U308" s="2"/>
      <c r="V308" s="2"/>
      <c r="W308" s="2"/>
      <c r="X308" s="2"/>
      <c r="Y308" s="2"/>
      <c r="Z308" s="2"/>
    </row>
    <row r="309" spans="1:26" ht="15.75" customHeight="1" x14ac:dyDescent="0.2">
      <c r="A309" s="118" t="str">
        <f>INDEX('Policy Characteristics'!B:B,MATCH(PolicyLevers!$C309,'Policy Characteristics'!$D:$D,0))</f>
        <v>Industry</v>
      </c>
      <c r="B309" s="118" t="str">
        <f>INDEX('Policy Characteristics'!C:C,MATCH(PolicyLevers!$C309,'Policy Characteristics'!$D:$D,0))</f>
        <v>Cement Clinker Substitution</v>
      </c>
      <c r="C309" s="118" t="s">
        <v>354</v>
      </c>
      <c r="D309" s="252"/>
      <c r="E309" s="252"/>
      <c r="F309" s="252"/>
      <c r="G309" s="252"/>
      <c r="H309" s="249">
        <v>43</v>
      </c>
      <c r="I309" s="250" t="s">
        <v>63</v>
      </c>
      <c r="J309" s="118" t="str">
        <f>INDEX('Policy Characteristics'!E:E,MATCH(PolicyLevers!$C309,'Policy Characteristics'!$D:$D,0))</f>
        <v>Cement Clinker Substitution</v>
      </c>
      <c r="K309" s="118" t="str">
        <f>INDEX('Policy Characteristics'!F:F,MATCH(PolicyLevers!$C309,'Policy Characteristics'!$D:$D,0))</f>
        <v>indst cement measures</v>
      </c>
      <c r="L309" s="251">
        <f>INDEX('Policy Characteristics'!G:G,MATCH(PolicyLevers!$C309,'Policy Characteristics'!$D:$D,0))</f>
        <v>0</v>
      </c>
      <c r="M309" s="251">
        <f>INDEX('Policy Characteristics'!H:H,MATCH(PolicyLevers!$C309,'Policy Characteristics'!$D:$D,0))</f>
        <v>1</v>
      </c>
      <c r="N309" s="251">
        <f>INDEX('Policy Characteristics'!I:I,MATCH(PolicyLevers!$C309,'Policy Characteristics'!$D:$D,0))</f>
        <v>0.01</v>
      </c>
      <c r="O309" s="252" t="str">
        <f>INDEX('Policy Characteristics'!J:J,MATCH(PolicyLevers!$C309,'Policy Characteristics'!$D:$D,0))</f>
        <v>% of potential achieved</v>
      </c>
      <c r="P309" s="252"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118" t="str">
        <f>INDEX('Policy Characteristics'!L:L,MATCH(PolicyLevers!$C309,'Policy Characteristics'!$D:$D,0))</f>
        <v>industry-ag-main.html#clinker</v>
      </c>
      <c r="R309" s="260" t="str">
        <f>INDEX('Policy Characteristics'!M:M,MATCH(PolicyLevers!$C309,'Policy Characteristics'!$D:$D,0))</f>
        <v>cement-clinker-substitution.html</v>
      </c>
      <c r="S309" s="282" t="str">
        <f>INDEX('Policy Characteristics'!N:N,MATCH(PolicyLevers!$C309,'Policy Characteristics'!$D:$D,0))</f>
        <v>Modelagem setorial de opções de baixo carbono para o setor de cimento - MCTI, ONU Meio Ambiente, 2017.</v>
      </c>
      <c r="T309" s="282" t="str">
        <f>INDEX('Policy Characteristics'!O:O,MATCH(PolicyLevers!$C309,'Policy Characteristics'!$D:$D,0))</f>
        <v>Modelagem setorial de opções de baixo carbono para o setor de cimento - MCTI, ONU Meio Ambiente, 2017., p. 55, 58</v>
      </c>
      <c r="U309" s="2"/>
      <c r="V309" s="2"/>
      <c r="W309" s="2"/>
      <c r="X309" s="2"/>
      <c r="Y309" s="2"/>
      <c r="Z309" s="2"/>
    </row>
    <row r="310" spans="1:26" ht="15.75" customHeight="1" x14ac:dyDescent="0.2">
      <c r="A310" s="118" t="str">
        <f>INDEX('Policy Characteristics'!B:B,MATCH(PolicyLevers!$C310,'Policy Characteristics'!$D:$D,0))</f>
        <v>Industry</v>
      </c>
      <c r="B310" s="118" t="str">
        <f>INDEX('Policy Characteristics'!C:C,MATCH(PolicyLevers!$C310,'Policy Characteristics'!$D:$D,0))</f>
        <v>Cogeneration and Waste Heat Recovery</v>
      </c>
      <c r="C310" s="118" t="s">
        <v>359</v>
      </c>
      <c r="D310" s="252"/>
      <c r="E310" s="252"/>
      <c r="F310" s="252"/>
      <c r="G310" s="252"/>
      <c r="H310" s="249">
        <v>44</v>
      </c>
      <c r="I310" s="250" t="s">
        <v>63</v>
      </c>
      <c r="J310" s="118" t="str">
        <f>INDEX('Policy Characteristics'!E:E,MATCH(PolicyLevers!$C310,'Policy Characteristics'!$D:$D,0))</f>
        <v>Cogeneration and Waste Heat Recovery</v>
      </c>
      <c r="K310" s="118" t="str">
        <f>INDEX('Policy Characteristics'!F:F,MATCH(PolicyLevers!$C310,'Policy Characteristics'!$D:$D,0))</f>
        <v>indst CHP</v>
      </c>
      <c r="L310" s="251">
        <f>INDEX('Policy Characteristics'!G:G,MATCH(PolicyLevers!$C310,'Policy Characteristics'!$D:$D,0))</f>
        <v>0</v>
      </c>
      <c r="M310" s="251">
        <f>INDEX('Policy Characteristics'!H:H,MATCH(PolicyLevers!$C310,'Policy Characteristics'!$D:$D,0))</f>
        <v>1</v>
      </c>
      <c r="N310" s="251">
        <f>INDEX('Policy Characteristics'!I:I,MATCH(PolicyLevers!$C310,'Policy Characteristics'!$D:$D,0))</f>
        <v>0.01</v>
      </c>
      <c r="O310" s="252" t="str">
        <f>INDEX('Policy Characteristics'!J:J,MATCH(PolicyLevers!$C310,'Policy Characteristics'!$D:$D,0))</f>
        <v>% of potential achieved</v>
      </c>
      <c r="P310" s="252"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118" t="str">
        <f>INDEX('Policy Characteristics'!L:L,MATCH(PolicyLevers!$C310,'Policy Characteristics'!$D:$D,0))</f>
        <v>industry-ag-main.html#cogen</v>
      </c>
      <c r="R310" s="260" t="str">
        <f>INDEX('Policy Characteristics'!M:M,MATCH(PolicyLevers!$C310,'Policy Characteristics'!$D:$D,0))</f>
        <v>cogeneration-and-waste-heat-recovery.html</v>
      </c>
      <c r="S310" s="252" t="str">
        <f>INDEX('Policy Characteristics'!N:N,MATCH(PolicyLevers!$C310,'Policy Characteristics'!$D:$D,0))</f>
        <v>Calculated from model data; see the relevant variable(s) in the InputData folder for source information.</v>
      </c>
      <c r="T310" s="252">
        <f>INDEX('Policy Characteristics'!O:O,MATCH(PolicyLevers!$C310,'Policy Characteristics'!$D:$D,0))</f>
        <v>0</v>
      </c>
      <c r="U310" s="12"/>
      <c r="V310" s="12"/>
      <c r="W310" s="12"/>
      <c r="X310" s="12"/>
      <c r="Y310" s="12"/>
      <c r="Z310" s="12"/>
    </row>
    <row r="311" spans="1:26" ht="15.75" customHeight="1" x14ac:dyDescent="0.2">
      <c r="A311" s="118" t="str">
        <f>INDEX('Policy Characteristics'!B:B,MATCH(PolicyLevers!$C311,'Policy Characteristics'!$D:$D,0))</f>
        <v>Industry</v>
      </c>
      <c r="B311" s="118" t="str">
        <f>INDEX('Policy Characteristics'!C:C,MATCH(PolicyLevers!$C311,'Policy Characteristics'!$D:$D,0))</f>
        <v>Early Retirement of Industrial Facilities</v>
      </c>
      <c r="C311" s="118" t="s">
        <v>364</v>
      </c>
      <c r="D311" s="252"/>
      <c r="E311" s="252"/>
      <c r="F311" s="252"/>
      <c r="G311" s="252"/>
      <c r="H311" s="249">
        <v>45</v>
      </c>
      <c r="I311" s="252" t="s">
        <v>76</v>
      </c>
      <c r="J311" s="118" t="str">
        <f>INDEX('Policy Characteristics'!E:E,MATCH(PolicyLevers!$C311,'Policy Characteristics'!$D:$D,0))</f>
        <v>Early Retirement of Industrial Facilities</v>
      </c>
      <c r="K311" s="118" t="str">
        <f>INDEX('Policy Characteristics'!F:F,MATCH(PolicyLevers!$C311,'Policy Characteristics'!$D:$D,0))</f>
        <v>indst early retirement</v>
      </c>
      <c r="L311" s="251">
        <f>INDEX('Policy Characteristics'!G:G,MATCH(PolicyLevers!$C311,'Policy Characteristics'!$D:$D,0))</f>
        <v>0</v>
      </c>
      <c r="M311" s="251">
        <f>INDEX('Policy Characteristics'!H:H,MATCH(PolicyLevers!$C311,'Policy Characteristics'!$D:$D,0))</f>
        <v>1</v>
      </c>
      <c r="N311" s="251">
        <f>INDEX('Policy Characteristics'!I:I,MATCH(PolicyLevers!$C311,'Policy Characteristics'!$D:$D,0))</f>
        <v>0.01</v>
      </c>
      <c r="O311" s="252" t="str">
        <f>INDEX('Policy Characteristics'!J:J,MATCH(PolicyLevers!$C311,'Policy Characteristics'!$D:$D,0))</f>
        <v>% of potential achieved</v>
      </c>
      <c r="P311" s="252"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118" t="str">
        <f>INDEX('Policy Characteristics'!L:L,MATCH(PolicyLevers!$C311,'Policy Characteristics'!$D:$D,0))</f>
        <v>industry-ag-main.html#early-ret</v>
      </c>
      <c r="R311" s="260" t="str">
        <f>INDEX('Policy Characteristics'!M:M,MATCH(PolicyLevers!$C311,'Policy Characteristics'!$D:$D,0))</f>
        <v>early-retirement-of-industrial-facilities.html</v>
      </c>
      <c r="S311" s="252" t="str">
        <f>INDEX('Policy Characteristics'!N:N,MATCH(PolicyLevers!$C311,'Policy Characteristics'!$D:$D,0))</f>
        <v>Calculated from model data; see the relevant variable(s) in the InputData folder for source information.</v>
      </c>
      <c r="T311" s="252">
        <f>INDEX('Policy Characteristics'!O:O,MATCH(PolicyLevers!$C311,'Policy Characteristics'!$D:$D,0))</f>
        <v>0</v>
      </c>
      <c r="U311" s="12"/>
      <c r="V311" s="12"/>
      <c r="W311" s="12"/>
      <c r="X311" s="12"/>
      <c r="Y311" s="12"/>
      <c r="Z311" s="12"/>
    </row>
    <row r="312" spans="1:26" ht="15.75" customHeight="1" x14ac:dyDescent="0.2">
      <c r="A312" s="118" t="str">
        <f>INDEX('Policy Characteristics'!B:B,MATCH(PolicyLevers!$C312,'Policy Characteristics'!$D:$D,0))</f>
        <v>Industry</v>
      </c>
      <c r="B312" s="118" t="str">
        <f>INDEX('Policy Characteristics'!C:C,MATCH(PolicyLevers!$C312,'Policy Characteristics'!$D:$D,0))</f>
        <v>Industry Energy Efficiency Standards</v>
      </c>
      <c r="C312" s="118" t="s">
        <v>369</v>
      </c>
      <c r="D312" s="252" t="s">
        <v>370</v>
      </c>
      <c r="E312" s="252"/>
      <c r="F312" s="252" t="s">
        <v>371</v>
      </c>
      <c r="G312" s="252"/>
      <c r="H312" s="249">
        <v>46</v>
      </c>
      <c r="I312" s="250" t="s">
        <v>63</v>
      </c>
      <c r="J312" s="118" t="str">
        <f>INDEX('Policy Characteristics'!E:E,MATCH(PolicyLevers!$C312,'Policy Characteristics'!$D:$D,0))</f>
        <v>Industry Energy Efficiency Standards</v>
      </c>
      <c r="K312" s="118" t="str">
        <f>INDEX('Policy Characteristics'!F:F,MATCH(PolicyLevers!$C312,'Policy Characteristics'!$D:$D,0))</f>
        <v>indst efficiency standards</v>
      </c>
      <c r="L312" s="251">
        <f>INDEX('Policy Characteristics'!G:G,MATCH(PolicyLevers!$C312,'Policy Characteristics'!$D:$D,0))</f>
        <v>0</v>
      </c>
      <c r="M312" s="251">
        <f>INDEX('Policy Characteristics'!H:H,MATCH(PolicyLevers!$C312,'Policy Characteristics'!$D:$D,0))</f>
        <v>0.2</v>
      </c>
      <c r="N312" s="251">
        <f>INDEX('Policy Characteristics'!I:I,MATCH(PolicyLevers!$C312,'Policy Characteristics'!$D:$D,0))</f>
        <v>0.01</v>
      </c>
      <c r="O312" s="252" t="str">
        <f>INDEX('Policy Characteristics'!J:J,MATCH(PolicyLevers!$C312,'Policy Characteristics'!$D:$D,0))</f>
        <v>% reduction in energy use</v>
      </c>
      <c r="P312" s="252"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118" t="str">
        <f>INDEX('Policy Characteristics'!L:L,MATCH(PolicyLevers!$C312,'Policy Characteristics'!$D:$D,0))</f>
        <v>industry-ag-main.html#eff-stds</v>
      </c>
      <c r="R312" s="260" t="str">
        <f>INDEX('Policy Characteristics'!M:M,MATCH(PolicyLevers!$C312,'Policy Characteristics'!$D:$D,0))</f>
        <v>industry-energy-efficiency-standards.html</v>
      </c>
      <c r="S312" s="252"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52"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
      <c r="V312" s="2"/>
      <c r="W312" s="2"/>
      <c r="X312" s="2"/>
      <c r="Y312" s="2"/>
      <c r="Z312" s="2"/>
    </row>
    <row r="313" spans="1:26" ht="15.75" customHeight="1" x14ac:dyDescent="0.2">
      <c r="A313" s="118" t="str">
        <f>INDEX('Policy Characteristics'!B:B,MATCH(PolicyLevers!$C313,'Policy Characteristics'!$D:$D,0))</f>
        <v>Industry</v>
      </c>
      <c r="B313" s="118" t="str">
        <f>INDEX('Policy Characteristics'!C:C,MATCH(PolicyLevers!$C313,'Policy Characteristics'!$D:$D,0))</f>
        <v>Industry Energy Efficiency Standards</v>
      </c>
      <c r="C313" s="118" t="str">
        <f t="shared" ref="C313:C319" si="210">C$312</f>
        <v>Percentage Improvement in Eqpt Efficiency Standards above BAU</v>
      </c>
      <c r="D313" s="252" t="s">
        <v>375</v>
      </c>
      <c r="E313" s="252"/>
      <c r="F313" s="252" t="s">
        <v>376</v>
      </c>
      <c r="G313" s="252"/>
      <c r="H313" s="249">
        <v>47</v>
      </c>
      <c r="I313" s="250" t="s">
        <v>63</v>
      </c>
      <c r="J313" s="118" t="str">
        <f>INDEX('Policy Characteristics'!E:E,MATCH(PolicyLevers!$C313,'Policy Characteristics'!$D:$D,0))</f>
        <v>Industry Energy Efficiency Standards</v>
      </c>
      <c r="K313" s="118" t="str">
        <f>INDEX('Policy Characteristics'!F:F,MATCH(PolicyLevers!$C313,'Policy Characteristics'!$D:$D,0))</f>
        <v>indst efficiency standards</v>
      </c>
      <c r="L313" s="251">
        <f>INDEX('Policy Characteristics'!G:G,MATCH(PolicyLevers!$C313,'Policy Characteristics'!$D:$D,0))</f>
        <v>0</v>
      </c>
      <c r="M313" s="251">
        <f>INDEX('Policy Characteristics'!H:H,MATCH(PolicyLevers!$C313,'Policy Characteristics'!$D:$D,0))</f>
        <v>0.2</v>
      </c>
      <c r="N313" s="251">
        <f>INDEX('Policy Characteristics'!I:I,MATCH(PolicyLevers!$C313,'Policy Characteristics'!$D:$D,0))</f>
        <v>0.01</v>
      </c>
      <c r="O313" s="252" t="str">
        <f>INDEX('Policy Characteristics'!J:J,MATCH(PolicyLevers!$C313,'Policy Characteristics'!$D:$D,0))</f>
        <v>% reduction in energy use</v>
      </c>
      <c r="P313" s="252"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118" t="str">
        <f>INDEX('Policy Characteristics'!L:L,MATCH(PolicyLevers!$C313,'Policy Characteristics'!$D:$D,0))</f>
        <v>industry-ag-main.html#eff-stds</v>
      </c>
      <c r="R313" s="260" t="str">
        <f>INDEX('Policy Characteristics'!M:M,MATCH(PolicyLevers!$C313,'Policy Characteristics'!$D:$D,0))</f>
        <v>industry-energy-efficiency-standards.html</v>
      </c>
      <c r="S313" s="252"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52"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2">
      <c r="A314" s="118" t="str">
        <f>INDEX('Policy Characteristics'!B:B,MATCH(PolicyLevers!$C314,'Policy Characteristics'!$D:$D,0))</f>
        <v>Industry</v>
      </c>
      <c r="B314" s="118" t="str">
        <f>INDEX('Policy Characteristics'!C:C,MATCH(PolicyLevers!$C314,'Policy Characteristics'!$D:$D,0))</f>
        <v>Industry Energy Efficiency Standards</v>
      </c>
      <c r="C314" s="118" t="str">
        <f t="shared" si="210"/>
        <v>Percentage Improvement in Eqpt Efficiency Standards above BAU</v>
      </c>
      <c r="D314" s="252" t="s">
        <v>377</v>
      </c>
      <c r="E314" s="252"/>
      <c r="F314" s="252" t="s">
        <v>378</v>
      </c>
      <c r="G314" s="252"/>
      <c r="H314" s="249">
        <v>48</v>
      </c>
      <c r="I314" s="250" t="s">
        <v>63</v>
      </c>
      <c r="J314" s="118" t="str">
        <f>INDEX('Policy Characteristics'!E:E,MATCH(PolicyLevers!$C314,'Policy Characteristics'!$D:$D,0))</f>
        <v>Industry Energy Efficiency Standards</v>
      </c>
      <c r="K314" s="118" t="str">
        <f>INDEX('Policy Characteristics'!F:F,MATCH(PolicyLevers!$C314,'Policy Characteristics'!$D:$D,0))</f>
        <v>indst efficiency standards</v>
      </c>
      <c r="L314" s="251">
        <f>INDEX('Policy Characteristics'!G:G,MATCH(PolicyLevers!$C314,'Policy Characteristics'!$D:$D,0))</f>
        <v>0</v>
      </c>
      <c r="M314" s="251">
        <f>INDEX('Policy Characteristics'!H:H,MATCH(PolicyLevers!$C314,'Policy Characteristics'!$D:$D,0))</f>
        <v>0.2</v>
      </c>
      <c r="N314" s="251">
        <f>INDEX('Policy Characteristics'!I:I,MATCH(PolicyLevers!$C314,'Policy Characteristics'!$D:$D,0))</f>
        <v>0.01</v>
      </c>
      <c r="O314" s="252" t="str">
        <f>INDEX('Policy Characteristics'!J:J,MATCH(PolicyLevers!$C314,'Policy Characteristics'!$D:$D,0))</f>
        <v>% reduction in energy use</v>
      </c>
      <c r="P314" s="252"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118" t="str">
        <f>INDEX('Policy Characteristics'!L:L,MATCH(PolicyLevers!$C314,'Policy Characteristics'!$D:$D,0))</f>
        <v>industry-ag-main.html#eff-stds</v>
      </c>
      <c r="R314" s="260" t="str">
        <f>INDEX('Policy Characteristics'!M:M,MATCH(PolicyLevers!$C314,'Policy Characteristics'!$D:$D,0))</f>
        <v>industry-energy-efficiency-standards.html</v>
      </c>
      <c r="S314" s="252"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52"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2">
      <c r="A315" s="118" t="str">
        <f>INDEX('Policy Characteristics'!B:B,MATCH(PolicyLevers!$C315,'Policy Characteristics'!$D:$D,0))</f>
        <v>Industry</v>
      </c>
      <c r="B315" s="118" t="str">
        <f>INDEX('Policy Characteristics'!C:C,MATCH(PolicyLevers!$C315,'Policy Characteristics'!$D:$D,0))</f>
        <v>Industry Energy Efficiency Standards</v>
      </c>
      <c r="C315" s="118" t="str">
        <f t="shared" si="210"/>
        <v>Percentage Improvement in Eqpt Efficiency Standards above BAU</v>
      </c>
      <c r="D315" s="252" t="s">
        <v>379</v>
      </c>
      <c r="E315" s="252"/>
      <c r="F315" s="252" t="s">
        <v>380</v>
      </c>
      <c r="G315" s="252"/>
      <c r="H315" s="249">
        <v>49</v>
      </c>
      <c r="I315" s="250" t="s">
        <v>63</v>
      </c>
      <c r="J315" s="118" t="str">
        <f>INDEX('Policy Characteristics'!E:E,MATCH(PolicyLevers!$C315,'Policy Characteristics'!$D:$D,0))</f>
        <v>Industry Energy Efficiency Standards</v>
      </c>
      <c r="K315" s="118" t="str">
        <f>INDEX('Policy Characteristics'!F:F,MATCH(PolicyLevers!$C315,'Policy Characteristics'!$D:$D,0))</f>
        <v>indst efficiency standards</v>
      </c>
      <c r="L315" s="251">
        <f>INDEX('Policy Characteristics'!G:G,MATCH(PolicyLevers!$C315,'Policy Characteristics'!$D:$D,0))</f>
        <v>0</v>
      </c>
      <c r="M315" s="251">
        <f>INDEX('Policy Characteristics'!H:H,MATCH(PolicyLevers!$C315,'Policy Characteristics'!$D:$D,0))</f>
        <v>0.2</v>
      </c>
      <c r="N315" s="251">
        <f>INDEX('Policy Characteristics'!I:I,MATCH(PolicyLevers!$C315,'Policy Characteristics'!$D:$D,0))</f>
        <v>0.01</v>
      </c>
      <c r="O315" s="252" t="str">
        <f>INDEX('Policy Characteristics'!J:J,MATCH(PolicyLevers!$C315,'Policy Characteristics'!$D:$D,0))</f>
        <v>% reduction in energy use</v>
      </c>
      <c r="P315" s="252"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118" t="str">
        <f>INDEX('Policy Characteristics'!L:L,MATCH(PolicyLevers!$C315,'Policy Characteristics'!$D:$D,0))</f>
        <v>industry-ag-main.html#eff-stds</v>
      </c>
      <c r="R315" s="260" t="str">
        <f>INDEX('Policy Characteristics'!M:M,MATCH(PolicyLevers!$C315,'Policy Characteristics'!$D:$D,0))</f>
        <v>industry-energy-efficiency-standards.html</v>
      </c>
      <c r="S315" s="252"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52"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2">
      <c r="A316" s="118" t="str">
        <f>INDEX('Policy Characteristics'!B:B,MATCH(PolicyLevers!$C316,'Policy Characteristics'!$D:$D,0))</f>
        <v>Industry</v>
      </c>
      <c r="B316" s="118" t="str">
        <f>INDEX('Policy Characteristics'!C:C,MATCH(PolicyLevers!$C316,'Policy Characteristics'!$D:$D,0))</f>
        <v>Industry Energy Efficiency Standards</v>
      </c>
      <c r="C316" s="118" t="str">
        <f t="shared" si="210"/>
        <v>Percentage Improvement in Eqpt Efficiency Standards above BAU</v>
      </c>
      <c r="D316" s="252" t="s">
        <v>381</v>
      </c>
      <c r="E316" s="252"/>
      <c r="F316" s="252" t="s">
        <v>382</v>
      </c>
      <c r="G316" s="252"/>
      <c r="H316" s="249">
        <v>50</v>
      </c>
      <c r="I316" s="250" t="s">
        <v>63</v>
      </c>
      <c r="J316" s="118" t="str">
        <f>INDEX('Policy Characteristics'!E:E,MATCH(PolicyLevers!$C316,'Policy Characteristics'!$D:$D,0))</f>
        <v>Industry Energy Efficiency Standards</v>
      </c>
      <c r="K316" s="118" t="str">
        <f>INDEX('Policy Characteristics'!F:F,MATCH(PolicyLevers!$C316,'Policy Characteristics'!$D:$D,0))</f>
        <v>indst efficiency standards</v>
      </c>
      <c r="L316" s="251">
        <f>INDEX('Policy Characteristics'!G:G,MATCH(PolicyLevers!$C316,'Policy Characteristics'!$D:$D,0))</f>
        <v>0</v>
      </c>
      <c r="M316" s="251">
        <f>INDEX('Policy Characteristics'!H:H,MATCH(PolicyLevers!$C316,'Policy Characteristics'!$D:$D,0))</f>
        <v>0.2</v>
      </c>
      <c r="N316" s="251">
        <f>INDEX('Policy Characteristics'!I:I,MATCH(PolicyLevers!$C316,'Policy Characteristics'!$D:$D,0))</f>
        <v>0.01</v>
      </c>
      <c r="O316" s="252" t="str">
        <f>INDEX('Policy Characteristics'!J:J,MATCH(PolicyLevers!$C316,'Policy Characteristics'!$D:$D,0))</f>
        <v>% reduction in energy use</v>
      </c>
      <c r="P316" s="252"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118" t="str">
        <f>INDEX('Policy Characteristics'!L:L,MATCH(PolicyLevers!$C316,'Policy Characteristics'!$D:$D,0))</f>
        <v>industry-ag-main.html#eff-stds</v>
      </c>
      <c r="R316" s="260" t="str">
        <f>INDEX('Policy Characteristics'!M:M,MATCH(PolicyLevers!$C316,'Policy Characteristics'!$D:$D,0))</f>
        <v>industry-energy-efficiency-standards.html</v>
      </c>
      <c r="S316" s="252"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52"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2">
      <c r="A317" s="118" t="str">
        <f>INDEX('Policy Characteristics'!B:B,MATCH(PolicyLevers!$C317,'Policy Characteristics'!$D:$D,0))</f>
        <v>Industry</v>
      </c>
      <c r="B317" s="118" t="str">
        <f>INDEX('Policy Characteristics'!C:C,MATCH(PolicyLevers!$C317,'Policy Characteristics'!$D:$D,0))</f>
        <v>Industry Energy Efficiency Standards</v>
      </c>
      <c r="C317" s="118" t="str">
        <f t="shared" si="210"/>
        <v>Percentage Improvement in Eqpt Efficiency Standards above BAU</v>
      </c>
      <c r="D317" s="252" t="s">
        <v>383</v>
      </c>
      <c r="E317" s="252"/>
      <c r="F317" s="252" t="s">
        <v>384</v>
      </c>
      <c r="G317" s="252"/>
      <c r="H317" s="249">
        <v>51</v>
      </c>
      <c r="I317" s="250" t="s">
        <v>63</v>
      </c>
      <c r="J317" s="118" t="str">
        <f>INDEX('Policy Characteristics'!E:E,MATCH(PolicyLevers!$C317,'Policy Characteristics'!$D:$D,0))</f>
        <v>Industry Energy Efficiency Standards</v>
      </c>
      <c r="K317" s="118" t="str">
        <f>INDEX('Policy Characteristics'!F:F,MATCH(PolicyLevers!$C317,'Policy Characteristics'!$D:$D,0))</f>
        <v>indst efficiency standards</v>
      </c>
      <c r="L317" s="251">
        <f>INDEX('Policy Characteristics'!G:G,MATCH(PolicyLevers!$C317,'Policy Characteristics'!$D:$D,0))</f>
        <v>0</v>
      </c>
      <c r="M317" s="251">
        <f>INDEX('Policy Characteristics'!H:H,MATCH(PolicyLevers!$C317,'Policy Characteristics'!$D:$D,0))</f>
        <v>0.2</v>
      </c>
      <c r="N317" s="251">
        <f>INDEX('Policy Characteristics'!I:I,MATCH(PolicyLevers!$C317,'Policy Characteristics'!$D:$D,0))</f>
        <v>0.01</v>
      </c>
      <c r="O317" s="252" t="str">
        <f>INDEX('Policy Characteristics'!J:J,MATCH(PolicyLevers!$C317,'Policy Characteristics'!$D:$D,0))</f>
        <v>% reduction in energy use</v>
      </c>
      <c r="P317" s="252"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118" t="str">
        <f>INDEX('Policy Characteristics'!L:L,MATCH(PolicyLevers!$C317,'Policy Characteristics'!$D:$D,0))</f>
        <v>industry-ag-main.html#eff-stds</v>
      </c>
      <c r="R317" s="260" t="str">
        <f>INDEX('Policy Characteristics'!M:M,MATCH(PolicyLevers!$C317,'Policy Characteristics'!$D:$D,0))</f>
        <v>industry-energy-efficiency-standards.html</v>
      </c>
      <c r="S317" s="252"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52"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2">
      <c r="A318" s="118" t="str">
        <f>INDEX('Policy Characteristics'!B:B,MATCH(PolicyLevers!$C318,'Policy Characteristics'!$D:$D,0))</f>
        <v>Industry</v>
      </c>
      <c r="B318" s="118" t="str">
        <f>INDEX('Policy Characteristics'!C:C,MATCH(PolicyLevers!$C318,'Policy Characteristics'!$D:$D,0))</f>
        <v>Industry Energy Efficiency Standards</v>
      </c>
      <c r="C318" s="118" t="str">
        <f t="shared" si="210"/>
        <v>Percentage Improvement in Eqpt Efficiency Standards above BAU</v>
      </c>
      <c r="D318" s="252" t="s">
        <v>385</v>
      </c>
      <c r="E318" s="252"/>
      <c r="F318" s="252" t="s">
        <v>386</v>
      </c>
      <c r="G318" s="252"/>
      <c r="H318" s="249">
        <v>52</v>
      </c>
      <c r="I318" s="250" t="s">
        <v>63</v>
      </c>
      <c r="J318" s="118" t="str">
        <f>INDEX('Policy Characteristics'!E:E,MATCH(PolicyLevers!$C318,'Policy Characteristics'!$D:$D,0))</f>
        <v>Industry Energy Efficiency Standards</v>
      </c>
      <c r="K318" s="118" t="str">
        <f>INDEX('Policy Characteristics'!F:F,MATCH(PolicyLevers!$C318,'Policy Characteristics'!$D:$D,0))</f>
        <v>indst efficiency standards</v>
      </c>
      <c r="L318" s="251">
        <f>INDEX('Policy Characteristics'!G:G,MATCH(PolicyLevers!$C318,'Policy Characteristics'!$D:$D,0))</f>
        <v>0</v>
      </c>
      <c r="M318" s="251">
        <f>INDEX('Policy Characteristics'!H:H,MATCH(PolicyLevers!$C318,'Policy Characteristics'!$D:$D,0))</f>
        <v>0.2</v>
      </c>
      <c r="N318" s="251">
        <f>INDEX('Policy Characteristics'!I:I,MATCH(PolicyLevers!$C318,'Policy Characteristics'!$D:$D,0))</f>
        <v>0.01</v>
      </c>
      <c r="O318" s="252" t="str">
        <f>INDEX('Policy Characteristics'!J:J,MATCH(PolicyLevers!$C318,'Policy Characteristics'!$D:$D,0))</f>
        <v>% reduction in energy use</v>
      </c>
      <c r="P318" s="252"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118" t="str">
        <f>INDEX('Policy Characteristics'!L:L,MATCH(PolicyLevers!$C318,'Policy Characteristics'!$D:$D,0))</f>
        <v>industry-ag-main.html#eff-stds</v>
      </c>
      <c r="R318" s="260" t="str">
        <f>INDEX('Policy Characteristics'!M:M,MATCH(PolicyLevers!$C318,'Policy Characteristics'!$D:$D,0))</f>
        <v>industry-energy-efficiency-standards.html</v>
      </c>
      <c r="S318" s="252"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52"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
      <c r="V318" s="2"/>
      <c r="W318" s="2"/>
      <c r="X318" s="2"/>
      <c r="Y318" s="2"/>
      <c r="Z318" s="2"/>
    </row>
    <row r="319" spans="1:26" ht="15.75" customHeight="1" x14ac:dyDescent="0.2">
      <c r="A319" s="118" t="str">
        <f>INDEX('Policy Characteristics'!B:B,MATCH(PolicyLevers!$C319,'Policy Characteristics'!$D:$D,0))</f>
        <v>Industry</v>
      </c>
      <c r="B319" s="118" t="str">
        <f>INDEX('Policy Characteristics'!C:C,MATCH(PolicyLevers!$C319,'Policy Characteristics'!$D:$D,0))</f>
        <v>Industry Energy Efficiency Standards</v>
      </c>
      <c r="C319" s="118" t="str">
        <f t="shared" si="210"/>
        <v>Percentage Improvement in Eqpt Efficiency Standards above BAU</v>
      </c>
      <c r="D319" s="252" t="s">
        <v>387</v>
      </c>
      <c r="E319" s="252"/>
      <c r="F319" s="252" t="s">
        <v>388</v>
      </c>
      <c r="G319" s="252"/>
      <c r="H319" s="249">
        <v>53</v>
      </c>
      <c r="I319" s="250" t="s">
        <v>63</v>
      </c>
      <c r="J319" s="118" t="str">
        <f>INDEX('Policy Characteristics'!E:E,MATCH(PolicyLevers!$C319,'Policy Characteristics'!$D:$D,0))</f>
        <v>Industry Energy Efficiency Standards</v>
      </c>
      <c r="K319" s="118" t="str">
        <f>INDEX('Policy Characteristics'!F:F,MATCH(PolicyLevers!$C319,'Policy Characteristics'!$D:$D,0))</f>
        <v>indst efficiency standards</v>
      </c>
      <c r="L319" s="251">
        <f>INDEX('Policy Characteristics'!G:G,MATCH(PolicyLevers!$C319,'Policy Characteristics'!$D:$D,0))</f>
        <v>0</v>
      </c>
      <c r="M319" s="251">
        <f>INDEX('Policy Characteristics'!H:H,MATCH(PolicyLevers!$C319,'Policy Characteristics'!$D:$D,0))</f>
        <v>0.2</v>
      </c>
      <c r="N319" s="251">
        <f>INDEX('Policy Characteristics'!I:I,MATCH(PolicyLevers!$C319,'Policy Characteristics'!$D:$D,0))</f>
        <v>0.01</v>
      </c>
      <c r="O319" s="252" t="str">
        <f>INDEX('Policy Characteristics'!J:J,MATCH(PolicyLevers!$C319,'Policy Characteristics'!$D:$D,0))</f>
        <v>% reduction in energy use</v>
      </c>
      <c r="P319" s="252"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118" t="str">
        <f>INDEX('Policy Characteristics'!L:L,MATCH(PolicyLevers!$C319,'Policy Characteristics'!$D:$D,0))</f>
        <v>industry-ag-main.html#eff-stds</v>
      </c>
      <c r="R319" s="260" t="str">
        <f>INDEX('Policy Characteristics'!M:M,MATCH(PolicyLevers!$C319,'Policy Characteristics'!$D:$D,0))</f>
        <v>industry-energy-efficiency-standards.html</v>
      </c>
      <c r="S319" s="252"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52"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2">
      <c r="A320" s="118" t="str">
        <f>INDEX('Policy Characteristics'!B:B,MATCH(PolicyLevers!$C320,'Policy Characteristics'!$D:$D,0))</f>
        <v>Industry</v>
      </c>
      <c r="B320" s="118" t="str">
        <f>INDEX('Policy Characteristics'!C:C,MATCH(PolicyLevers!$C320,'Policy Characteristics'!$D:$D,0))</f>
        <v>Improved System Design</v>
      </c>
      <c r="C320" s="118" t="s">
        <v>390</v>
      </c>
      <c r="D320" s="252"/>
      <c r="E320" s="252"/>
      <c r="F320" s="252"/>
      <c r="G320" s="252"/>
      <c r="H320" s="249">
        <v>54</v>
      </c>
      <c r="I320" s="250" t="s">
        <v>76</v>
      </c>
      <c r="J320" s="118" t="str">
        <f>INDEX('Policy Characteristics'!E:E,MATCH(PolicyLevers!$C320,'Policy Characteristics'!$D:$D,0))</f>
        <v>Improved System Design</v>
      </c>
      <c r="K320" s="118" t="str">
        <f>INDEX('Policy Characteristics'!F:F,MATCH(PolicyLevers!$C320,'Policy Characteristics'!$D:$D,0))</f>
        <v>indst system integration</v>
      </c>
      <c r="L320" s="251">
        <f>INDEX('Policy Characteristics'!G:G,MATCH(PolicyLevers!$C320,'Policy Characteristics'!$D:$D,0))</f>
        <v>0</v>
      </c>
      <c r="M320" s="251">
        <f>INDEX('Policy Characteristics'!H:H,MATCH(PolicyLevers!$C320,'Policy Characteristics'!$D:$D,0))</f>
        <v>1</v>
      </c>
      <c r="N320" s="251">
        <f>INDEX('Policy Characteristics'!I:I,MATCH(PolicyLevers!$C320,'Policy Characteristics'!$D:$D,0))</f>
        <v>0.01</v>
      </c>
      <c r="O320" s="252" t="str">
        <f>INDEX('Policy Characteristics'!J:J,MATCH(PolicyLevers!$C320,'Policy Characteristics'!$D:$D,0))</f>
        <v>% of potential achieved</v>
      </c>
      <c r="P320" s="252"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118" t="str">
        <f>INDEX('Policy Characteristics'!L:L,MATCH(PolicyLevers!$C320,'Policy Characteristics'!$D:$D,0))</f>
        <v>industry-ag-main.html#system-integ</v>
      </c>
      <c r="R320" s="260" t="str">
        <f>INDEX('Policy Characteristics'!M:M,MATCH(PolicyLevers!$C320,'Policy Characteristics'!$D:$D,0))</f>
        <v>improved-system-design.html</v>
      </c>
      <c r="S320" s="252" t="str">
        <f>INDEX('Policy Characteristics'!N:N,MATCH(PolicyLevers!$C320,'Policy Characteristics'!$D:$D,0))</f>
        <v>Calculated from model data; see the relevant variable(s) in the InputData folder for source information.</v>
      </c>
      <c r="T320" s="252">
        <f>INDEX('Policy Characteristics'!O:O,MATCH(PolicyLevers!$C320,'Policy Characteristics'!$D:$D,0))</f>
        <v>0</v>
      </c>
      <c r="U320" s="12"/>
      <c r="V320" s="12"/>
      <c r="W320" s="12"/>
      <c r="X320" s="12"/>
      <c r="Y320" s="12"/>
      <c r="Z320" s="12"/>
    </row>
    <row r="321" spans="1:26" ht="15.75" customHeight="1" x14ac:dyDescent="0.2">
      <c r="A321" s="118" t="str">
        <f>INDEX('Policy Characteristics'!B:B,MATCH(PolicyLevers!$C321,'Policy Characteristics'!$D:$D,0))</f>
        <v>Industry</v>
      </c>
      <c r="B321" s="118" t="str">
        <f>INDEX('Policy Characteristics'!C:C,MATCH(PolicyLevers!$C321,'Policy Characteristics'!$D:$D,0))</f>
        <v>Electrification + Hydrogen</v>
      </c>
      <c r="C321" s="118" t="s">
        <v>395</v>
      </c>
      <c r="D321" s="252" t="s">
        <v>370</v>
      </c>
      <c r="E321" s="252" t="s">
        <v>396</v>
      </c>
      <c r="F321" s="252" t="s">
        <v>371</v>
      </c>
      <c r="G321" s="252" t="s">
        <v>397</v>
      </c>
      <c r="H321" s="249">
        <v>381</v>
      </c>
      <c r="I321" s="252" t="s">
        <v>76</v>
      </c>
      <c r="J321" s="118" t="str">
        <f>INDEX('Policy Characteristics'!E:E,MATCH(PolicyLevers!$C321,'Policy Characteristics'!$D:$D,0))</f>
        <v>Electrification + Hydrogen</v>
      </c>
      <c r="K321" s="118" t="str">
        <f>INDEX('Policy Characteristics'!F:F,MATCH(PolicyLevers!$C321,'Policy Characteristics'!$D:$D,0))</f>
        <v>indst fuel type shifting</v>
      </c>
      <c r="L321" s="251">
        <f>INDEX('Policy Characteristics'!G:G,MATCH(PolicyLevers!$C321,'Policy Characteristics'!$D:$D,0))</f>
        <v>0</v>
      </c>
      <c r="M321" s="251">
        <f>INDEX('Policy Characteristics'!H:H,MATCH(PolicyLevers!$C321,'Policy Characteristics'!$D:$D,0))</f>
        <v>1</v>
      </c>
      <c r="N321" s="251">
        <f>INDEX('Policy Characteristics'!I:I,MATCH(PolicyLevers!$C321,'Policy Characteristics'!$D:$D,0))</f>
        <v>0.01</v>
      </c>
      <c r="O321" s="252" t="str">
        <f>INDEX('Policy Characteristics'!J:J,MATCH(PolicyLevers!$C321,'Policy Characteristics'!$D:$D,0))</f>
        <v>% of fuel shifted</v>
      </c>
      <c r="P321" s="118"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118" t="str">
        <f>INDEX('Policy Characteristics'!L:L,MATCH(PolicyLevers!$C321,'Policy Characteristics'!$D:$D,0))</f>
        <v>industry-ag-main.html#fuel-switching</v>
      </c>
      <c r="R321" s="260" t="str">
        <f>INDEX('Policy Characteristics'!M:M,MATCH(PolicyLevers!$C321,'Policy Characteristics'!$D:$D,0))</f>
        <v>industry-elec-and-hydrogen.html</v>
      </c>
      <c r="S321" s="252">
        <f>INDEX('Policy Characteristics'!N:N,MATCH(PolicyLevers!$C321,'Policy Characteristics'!$D:$D,0))</f>
        <v>0</v>
      </c>
      <c r="T321" s="252">
        <f>INDEX('Policy Characteristics'!O:O,MATCH(PolicyLevers!$C321,'Policy Characteristics'!$D:$D,0))</f>
        <v>0</v>
      </c>
      <c r="U321" s="2"/>
      <c r="V321" s="2"/>
      <c r="W321" s="2"/>
      <c r="X321" s="2"/>
      <c r="Y321" s="2"/>
      <c r="Z321" s="2"/>
    </row>
    <row r="322" spans="1:26" ht="15.75" customHeight="1" x14ac:dyDescent="0.2">
      <c r="A322" s="118" t="str">
        <f>INDEX('Policy Characteristics'!B:B,MATCH(PolicyLevers!$C322,'Policy Characteristics'!$D:$D,0))</f>
        <v>Industry</v>
      </c>
      <c r="B322" s="118" t="str">
        <f>INDEX('Policy Characteristics'!C:C,MATCH(PolicyLevers!$C322,'Policy Characteristics'!$D:$D,0))</f>
        <v>Electrification + Hydrogen</v>
      </c>
      <c r="C322" s="118" t="str">
        <f t="shared" ref="C322" si="211">C$321</f>
        <v>Fraction of Industrial Fuel Use Shifted to Other Fuels</v>
      </c>
      <c r="D322" s="252" t="s">
        <v>370</v>
      </c>
      <c r="E322" s="252" t="s">
        <v>402</v>
      </c>
      <c r="F322" s="252" t="s">
        <v>371</v>
      </c>
      <c r="G322" s="252" t="s">
        <v>403</v>
      </c>
      <c r="H322" s="249">
        <v>382</v>
      </c>
      <c r="I322" s="250" t="s">
        <v>63</v>
      </c>
      <c r="J322" s="118" t="str">
        <f>INDEX('Policy Characteristics'!E:E,MATCH(PolicyLevers!$C322,'Policy Characteristics'!$D:$D,0))</f>
        <v>Electrification + Hydrogen</v>
      </c>
      <c r="K322" s="118" t="str">
        <f>INDEX('Policy Characteristics'!F:F,MATCH(PolicyLevers!$C322,'Policy Characteristics'!$D:$D,0))</f>
        <v>indst fuel type shifting</v>
      </c>
      <c r="L322" s="251">
        <f>INDEX('Policy Characteristics'!G:G,MATCH(PolicyLevers!$C322,'Policy Characteristics'!$D:$D,0))</f>
        <v>0</v>
      </c>
      <c r="M322" s="251">
        <f>INDEX('Policy Characteristics'!H:H,MATCH(PolicyLevers!$C322,'Policy Characteristics'!$D:$D,0))</f>
        <v>1</v>
      </c>
      <c r="N322" s="251">
        <f>INDEX('Policy Characteristics'!I:I,MATCH(PolicyLevers!$C322,'Policy Characteristics'!$D:$D,0))</f>
        <v>0.01</v>
      </c>
      <c r="O322" s="252" t="str">
        <f>INDEX('Policy Characteristics'!J:J,MATCH(PolicyLevers!$C322,'Policy Characteristics'!$D:$D,0))</f>
        <v>% of fuel shifted</v>
      </c>
      <c r="P322" s="252"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118" t="str">
        <f>INDEX('Policy Characteristics'!L:L,MATCH(PolicyLevers!$C322,'Policy Characteristics'!$D:$D,0))</f>
        <v>industry-ag-main.html#fuel-switching</v>
      </c>
      <c r="R322" s="260" t="str">
        <f>INDEX('Policy Characteristics'!M:M,MATCH(PolicyLevers!$C322,'Policy Characteristics'!$D:$D,0))</f>
        <v>industry-elec-and-hydrogen.html</v>
      </c>
      <c r="S322" s="252">
        <f>INDEX('Policy Characteristics'!N:N,MATCH(PolicyLevers!$C322,'Policy Characteristics'!$D:$D,0))</f>
        <v>0</v>
      </c>
      <c r="T322" s="252">
        <f>INDEX('Policy Characteristics'!O:O,MATCH(PolicyLevers!$C322,'Policy Characteristics'!$D:$D,0))</f>
        <v>0</v>
      </c>
      <c r="U322" s="2"/>
      <c r="V322" s="2"/>
      <c r="W322" s="2"/>
      <c r="X322" s="2"/>
      <c r="Y322" s="2"/>
      <c r="Z322" s="2"/>
    </row>
    <row r="323" spans="1:26" ht="15.75" customHeight="1" x14ac:dyDescent="0.2">
      <c r="A323" s="118" t="str">
        <f>INDEX('Policy Characteristics'!B:B,MATCH(PolicyLevers!$C323,'Policy Characteristics'!$D:$D,0))</f>
        <v>Industry</v>
      </c>
      <c r="B323" s="118" t="str">
        <f>INDEX('Policy Characteristics'!C:C,MATCH(PolicyLevers!$C323,'Policy Characteristics'!$D:$D,0))</f>
        <v>Electrification + Hydrogen</v>
      </c>
      <c r="C323" s="118" t="str">
        <f t="shared" ref="C323" si="212">C$321</f>
        <v>Fraction of Industrial Fuel Use Shifted to Other Fuels</v>
      </c>
      <c r="D323" s="252" t="s">
        <v>370</v>
      </c>
      <c r="E323" s="252" t="s">
        <v>404</v>
      </c>
      <c r="F323" s="252" t="s">
        <v>371</v>
      </c>
      <c r="G323" s="252" t="s">
        <v>405</v>
      </c>
      <c r="H323" s="249">
        <v>383</v>
      </c>
      <c r="I323" s="250" t="s">
        <v>63</v>
      </c>
      <c r="J323" s="118" t="str">
        <f>INDEX('Policy Characteristics'!E:E,MATCH(PolicyLevers!$C323,'Policy Characteristics'!$D:$D,0))</f>
        <v>Electrification + Hydrogen</v>
      </c>
      <c r="K323" s="118" t="str">
        <f>INDEX('Policy Characteristics'!F:F,MATCH(PolicyLevers!$C323,'Policy Characteristics'!$D:$D,0))</f>
        <v>indst fuel type shifting</v>
      </c>
      <c r="L323" s="251">
        <f>INDEX('Policy Characteristics'!G:G,MATCH(PolicyLevers!$C323,'Policy Characteristics'!$D:$D,0))</f>
        <v>0</v>
      </c>
      <c r="M323" s="251">
        <f>INDEX('Policy Characteristics'!H:H,MATCH(PolicyLevers!$C323,'Policy Characteristics'!$D:$D,0))</f>
        <v>1</v>
      </c>
      <c r="N323" s="251">
        <f>INDEX('Policy Characteristics'!I:I,MATCH(PolicyLevers!$C323,'Policy Characteristics'!$D:$D,0))</f>
        <v>0.01</v>
      </c>
      <c r="O323" s="252" t="str">
        <f>INDEX('Policy Characteristics'!J:J,MATCH(PolicyLevers!$C323,'Policy Characteristics'!$D:$D,0))</f>
        <v>% of fuel shifted</v>
      </c>
      <c r="P323" s="252"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118" t="str">
        <f>INDEX('Policy Characteristics'!L:L,MATCH(PolicyLevers!$C323,'Policy Characteristics'!$D:$D,0))</f>
        <v>industry-ag-main.html#fuel-switching</v>
      </c>
      <c r="R323" s="260" t="str">
        <f>INDEX('Policy Characteristics'!M:M,MATCH(PolicyLevers!$C323,'Policy Characteristics'!$D:$D,0))</f>
        <v>industry-elec-and-hydrogen.html</v>
      </c>
      <c r="S323" s="252">
        <f>INDEX('Policy Characteristics'!N:N,MATCH(PolicyLevers!$C323,'Policy Characteristics'!$D:$D,0))</f>
        <v>0</v>
      </c>
      <c r="T323" s="252">
        <f>INDEX('Policy Characteristics'!O:O,MATCH(PolicyLevers!$C323,'Policy Characteristics'!$D:$D,0))</f>
        <v>0</v>
      </c>
      <c r="U323" s="2"/>
      <c r="V323" s="2"/>
      <c r="W323" s="2"/>
      <c r="X323" s="2"/>
      <c r="Y323" s="2"/>
      <c r="Z323" s="2"/>
    </row>
    <row r="324" spans="1:26" ht="15.75" customHeight="1" x14ac:dyDescent="0.2">
      <c r="A324" s="118" t="str">
        <f>INDEX('Policy Characteristics'!B:B,MATCH(PolicyLevers!$C324,'Policy Characteristics'!$D:$D,0))</f>
        <v>Industry</v>
      </c>
      <c r="B324" s="118" t="str">
        <f>INDEX('Policy Characteristics'!C:C,MATCH(PolicyLevers!$C324,'Policy Characteristics'!$D:$D,0))</f>
        <v>Electrification + Hydrogen</v>
      </c>
      <c r="C324" s="118" t="str">
        <f t="shared" ref="C324" si="213">C$321</f>
        <v>Fraction of Industrial Fuel Use Shifted to Other Fuels</v>
      </c>
      <c r="D324" s="252" t="s">
        <v>370</v>
      </c>
      <c r="E324" s="252" t="s">
        <v>406</v>
      </c>
      <c r="F324" s="252" t="s">
        <v>371</v>
      </c>
      <c r="G324" s="252" t="s">
        <v>407</v>
      </c>
      <c r="H324" s="249">
        <v>384</v>
      </c>
      <c r="I324" s="250" t="s">
        <v>76</v>
      </c>
      <c r="J324" s="118" t="str">
        <f>INDEX('Policy Characteristics'!E:E,MATCH(PolicyLevers!$C324,'Policy Characteristics'!$D:$D,0))</f>
        <v>Electrification + Hydrogen</v>
      </c>
      <c r="K324" s="118" t="str">
        <f>INDEX('Policy Characteristics'!F:F,MATCH(PolicyLevers!$C324,'Policy Characteristics'!$D:$D,0))</f>
        <v>indst fuel type shifting</v>
      </c>
      <c r="L324" s="251">
        <f>INDEX('Policy Characteristics'!G:G,MATCH(PolicyLevers!$C324,'Policy Characteristics'!$D:$D,0))</f>
        <v>0</v>
      </c>
      <c r="M324" s="251">
        <f>INDEX('Policy Characteristics'!H:H,MATCH(PolicyLevers!$C324,'Policy Characteristics'!$D:$D,0))</f>
        <v>1</v>
      </c>
      <c r="N324" s="251">
        <f>INDEX('Policy Characteristics'!I:I,MATCH(PolicyLevers!$C324,'Policy Characteristics'!$D:$D,0))</f>
        <v>0.01</v>
      </c>
      <c r="O324" s="252" t="str">
        <f>INDEX('Policy Characteristics'!J:J,MATCH(PolicyLevers!$C324,'Policy Characteristics'!$D:$D,0))</f>
        <v>% of fuel shifted</v>
      </c>
      <c r="P324" s="252"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118" t="str">
        <f>INDEX('Policy Characteristics'!L:L,MATCH(PolicyLevers!$C324,'Policy Characteristics'!$D:$D,0))</f>
        <v>industry-ag-main.html#fuel-switching</v>
      </c>
      <c r="R324" s="260" t="str">
        <f>INDEX('Policy Characteristics'!M:M,MATCH(PolicyLevers!$C324,'Policy Characteristics'!$D:$D,0))</f>
        <v>industry-elec-and-hydrogen.html</v>
      </c>
      <c r="S324" s="252">
        <f>INDEX('Policy Characteristics'!N:N,MATCH(PolicyLevers!$C324,'Policy Characteristics'!$D:$D,0))</f>
        <v>0</v>
      </c>
      <c r="T324" s="252">
        <f>INDEX('Policy Characteristics'!O:O,MATCH(PolicyLevers!$C324,'Policy Characteristics'!$D:$D,0))</f>
        <v>0</v>
      </c>
      <c r="U324" s="2"/>
      <c r="V324" s="2"/>
      <c r="W324" s="2"/>
      <c r="X324" s="2"/>
      <c r="Y324" s="2"/>
      <c r="Z324" s="2"/>
    </row>
    <row r="325" spans="1:26" ht="15.75" customHeight="1" x14ac:dyDescent="0.2">
      <c r="A325" s="118" t="str">
        <f>INDEX('Policy Characteristics'!B:B,MATCH(PolicyLevers!$C325,'Policy Characteristics'!$D:$D,0))</f>
        <v>Industry</v>
      </c>
      <c r="B325" s="118" t="str">
        <f>INDEX('Policy Characteristics'!C:C,MATCH(PolicyLevers!$C325,'Policy Characteristics'!$D:$D,0))</f>
        <v>Electrification + Hydrogen</v>
      </c>
      <c r="C325" s="118" t="str">
        <f t="shared" ref="C325" si="214">C$321</f>
        <v>Fraction of Industrial Fuel Use Shifted to Other Fuels</v>
      </c>
      <c r="D325" s="252" t="s">
        <v>370</v>
      </c>
      <c r="E325" s="252" t="s">
        <v>408</v>
      </c>
      <c r="F325" s="252" t="s">
        <v>371</v>
      </c>
      <c r="G325" s="252" t="s">
        <v>409</v>
      </c>
      <c r="H325" s="249">
        <v>385</v>
      </c>
      <c r="I325" s="250" t="s">
        <v>63</v>
      </c>
      <c r="J325" s="118" t="str">
        <f>INDEX('Policy Characteristics'!E:E,MATCH(PolicyLevers!$C325,'Policy Characteristics'!$D:$D,0))</f>
        <v>Electrification + Hydrogen</v>
      </c>
      <c r="K325" s="118" t="str">
        <f>INDEX('Policy Characteristics'!F:F,MATCH(PolicyLevers!$C325,'Policy Characteristics'!$D:$D,0))</f>
        <v>indst fuel type shifting</v>
      </c>
      <c r="L325" s="251">
        <f>INDEX('Policy Characteristics'!G:G,MATCH(PolicyLevers!$C325,'Policy Characteristics'!$D:$D,0))</f>
        <v>0</v>
      </c>
      <c r="M325" s="251">
        <f>INDEX('Policy Characteristics'!H:H,MATCH(PolicyLevers!$C325,'Policy Characteristics'!$D:$D,0))</f>
        <v>1</v>
      </c>
      <c r="N325" s="251">
        <f>INDEX('Policy Characteristics'!I:I,MATCH(PolicyLevers!$C325,'Policy Characteristics'!$D:$D,0))</f>
        <v>0.01</v>
      </c>
      <c r="O325" s="252" t="str">
        <f>INDEX('Policy Characteristics'!J:J,MATCH(PolicyLevers!$C325,'Policy Characteristics'!$D:$D,0))</f>
        <v>% of fuel shifted</v>
      </c>
      <c r="P325" s="252"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118" t="str">
        <f>INDEX('Policy Characteristics'!L:L,MATCH(PolicyLevers!$C325,'Policy Characteristics'!$D:$D,0))</f>
        <v>industry-ag-main.html#fuel-switching</v>
      </c>
      <c r="R325" s="260" t="str">
        <f>INDEX('Policy Characteristics'!M:M,MATCH(PolicyLevers!$C325,'Policy Characteristics'!$D:$D,0))</f>
        <v>industry-elec-and-hydrogen.html</v>
      </c>
      <c r="S325" s="252">
        <f>INDEX('Policy Characteristics'!N:N,MATCH(PolicyLevers!$C325,'Policy Characteristics'!$D:$D,0))</f>
        <v>0</v>
      </c>
      <c r="T325" s="252">
        <f>INDEX('Policy Characteristics'!O:O,MATCH(PolicyLevers!$C325,'Policy Characteristics'!$D:$D,0))</f>
        <v>0</v>
      </c>
      <c r="U325" s="2"/>
      <c r="V325" s="2"/>
      <c r="W325" s="2"/>
      <c r="X325" s="2"/>
      <c r="Y325" s="2"/>
      <c r="Z325" s="2"/>
    </row>
    <row r="326" spans="1:26" ht="15.75" customHeight="1" x14ac:dyDescent="0.2">
      <c r="A326" s="118" t="str">
        <f>INDEX('Policy Characteristics'!B:B,MATCH(PolicyLevers!$C326,'Policy Characteristics'!$D:$D,0))</f>
        <v>Industry</v>
      </c>
      <c r="B326" s="118" t="str">
        <f>INDEX('Policy Characteristics'!C:C,MATCH(PolicyLevers!$C326,'Policy Characteristics'!$D:$D,0))</f>
        <v>Electrification + Hydrogen</v>
      </c>
      <c r="C326" s="12" t="str">
        <f t="shared" ref="C326" si="215">C$321</f>
        <v>Fraction of Industrial Fuel Use Shifted to Other Fuels</v>
      </c>
      <c r="D326" s="257" t="s">
        <v>370</v>
      </c>
      <c r="E326" s="257" t="s">
        <v>410</v>
      </c>
      <c r="F326" s="257" t="s">
        <v>371</v>
      </c>
      <c r="G326" s="257" t="s">
        <v>411</v>
      </c>
      <c r="H326" s="7">
        <v>386</v>
      </c>
      <c r="I326" s="257" t="s">
        <v>76</v>
      </c>
      <c r="J326" s="118" t="str">
        <f>INDEX('Policy Characteristics'!E:E,MATCH(PolicyLevers!$C326,'Policy Characteristics'!$D:$D,0))</f>
        <v>Electrification + Hydrogen</v>
      </c>
      <c r="K326" s="118" t="str">
        <f>INDEX('Policy Characteristics'!F:F,MATCH(PolicyLevers!$C326,'Policy Characteristics'!$D:$D,0))</f>
        <v>indst fuel type shifting</v>
      </c>
      <c r="L326" s="256">
        <f>INDEX('Policy Characteristics'!G:G,MATCH(PolicyLevers!$C326,'Policy Characteristics'!$D:$D,0))</f>
        <v>0</v>
      </c>
      <c r="M326" s="256">
        <f>INDEX('Policy Characteristics'!H:H,MATCH(PolicyLevers!$C326,'Policy Characteristics'!$D:$D,0))</f>
        <v>1</v>
      </c>
      <c r="N326" s="256">
        <f>INDEX('Policy Characteristics'!I:I,MATCH(PolicyLevers!$C326,'Policy Characteristics'!$D:$D,0))</f>
        <v>0.01</v>
      </c>
      <c r="O326" s="270" t="str">
        <f>INDEX('Policy Characteristics'!J:J,MATCH(PolicyLevers!$C326,'Policy Characteristics'!$D:$D,0))</f>
        <v>% of fuel shifted</v>
      </c>
      <c r="P326" s="257"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12" t="str">
        <f>INDEX('Policy Characteristics'!L:L,MATCH(PolicyLevers!$C326,'Policy Characteristics'!$D:$D,0))</f>
        <v>industry-ag-main.html#fuel-switching</v>
      </c>
      <c r="R326" s="271" t="str">
        <f>INDEX('Policy Characteristics'!M:M,MATCH(PolicyLevers!$C326,'Policy Characteristics'!$D:$D,0))</f>
        <v>industry-elec-and-hydrogen.html</v>
      </c>
      <c r="S326" s="257">
        <f>INDEX('Policy Characteristics'!N:N,MATCH(PolicyLevers!$C326,'Policy Characteristics'!$D:$D,0))</f>
        <v>0</v>
      </c>
      <c r="T326" s="257">
        <f>INDEX('Policy Characteristics'!O:O,MATCH(PolicyLevers!$C326,'Policy Characteristics'!$D:$D,0))</f>
        <v>0</v>
      </c>
      <c r="U326" s="2"/>
      <c r="V326" s="2"/>
      <c r="W326" s="2"/>
      <c r="X326" s="2"/>
      <c r="Y326" s="2"/>
      <c r="Z326" s="2"/>
    </row>
    <row r="327" spans="1:26" ht="15.75" customHeight="1" x14ac:dyDescent="0.2">
      <c r="A327" s="118" t="str">
        <f>INDEX('Policy Characteristics'!B:B,MATCH(PolicyLevers!$C327,'Policy Characteristics'!$D:$D,0))</f>
        <v>Industry</v>
      </c>
      <c r="B327" s="118" t="str">
        <f>INDEX('Policy Characteristics'!C:C,MATCH(PolicyLevers!$C327,'Policy Characteristics'!$D:$D,0))</f>
        <v>Electrification + Hydrogen</v>
      </c>
      <c r="C327" s="12" t="str">
        <f t="shared" ref="C327" si="216">C$321</f>
        <v>Fraction of Industrial Fuel Use Shifted to Other Fuels</v>
      </c>
      <c r="D327" s="257" t="s">
        <v>370</v>
      </c>
      <c r="E327" s="257" t="s">
        <v>412</v>
      </c>
      <c r="F327" s="257" t="s">
        <v>371</v>
      </c>
      <c r="G327" s="257" t="s">
        <v>413</v>
      </c>
      <c r="H327" s="7">
        <v>387</v>
      </c>
      <c r="I327" s="257" t="s">
        <v>76</v>
      </c>
      <c r="J327" s="118" t="str">
        <f>INDEX('Policy Characteristics'!E:E,MATCH(PolicyLevers!$C327,'Policy Characteristics'!$D:$D,0))</f>
        <v>Electrification + Hydrogen</v>
      </c>
      <c r="K327" s="118" t="str">
        <f>INDEX('Policy Characteristics'!F:F,MATCH(PolicyLevers!$C327,'Policy Characteristics'!$D:$D,0))</f>
        <v>indst fuel type shifting</v>
      </c>
      <c r="L327" s="256">
        <f>INDEX('Policy Characteristics'!G:G,MATCH(PolicyLevers!$C327,'Policy Characteristics'!$D:$D,0))</f>
        <v>0</v>
      </c>
      <c r="M327" s="256">
        <f>INDEX('Policy Characteristics'!H:H,MATCH(PolicyLevers!$C327,'Policy Characteristics'!$D:$D,0))</f>
        <v>1</v>
      </c>
      <c r="N327" s="256">
        <f>INDEX('Policy Characteristics'!I:I,MATCH(PolicyLevers!$C327,'Policy Characteristics'!$D:$D,0))</f>
        <v>0.01</v>
      </c>
      <c r="O327" s="270" t="str">
        <f>INDEX('Policy Characteristics'!J:J,MATCH(PolicyLevers!$C327,'Policy Characteristics'!$D:$D,0))</f>
        <v>% of fuel shifted</v>
      </c>
      <c r="P327" s="257"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12" t="str">
        <f>INDEX('Policy Characteristics'!L:L,MATCH(PolicyLevers!$C327,'Policy Characteristics'!$D:$D,0))</f>
        <v>industry-ag-main.html#fuel-switching</v>
      </c>
      <c r="R327" s="271" t="str">
        <f>INDEX('Policy Characteristics'!M:M,MATCH(PolicyLevers!$C327,'Policy Characteristics'!$D:$D,0))</f>
        <v>industry-elec-and-hydrogen.html</v>
      </c>
      <c r="S327" s="257">
        <f>INDEX('Policy Characteristics'!N:N,MATCH(PolicyLevers!$C327,'Policy Characteristics'!$D:$D,0))</f>
        <v>0</v>
      </c>
      <c r="T327" s="257">
        <f>INDEX('Policy Characteristics'!O:O,MATCH(PolicyLevers!$C327,'Policy Characteristics'!$D:$D,0))</f>
        <v>0</v>
      </c>
      <c r="U327" s="2"/>
      <c r="V327" s="2"/>
      <c r="W327" s="2"/>
      <c r="X327" s="2"/>
      <c r="Y327" s="2"/>
      <c r="Z327" s="2"/>
    </row>
    <row r="328" spans="1:26" ht="15.75" customHeight="1" x14ac:dyDescent="0.2">
      <c r="A328" s="118" t="str">
        <f>INDEX('Policy Characteristics'!B:B,MATCH(PolicyLevers!$C328,'Policy Characteristics'!$D:$D,0))</f>
        <v>Industry</v>
      </c>
      <c r="B328" s="118" t="str">
        <f>INDEX('Policy Characteristics'!C:C,MATCH(PolicyLevers!$C328,'Policy Characteristics'!$D:$D,0))</f>
        <v>Electrification + Hydrogen</v>
      </c>
      <c r="C328" s="118" t="str">
        <f t="shared" ref="C328" si="217">C$321</f>
        <v>Fraction of Industrial Fuel Use Shifted to Other Fuels</v>
      </c>
      <c r="D328" s="252" t="s">
        <v>370</v>
      </c>
      <c r="E328" s="252" t="s">
        <v>414</v>
      </c>
      <c r="F328" s="252" t="s">
        <v>371</v>
      </c>
      <c r="G328" s="252" t="s">
        <v>415</v>
      </c>
      <c r="H328" s="249">
        <v>388</v>
      </c>
      <c r="I328" s="250" t="s">
        <v>63</v>
      </c>
      <c r="J328" s="118" t="str">
        <f>INDEX('Policy Characteristics'!E:E,MATCH(PolicyLevers!$C328,'Policy Characteristics'!$D:$D,0))</f>
        <v>Electrification + Hydrogen</v>
      </c>
      <c r="K328" s="118" t="str">
        <f>INDEX('Policy Characteristics'!F:F,MATCH(PolicyLevers!$C328,'Policy Characteristics'!$D:$D,0))</f>
        <v>indst fuel type shifting</v>
      </c>
      <c r="L328" s="251">
        <f>INDEX('Policy Characteristics'!G:G,MATCH(PolicyLevers!$C328,'Policy Characteristics'!$D:$D,0))</f>
        <v>0</v>
      </c>
      <c r="M328" s="251">
        <f>INDEX('Policy Characteristics'!H:H,MATCH(PolicyLevers!$C328,'Policy Characteristics'!$D:$D,0))</f>
        <v>1</v>
      </c>
      <c r="N328" s="251">
        <f>INDEX('Policy Characteristics'!I:I,MATCH(PolicyLevers!$C328,'Policy Characteristics'!$D:$D,0))</f>
        <v>0.01</v>
      </c>
      <c r="O328" s="252" t="str">
        <f>INDEX('Policy Characteristics'!J:J,MATCH(PolicyLevers!$C328,'Policy Characteristics'!$D:$D,0))</f>
        <v>% of fuel shifted</v>
      </c>
      <c r="P328" s="252"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118" t="str">
        <f>INDEX('Policy Characteristics'!L:L,MATCH(PolicyLevers!$C328,'Policy Characteristics'!$D:$D,0))</f>
        <v>industry-ag-main.html#fuel-switching</v>
      </c>
      <c r="R328" s="260" t="str">
        <f>INDEX('Policy Characteristics'!M:M,MATCH(PolicyLevers!$C328,'Policy Characteristics'!$D:$D,0))</f>
        <v>industry-elec-and-hydrogen.html</v>
      </c>
      <c r="S328" s="252">
        <f>INDEX('Policy Characteristics'!N:N,MATCH(PolicyLevers!$C328,'Policy Characteristics'!$D:$D,0))</f>
        <v>0</v>
      </c>
      <c r="T328" s="252">
        <f>INDEX('Policy Characteristics'!O:O,MATCH(PolicyLevers!$C328,'Policy Characteristics'!$D:$D,0))</f>
        <v>0</v>
      </c>
      <c r="U328" s="2"/>
      <c r="V328" s="2"/>
      <c r="W328" s="2"/>
      <c r="X328" s="2"/>
      <c r="Y328" s="2"/>
      <c r="Z328" s="2"/>
    </row>
    <row r="329" spans="1:26" ht="15.75" customHeight="1" x14ac:dyDescent="0.2">
      <c r="A329" s="118" t="str">
        <f>INDEX('Policy Characteristics'!B:B,MATCH(PolicyLevers!$C329,'Policy Characteristics'!$D:$D,0))</f>
        <v>Industry</v>
      </c>
      <c r="B329" s="118" t="str">
        <f>INDEX('Policy Characteristics'!C:C,MATCH(PolicyLevers!$C329,'Policy Characteristics'!$D:$D,0))</f>
        <v>Electrification + Hydrogen</v>
      </c>
      <c r="C329" s="118" t="str">
        <f t="shared" ref="C329" si="218">C$321</f>
        <v>Fraction of Industrial Fuel Use Shifted to Other Fuels</v>
      </c>
      <c r="D329" s="252" t="s">
        <v>370</v>
      </c>
      <c r="E329" s="252" t="s">
        <v>416</v>
      </c>
      <c r="F329" s="252" t="s">
        <v>371</v>
      </c>
      <c r="G329" s="252" t="s">
        <v>417</v>
      </c>
      <c r="H329" s="249">
        <v>389</v>
      </c>
      <c r="I329" s="250" t="s">
        <v>76</v>
      </c>
      <c r="J329" s="118" t="str">
        <f>INDEX('Policy Characteristics'!E:E,MATCH(PolicyLevers!$C329,'Policy Characteristics'!$D:$D,0))</f>
        <v>Electrification + Hydrogen</v>
      </c>
      <c r="K329" s="118" t="str">
        <f>INDEX('Policy Characteristics'!F:F,MATCH(PolicyLevers!$C329,'Policy Characteristics'!$D:$D,0))</f>
        <v>indst fuel type shifting</v>
      </c>
      <c r="L329" s="251">
        <f>INDEX('Policy Characteristics'!G:G,MATCH(PolicyLevers!$C329,'Policy Characteristics'!$D:$D,0))</f>
        <v>0</v>
      </c>
      <c r="M329" s="251">
        <f>INDEX('Policy Characteristics'!H:H,MATCH(PolicyLevers!$C329,'Policy Characteristics'!$D:$D,0))</f>
        <v>1</v>
      </c>
      <c r="N329" s="251">
        <f>INDEX('Policy Characteristics'!I:I,MATCH(PolicyLevers!$C329,'Policy Characteristics'!$D:$D,0))</f>
        <v>0.01</v>
      </c>
      <c r="O329" s="252" t="str">
        <f>INDEX('Policy Characteristics'!J:J,MATCH(PolicyLevers!$C329,'Policy Characteristics'!$D:$D,0))</f>
        <v>% of fuel shifted</v>
      </c>
      <c r="P329" s="252"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118" t="str">
        <f>INDEX('Policy Characteristics'!L:L,MATCH(PolicyLevers!$C329,'Policy Characteristics'!$D:$D,0))</f>
        <v>industry-ag-main.html#fuel-switching</v>
      </c>
      <c r="R329" s="260" t="str">
        <f>INDEX('Policy Characteristics'!M:M,MATCH(PolicyLevers!$C329,'Policy Characteristics'!$D:$D,0))</f>
        <v>industry-elec-and-hydrogen.html</v>
      </c>
      <c r="S329" s="252">
        <f>INDEX('Policy Characteristics'!N:N,MATCH(PolicyLevers!$C329,'Policy Characteristics'!$D:$D,0))</f>
        <v>0</v>
      </c>
      <c r="T329" s="252">
        <f>INDEX('Policy Characteristics'!O:O,MATCH(PolicyLevers!$C329,'Policy Characteristics'!$D:$D,0))</f>
        <v>0</v>
      </c>
      <c r="U329" s="2"/>
      <c r="V329" s="2"/>
      <c r="W329" s="2"/>
      <c r="X329" s="2"/>
      <c r="Y329" s="2"/>
      <c r="Z329" s="2"/>
    </row>
    <row r="330" spans="1:26" ht="15.75" customHeight="1" x14ac:dyDescent="0.2">
      <c r="A330" s="118" t="str">
        <f>INDEX('Policy Characteristics'!B:B,MATCH(PolicyLevers!$C330,'Policy Characteristics'!$D:$D,0))</f>
        <v>Industry</v>
      </c>
      <c r="B330" s="118" t="str">
        <f>INDEX('Policy Characteristics'!C:C,MATCH(PolicyLevers!$C330,'Policy Characteristics'!$D:$D,0))</f>
        <v>Electrification + Hydrogen</v>
      </c>
      <c r="C330" s="12" t="str">
        <f t="shared" ref="C330" si="219">C$321</f>
        <v>Fraction of Industrial Fuel Use Shifted to Other Fuels</v>
      </c>
      <c r="D330" s="257" t="s">
        <v>370</v>
      </c>
      <c r="E330" s="257" t="s">
        <v>418</v>
      </c>
      <c r="F330" s="257" t="s">
        <v>371</v>
      </c>
      <c r="G330" s="257" t="s">
        <v>419</v>
      </c>
      <c r="H330" s="7">
        <v>390</v>
      </c>
      <c r="I330" s="257" t="s">
        <v>76</v>
      </c>
      <c r="J330" s="118" t="str">
        <f>INDEX('Policy Characteristics'!E:E,MATCH(PolicyLevers!$C330,'Policy Characteristics'!$D:$D,0))</f>
        <v>Electrification + Hydrogen</v>
      </c>
      <c r="K330" s="118" t="str">
        <f>INDEX('Policy Characteristics'!F:F,MATCH(PolicyLevers!$C330,'Policy Characteristics'!$D:$D,0))</f>
        <v>indst fuel type shifting</v>
      </c>
      <c r="L330" s="256">
        <f>INDEX('Policy Characteristics'!G:G,MATCH(PolicyLevers!$C330,'Policy Characteristics'!$D:$D,0))</f>
        <v>0</v>
      </c>
      <c r="M330" s="256">
        <f>INDEX('Policy Characteristics'!H:H,MATCH(PolicyLevers!$C330,'Policy Characteristics'!$D:$D,0))</f>
        <v>1</v>
      </c>
      <c r="N330" s="256">
        <f>INDEX('Policy Characteristics'!I:I,MATCH(PolicyLevers!$C330,'Policy Characteristics'!$D:$D,0))</f>
        <v>0.01</v>
      </c>
      <c r="O330" s="270" t="str">
        <f>INDEX('Policy Characteristics'!J:J,MATCH(PolicyLevers!$C330,'Policy Characteristics'!$D:$D,0))</f>
        <v>% of fuel shifted</v>
      </c>
      <c r="P330" s="257"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12" t="str">
        <f>INDEX('Policy Characteristics'!L:L,MATCH(PolicyLevers!$C330,'Policy Characteristics'!$D:$D,0))</f>
        <v>industry-ag-main.html#fuel-switching</v>
      </c>
      <c r="R330" s="271" t="str">
        <f>INDEX('Policy Characteristics'!M:M,MATCH(PolicyLevers!$C330,'Policy Characteristics'!$D:$D,0))</f>
        <v>industry-elec-and-hydrogen.html</v>
      </c>
      <c r="S330" s="257">
        <f>INDEX('Policy Characteristics'!N:N,MATCH(PolicyLevers!$C330,'Policy Characteristics'!$D:$D,0))</f>
        <v>0</v>
      </c>
      <c r="T330" s="257">
        <f>INDEX('Policy Characteristics'!O:O,MATCH(PolicyLevers!$C330,'Policy Characteristics'!$D:$D,0))</f>
        <v>0</v>
      </c>
      <c r="U330" s="2"/>
      <c r="V330" s="2"/>
      <c r="W330" s="2"/>
      <c r="X330" s="2"/>
      <c r="Y330" s="2"/>
      <c r="Z330" s="2"/>
    </row>
    <row r="331" spans="1:26" ht="15.75" customHeight="1" x14ac:dyDescent="0.2">
      <c r="A331" s="118" t="str">
        <f>INDEX('Policy Characteristics'!B:B,MATCH(PolicyLevers!$C331,'Policy Characteristics'!$D:$D,0))</f>
        <v>Industry</v>
      </c>
      <c r="B331" s="118" t="str">
        <f>INDEX('Policy Characteristics'!C:C,MATCH(PolicyLevers!$C331,'Policy Characteristics'!$D:$D,0))</f>
        <v>Electrification + Hydrogen</v>
      </c>
      <c r="C331" s="12" t="str">
        <f t="shared" ref="C331" si="220">C$321</f>
        <v>Fraction of Industrial Fuel Use Shifted to Other Fuels</v>
      </c>
      <c r="D331" s="257" t="s">
        <v>375</v>
      </c>
      <c r="E331" s="257" t="s">
        <v>396</v>
      </c>
      <c r="F331" s="257" t="s">
        <v>376</v>
      </c>
      <c r="G331" s="257" t="s">
        <v>397</v>
      </c>
      <c r="H331" s="7">
        <v>391</v>
      </c>
      <c r="I331" s="257" t="s">
        <v>76</v>
      </c>
      <c r="J331" s="118" t="str">
        <f>INDEX('Policy Characteristics'!E:E,MATCH(PolicyLevers!$C331,'Policy Characteristics'!$D:$D,0))</f>
        <v>Electrification + Hydrogen</v>
      </c>
      <c r="K331" s="118" t="str">
        <f>INDEX('Policy Characteristics'!F:F,MATCH(PolicyLevers!$C331,'Policy Characteristics'!$D:$D,0))</f>
        <v>indst fuel type shifting</v>
      </c>
      <c r="L331" s="256">
        <f>INDEX('Policy Characteristics'!G:G,MATCH(PolicyLevers!$C331,'Policy Characteristics'!$D:$D,0))</f>
        <v>0</v>
      </c>
      <c r="M331" s="256">
        <f>INDEX('Policy Characteristics'!H:H,MATCH(PolicyLevers!$C331,'Policy Characteristics'!$D:$D,0))</f>
        <v>1</v>
      </c>
      <c r="N331" s="256">
        <f>INDEX('Policy Characteristics'!I:I,MATCH(PolicyLevers!$C331,'Policy Characteristics'!$D:$D,0))</f>
        <v>0.01</v>
      </c>
      <c r="O331" s="270" t="str">
        <f>INDEX('Policy Characteristics'!J:J,MATCH(PolicyLevers!$C331,'Policy Characteristics'!$D:$D,0))</f>
        <v>% of fuel shifted</v>
      </c>
      <c r="P331" s="257"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12" t="str">
        <f>INDEX('Policy Characteristics'!L:L,MATCH(PolicyLevers!$C331,'Policy Characteristics'!$D:$D,0))</f>
        <v>industry-ag-main.html#fuel-switching</v>
      </c>
      <c r="R331" s="271" t="str">
        <f>INDEX('Policy Characteristics'!M:M,MATCH(PolicyLevers!$C331,'Policy Characteristics'!$D:$D,0))</f>
        <v>industry-elec-and-hydrogen.html</v>
      </c>
      <c r="S331" s="257">
        <f>INDEX('Policy Characteristics'!N:N,MATCH(PolicyLevers!$C331,'Policy Characteristics'!$D:$D,0))</f>
        <v>0</v>
      </c>
      <c r="T331" s="257">
        <f>INDEX('Policy Characteristics'!O:O,MATCH(PolicyLevers!$C331,'Policy Characteristics'!$D:$D,0))</f>
        <v>0</v>
      </c>
      <c r="U331" s="2"/>
      <c r="V331" s="2"/>
      <c r="W331" s="2"/>
      <c r="X331" s="2"/>
      <c r="Y331" s="2"/>
      <c r="Z331" s="2"/>
    </row>
    <row r="332" spans="1:26" ht="15.75" customHeight="1" x14ac:dyDescent="0.2">
      <c r="A332" s="118" t="str">
        <f>INDEX('Policy Characteristics'!B:B,MATCH(PolicyLevers!$C332,'Policy Characteristics'!$D:$D,0))</f>
        <v>Industry</v>
      </c>
      <c r="B332" s="118" t="str">
        <f>INDEX('Policy Characteristics'!C:C,MATCH(PolicyLevers!$C332,'Policy Characteristics'!$D:$D,0))</f>
        <v>Electrification + Hydrogen</v>
      </c>
      <c r="C332" s="118" t="str">
        <f t="shared" ref="C332" si="221">C$321</f>
        <v>Fraction of Industrial Fuel Use Shifted to Other Fuels</v>
      </c>
      <c r="D332" s="252" t="s">
        <v>375</v>
      </c>
      <c r="E332" s="252" t="s">
        <v>402</v>
      </c>
      <c r="F332" s="252" t="s">
        <v>376</v>
      </c>
      <c r="G332" s="252" t="s">
        <v>403</v>
      </c>
      <c r="H332" s="249">
        <v>392</v>
      </c>
      <c r="I332" s="250" t="s">
        <v>76</v>
      </c>
      <c r="J332" s="118" t="str">
        <f>INDEX('Policy Characteristics'!E:E,MATCH(PolicyLevers!$C332,'Policy Characteristics'!$D:$D,0))</f>
        <v>Electrification + Hydrogen</v>
      </c>
      <c r="K332" s="118" t="str">
        <f>INDEX('Policy Characteristics'!F:F,MATCH(PolicyLevers!$C332,'Policy Characteristics'!$D:$D,0))</f>
        <v>indst fuel type shifting</v>
      </c>
      <c r="L332" s="251">
        <f>INDEX('Policy Characteristics'!G:G,MATCH(PolicyLevers!$C332,'Policy Characteristics'!$D:$D,0))</f>
        <v>0</v>
      </c>
      <c r="M332" s="251">
        <f>INDEX('Policy Characteristics'!H:H,MATCH(PolicyLevers!$C332,'Policy Characteristics'!$D:$D,0))</f>
        <v>1</v>
      </c>
      <c r="N332" s="251">
        <f>INDEX('Policy Characteristics'!I:I,MATCH(PolicyLevers!$C332,'Policy Characteristics'!$D:$D,0))</f>
        <v>0.01</v>
      </c>
      <c r="O332" s="252" t="str">
        <f>INDEX('Policy Characteristics'!J:J,MATCH(PolicyLevers!$C332,'Policy Characteristics'!$D:$D,0))</f>
        <v>% of fuel shifted</v>
      </c>
      <c r="P332" s="252"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118" t="str">
        <f>INDEX('Policy Characteristics'!L:L,MATCH(PolicyLevers!$C332,'Policy Characteristics'!$D:$D,0))</f>
        <v>industry-ag-main.html#fuel-switching</v>
      </c>
      <c r="R332" s="260" t="str">
        <f>INDEX('Policy Characteristics'!M:M,MATCH(PolicyLevers!$C332,'Policy Characteristics'!$D:$D,0))</f>
        <v>industry-elec-and-hydrogen.html</v>
      </c>
      <c r="S332" s="252">
        <f>INDEX('Policy Characteristics'!N:N,MATCH(PolicyLevers!$C332,'Policy Characteristics'!$D:$D,0))</f>
        <v>0</v>
      </c>
      <c r="T332" s="252">
        <f>INDEX('Policy Characteristics'!O:O,MATCH(PolicyLevers!$C332,'Policy Characteristics'!$D:$D,0))</f>
        <v>0</v>
      </c>
      <c r="U332" s="2"/>
      <c r="V332" s="2"/>
      <c r="W332" s="2"/>
      <c r="X332" s="2"/>
      <c r="Y332" s="2"/>
      <c r="Z332" s="2"/>
    </row>
    <row r="333" spans="1:26" ht="15.75" customHeight="1" x14ac:dyDescent="0.2">
      <c r="A333" s="118" t="str">
        <f>INDEX('Policy Characteristics'!B:B,MATCH(PolicyLevers!$C333,'Policy Characteristics'!$D:$D,0))</f>
        <v>Industry</v>
      </c>
      <c r="B333" s="118" t="str">
        <f>INDEX('Policy Characteristics'!C:C,MATCH(PolicyLevers!$C333,'Policy Characteristics'!$D:$D,0))</f>
        <v>Electrification + Hydrogen</v>
      </c>
      <c r="C333" s="118" t="str">
        <f t="shared" ref="C333" si="222">C$321</f>
        <v>Fraction of Industrial Fuel Use Shifted to Other Fuels</v>
      </c>
      <c r="D333" s="252" t="s">
        <v>375</v>
      </c>
      <c r="E333" s="252" t="s">
        <v>404</v>
      </c>
      <c r="F333" s="252" t="s">
        <v>376</v>
      </c>
      <c r="G333" s="252" t="s">
        <v>405</v>
      </c>
      <c r="H333" s="249">
        <v>393</v>
      </c>
      <c r="I333" s="250" t="s">
        <v>63</v>
      </c>
      <c r="J333" s="118" t="str">
        <f>INDEX('Policy Characteristics'!E:E,MATCH(PolicyLevers!$C333,'Policy Characteristics'!$D:$D,0))</f>
        <v>Electrification + Hydrogen</v>
      </c>
      <c r="K333" s="118" t="str">
        <f>INDEX('Policy Characteristics'!F:F,MATCH(PolicyLevers!$C333,'Policy Characteristics'!$D:$D,0))</f>
        <v>indst fuel type shifting</v>
      </c>
      <c r="L333" s="251">
        <f>INDEX('Policy Characteristics'!G:G,MATCH(PolicyLevers!$C333,'Policy Characteristics'!$D:$D,0))</f>
        <v>0</v>
      </c>
      <c r="M333" s="251">
        <f>INDEX('Policy Characteristics'!H:H,MATCH(PolicyLevers!$C333,'Policy Characteristics'!$D:$D,0))</f>
        <v>1</v>
      </c>
      <c r="N333" s="251">
        <f>INDEX('Policy Characteristics'!I:I,MATCH(PolicyLevers!$C333,'Policy Characteristics'!$D:$D,0))</f>
        <v>0.01</v>
      </c>
      <c r="O333" s="252" t="str">
        <f>INDEX('Policy Characteristics'!J:J,MATCH(PolicyLevers!$C333,'Policy Characteristics'!$D:$D,0))</f>
        <v>% of fuel shifted</v>
      </c>
      <c r="P333" s="252"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118" t="str">
        <f>INDEX('Policy Characteristics'!L:L,MATCH(PolicyLevers!$C333,'Policy Characteristics'!$D:$D,0))</f>
        <v>industry-ag-main.html#fuel-switching</v>
      </c>
      <c r="R333" s="260" t="str">
        <f>INDEX('Policy Characteristics'!M:M,MATCH(PolicyLevers!$C333,'Policy Characteristics'!$D:$D,0))</f>
        <v>industry-elec-and-hydrogen.html</v>
      </c>
      <c r="S333" s="252">
        <f>INDEX('Policy Characteristics'!N:N,MATCH(PolicyLevers!$C333,'Policy Characteristics'!$D:$D,0))</f>
        <v>0</v>
      </c>
      <c r="T333" s="252">
        <f>INDEX('Policy Characteristics'!O:O,MATCH(PolicyLevers!$C333,'Policy Characteristics'!$D:$D,0))</f>
        <v>0</v>
      </c>
      <c r="U333" s="2"/>
      <c r="V333" s="2"/>
      <c r="W333" s="2"/>
      <c r="X333" s="2"/>
      <c r="Y333" s="2"/>
      <c r="Z333" s="2"/>
    </row>
    <row r="334" spans="1:26" ht="15.75" customHeight="1" x14ac:dyDescent="0.2">
      <c r="A334" s="118" t="str">
        <f>INDEX('Policy Characteristics'!B:B,MATCH(PolicyLevers!$C334,'Policy Characteristics'!$D:$D,0))</f>
        <v>Industry</v>
      </c>
      <c r="B334" s="118" t="str">
        <f>INDEX('Policy Characteristics'!C:C,MATCH(PolicyLevers!$C334,'Policy Characteristics'!$D:$D,0))</f>
        <v>Electrification + Hydrogen</v>
      </c>
      <c r="C334" s="118" t="str">
        <f t="shared" ref="C334" si="223">C$321</f>
        <v>Fraction of Industrial Fuel Use Shifted to Other Fuels</v>
      </c>
      <c r="D334" s="252" t="s">
        <v>375</v>
      </c>
      <c r="E334" s="252" t="s">
        <v>406</v>
      </c>
      <c r="F334" s="252" t="s">
        <v>376</v>
      </c>
      <c r="G334" s="252" t="s">
        <v>407</v>
      </c>
      <c r="H334" s="249">
        <v>394</v>
      </c>
      <c r="I334" s="250" t="s">
        <v>76</v>
      </c>
      <c r="J334" s="118" t="str">
        <f>INDEX('Policy Characteristics'!E:E,MATCH(PolicyLevers!$C334,'Policy Characteristics'!$D:$D,0))</f>
        <v>Electrification + Hydrogen</v>
      </c>
      <c r="K334" s="118" t="str">
        <f>INDEX('Policy Characteristics'!F:F,MATCH(PolicyLevers!$C334,'Policy Characteristics'!$D:$D,0))</f>
        <v>indst fuel type shifting</v>
      </c>
      <c r="L334" s="251">
        <f>INDEX('Policy Characteristics'!G:G,MATCH(PolicyLevers!$C334,'Policy Characteristics'!$D:$D,0))</f>
        <v>0</v>
      </c>
      <c r="M334" s="251">
        <f>INDEX('Policy Characteristics'!H:H,MATCH(PolicyLevers!$C334,'Policy Characteristics'!$D:$D,0))</f>
        <v>1</v>
      </c>
      <c r="N334" s="251">
        <f>INDEX('Policy Characteristics'!I:I,MATCH(PolicyLevers!$C334,'Policy Characteristics'!$D:$D,0))</f>
        <v>0.01</v>
      </c>
      <c r="O334" s="252" t="str">
        <f>INDEX('Policy Characteristics'!J:J,MATCH(PolicyLevers!$C334,'Policy Characteristics'!$D:$D,0))</f>
        <v>% of fuel shifted</v>
      </c>
      <c r="P334" s="252"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118" t="str">
        <f>INDEX('Policy Characteristics'!L:L,MATCH(PolicyLevers!$C334,'Policy Characteristics'!$D:$D,0))</f>
        <v>industry-ag-main.html#fuel-switching</v>
      </c>
      <c r="R334" s="260" t="str">
        <f>INDEX('Policy Characteristics'!M:M,MATCH(PolicyLevers!$C334,'Policy Characteristics'!$D:$D,0))</f>
        <v>industry-elec-and-hydrogen.html</v>
      </c>
      <c r="S334" s="252">
        <f>INDEX('Policy Characteristics'!N:N,MATCH(PolicyLevers!$C334,'Policy Characteristics'!$D:$D,0))</f>
        <v>0</v>
      </c>
      <c r="T334" s="252">
        <f>INDEX('Policy Characteristics'!O:O,MATCH(PolicyLevers!$C334,'Policy Characteristics'!$D:$D,0))</f>
        <v>0</v>
      </c>
      <c r="U334" s="2"/>
      <c r="V334" s="2"/>
      <c r="W334" s="2"/>
      <c r="X334" s="2"/>
      <c r="Y334" s="2"/>
      <c r="Z334" s="2"/>
    </row>
    <row r="335" spans="1:26" ht="15.75" customHeight="1" x14ac:dyDescent="0.2">
      <c r="A335" s="118" t="str">
        <f>INDEX('Policy Characteristics'!B:B,MATCH(PolicyLevers!$C335,'Policy Characteristics'!$D:$D,0))</f>
        <v>Industry</v>
      </c>
      <c r="B335" s="118" t="str">
        <f>INDEX('Policy Characteristics'!C:C,MATCH(PolicyLevers!$C335,'Policy Characteristics'!$D:$D,0))</f>
        <v>Electrification + Hydrogen</v>
      </c>
      <c r="C335" s="12" t="str">
        <f t="shared" ref="C335" si="224">C$321</f>
        <v>Fraction of Industrial Fuel Use Shifted to Other Fuels</v>
      </c>
      <c r="D335" s="257" t="s">
        <v>375</v>
      </c>
      <c r="E335" s="257" t="s">
        <v>408</v>
      </c>
      <c r="F335" s="257" t="s">
        <v>376</v>
      </c>
      <c r="G335" s="257" t="s">
        <v>409</v>
      </c>
      <c r="H335" s="7">
        <v>395</v>
      </c>
      <c r="I335" s="257" t="s">
        <v>76</v>
      </c>
      <c r="J335" s="118" t="str">
        <f>INDEX('Policy Characteristics'!E:E,MATCH(PolicyLevers!$C335,'Policy Characteristics'!$D:$D,0))</f>
        <v>Electrification + Hydrogen</v>
      </c>
      <c r="K335" s="118" t="str">
        <f>INDEX('Policy Characteristics'!F:F,MATCH(PolicyLevers!$C335,'Policy Characteristics'!$D:$D,0))</f>
        <v>indst fuel type shifting</v>
      </c>
      <c r="L335" s="256">
        <f>INDEX('Policy Characteristics'!G:G,MATCH(PolicyLevers!$C335,'Policy Characteristics'!$D:$D,0))</f>
        <v>0</v>
      </c>
      <c r="M335" s="256">
        <f>INDEX('Policy Characteristics'!H:H,MATCH(PolicyLevers!$C335,'Policy Characteristics'!$D:$D,0))</f>
        <v>1</v>
      </c>
      <c r="N335" s="256">
        <f>INDEX('Policy Characteristics'!I:I,MATCH(PolicyLevers!$C335,'Policy Characteristics'!$D:$D,0))</f>
        <v>0.01</v>
      </c>
      <c r="O335" s="270" t="str">
        <f>INDEX('Policy Characteristics'!J:J,MATCH(PolicyLevers!$C335,'Policy Characteristics'!$D:$D,0))</f>
        <v>% of fuel shifted</v>
      </c>
      <c r="P335" s="257"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12" t="str">
        <f>INDEX('Policy Characteristics'!L:L,MATCH(PolicyLevers!$C335,'Policy Characteristics'!$D:$D,0))</f>
        <v>industry-ag-main.html#fuel-switching</v>
      </c>
      <c r="R335" s="271" t="str">
        <f>INDEX('Policy Characteristics'!M:M,MATCH(PolicyLevers!$C335,'Policy Characteristics'!$D:$D,0))</f>
        <v>industry-elec-and-hydrogen.html</v>
      </c>
      <c r="S335" s="257">
        <f>INDEX('Policy Characteristics'!N:N,MATCH(PolicyLevers!$C335,'Policy Characteristics'!$D:$D,0))</f>
        <v>0</v>
      </c>
      <c r="T335" s="257">
        <f>INDEX('Policy Characteristics'!O:O,MATCH(PolicyLevers!$C335,'Policy Characteristics'!$D:$D,0))</f>
        <v>0</v>
      </c>
      <c r="U335" s="2"/>
      <c r="V335" s="2"/>
      <c r="W335" s="2"/>
      <c r="X335" s="2"/>
      <c r="Y335" s="2"/>
      <c r="Z335" s="2"/>
    </row>
    <row r="336" spans="1:26" ht="15.75" customHeight="1" x14ac:dyDescent="0.2">
      <c r="A336" s="118" t="str">
        <f>INDEX('Policy Characteristics'!B:B,MATCH(PolicyLevers!$C336,'Policy Characteristics'!$D:$D,0))</f>
        <v>Industry</v>
      </c>
      <c r="B336" s="118" t="str">
        <f>INDEX('Policy Characteristics'!C:C,MATCH(PolicyLevers!$C336,'Policy Characteristics'!$D:$D,0))</f>
        <v>Electrification + Hydrogen</v>
      </c>
      <c r="C336" s="12" t="str">
        <f t="shared" ref="C336" si="225">C$321</f>
        <v>Fraction of Industrial Fuel Use Shifted to Other Fuels</v>
      </c>
      <c r="D336" s="257" t="s">
        <v>375</v>
      </c>
      <c r="E336" s="257" t="s">
        <v>410</v>
      </c>
      <c r="F336" s="257" t="s">
        <v>376</v>
      </c>
      <c r="G336" s="257" t="s">
        <v>411</v>
      </c>
      <c r="H336" s="7">
        <v>396</v>
      </c>
      <c r="I336" s="257" t="s">
        <v>76</v>
      </c>
      <c r="J336" s="118" t="str">
        <f>INDEX('Policy Characteristics'!E:E,MATCH(PolicyLevers!$C336,'Policy Characteristics'!$D:$D,0))</f>
        <v>Electrification + Hydrogen</v>
      </c>
      <c r="K336" s="118" t="str">
        <f>INDEX('Policy Characteristics'!F:F,MATCH(PolicyLevers!$C336,'Policy Characteristics'!$D:$D,0))</f>
        <v>indst fuel type shifting</v>
      </c>
      <c r="L336" s="256">
        <f>INDEX('Policy Characteristics'!G:G,MATCH(PolicyLevers!$C336,'Policy Characteristics'!$D:$D,0))</f>
        <v>0</v>
      </c>
      <c r="M336" s="256">
        <f>INDEX('Policy Characteristics'!H:H,MATCH(PolicyLevers!$C336,'Policy Characteristics'!$D:$D,0))</f>
        <v>1</v>
      </c>
      <c r="N336" s="256">
        <f>INDEX('Policy Characteristics'!I:I,MATCH(PolicyLevers!$C336,'Policy Characteristics'!$D:$D,0))</f>
        <v>0.01</v>
      </c>
      <c r="O336" s="270" t="str">
        <f>INDEX('Policy Characteristics'!J:J,MATCH(PolicyLevers!$C336,'Policy Characteristics'!$D:$D,0))</f>
        <v>% of fuel shifted</v>
      </c>
      <c r="P336" s="257"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12" t="str">
        <f>INDEX('Policy Characteristics'!L:L,MATCH(PolicyLevers!$C336,'Policy Characteristics'!$D:$D,0))</f>
        <v>industry-ag-main.html#fuel-switching</v>
      </c>
      <c r="R336" s="271" t="str">
        <f>INDEX('Policy Characteristics'!M:M,MATCH(PolicyLevers!$C336,'Policy Characteristics'!$D:$D,0))</f>
        <v>industry-elec-and-hydrogen.html</v>
      </c>
      <c r="S336" s="257">
        <f>INDEX('Policy Characteristics'!N:N,MATCH(PolicyLevers!$C336,'Policy Characteristics'!$D:$D,0))</f>
        <v>0</v>
      </c>
      <c r="T336" s="257">
        <f>INDEX('Policy Characteristics'!O:O,MATCH(PolicyLevers!$C336,'Policy Characteristics'!$D:$D,0))</f>
        <v>0</v>
      </c>
      <c r="U336" s="2"/>
      <c r="V336" s="2"/>
      <c r="W336" s="2"/>
      <c r="X336" s="2"/>
      <c r="Y336" s="2"/>
      <c r="Z336" s="2"/>
    </row>
    <row r="337" spans="1:26" ht="15.75" customHeight="1" x14ac:dyDescent="0.2">
      <c r="A337" s="118" t="str">
        <f>INDEX('Policy Characteristics'!B:B,MATCH(PolicyLevers!$C337,'Policy Characteristics'!$D:$D,0))</f>
        <v>Industry</v>
      </c>
      <c r="B337" s="118" t="str">
        <f>INDEX('Policy Characteristics'!C:C,MATCH(PolicyLevers!$C337,'Policy Characteristics'!$D:$D,0))</f>
        <v>Electrification + Hydrogen</v>
      </c>
      <c r="C337" s="118" t="str">
        <f t="shared" ref="C337" si="226">C$321</f>
        <v>Fraction of Industrial Fuel Use Shifted to Other Fuels</v>
      </c>
      <c r="D337" s="252" t="s">
        <v>375</v>
      </c>
      <c r="E337" s="252" t="s">
        <v>412</v>
      </c>
      <c r="F337" s="252" t="s">
        <v>376</v>
      </c>
      <c r="G337" s="252" t="s">
        <v>413</v>
      </c>
      <c r="H337" s="249">
        <v>397</v>
      </c>
      <c r="I337" s="250" t="s">
        <v>76</v>
      </c>
      <c r="J337" s="118" t="str">
        <f>INDEX('Policy Characteristics'!E:E,MATCH(PolicyLevers!$C337,'Policy Characteristics'!$D:$D,0))</f>
        <v>Electrification + Hydrogen</v>
      </c>
      <c r="K337" s="118" t="str">
        <f>INDEX('Policy Characteristics'!F:F,MATCH(PolicyLevers!$C337,'Policy Characteristics'!$D:$D,0))</f>
        <v>indst fuel type shifting</v>
      </c>
      <c r="L337" s="251">
        <f>INDEX('Policy Characteristics'!G:G,MATCH(PolicyLevers!$C337,'Policy Characteristics'!$D:$D,0))</f>
        <v>0</v>
      </c>
      <c r="M337" s="251">
        <f>INDEX('Policy Characteristics'!H:H,MATCH(PolicyLevers!$C337,'Policy Characteristics'!$D:$D,0))</f>
        <v>1</v>
      </c>
      <c r="N337" s="251">
        <f>INDEX('Policy Characteristics'!I:I,MATCH(PolicyLevers!$C337,'Policy Characteristics'!$D:$D,0))</f>
        <v>0.01</v>
      </c>
      <c r="O337" s="252" t="str">
        <f>INDEX('Policy Characteristics'!J:J,MATCH(PolicyLevers!$C337,'Policy Characteristics'!$D:$D,0))</f>
        <v>% of fuel shifted</v>
      </c>
      <c r="P337" s="252"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118" t="str">
        <f>INDEX('Policy Characteristics'!L:L,MATCH(PolicyLevers!$C337,'Policy Characteristics'!$D:$D,0))</f>
        <v>industry-ag-main.html#fuel-switching</v>
      </c>
      <c r="R337" s="260" t="str">
        <f>INDEX('Policy Characteristics'!M:M,MATCH(PolicyLevers!$C337,'Policy Characteristics'!$D:$D,0))</f>
        <v>industry-elec-and-hydrogen.html</v>
      </c>
      <c r="S337" s="252">
        <f>INDEX('Policy Characteristics'!N:N,MATCH(PolicyLevers!$C337,'Policy Characteristics'!$D:$D,0))</f>
        <v>0</v>
      </c>
      <c r="T337" s="252">
        <f>INDEX('Policy Characteristics'!O:O,MATCH(PolicyLevers!$C337,'Policy Characteristics'!$D:$D,0))</f>
        <v>0</v>
      </c>
      <c r="U337" s="2"/>
      <c r="V337" s="2"/>
      <c r="W337" s="2"/>
      <c r="X337" s="2"/>
      <c r="Y337" s="2"/>
      <c r="Z337" s="2"/>
    </row>
    <row r="338" spans="1:26" ht="15.75" customHeight="1" x14ac:dyDescent="0.2">
      <c r="A338" s="118" t="str">
        <f>INDEX('Policy Characteristics'!B:B,MATCH(PolicyLevers!$C338,'Policy Characteristics'!$D:$D,0))</f>
        <v>Industry</v>
      </c>
      <c r="B338" s="118" t="str">
        <f>INDEX('Policy Characteristics'!C:C,MATCH(PolicyLevers!$C338,'Policy Characteristics'!$D:$D,0))</f>
        <v>Electrification + Hydrogen</v>
      </c>
      <c r="C338" s="12" t="str">
        <f t="shared" ref="C338" si="227">C$321</f>
        <v>Fraction of Industrial Fuel Use Shifted to Other Fuels</v>
      </c>
      <c r="D338" s="257" t="s">
        <v>375</v>
      </c>
      <c r="E338" s="257" t="s">
        <v>414</v>
      </c>
      <c r="F338" s="257" t="s">
        <v>376</v>
      </c>
      <c r="G338" s="257" t="s">
        <v>415</v>
      </c>
      <c r="H338" s="7">
        <v>398</v>
      </c>
      <c r="I338" s="257" t="s">
        <v>63</v>
      </c>
      <c r="J338" s="118" t="str">
        <f>INDEX('Policy Characteristics'!E:E,MATCH(PolicyLevers!$C338,'Policy Characteristics'!$D:$D,0))</f>
        <v>Electrification + Hydrogen</v>
      </c>
      <c r="K338" s="118" t="str">
        <f>INDEX('Policy Characteristics'!F:F,MATCH(PolicyLevers!$C338,'Policy Characteristics'!$D:$D,0))</f>
        <v>indst fuel type shifting</v>
      </c>
      <c r="L338" s="256">
        <f>INDEX('Policy Characteristics'!G:G,MATCH(PolicyLevers!$C338,'Policy Characteristics'!$D:$D,0))</f>
        <v>0</v>
      </c>
      <c r="M338" s="256">
        <f>INDEX('Policy Characteristics'!H:H,MATCH(PolicyLevers!$C338,'Policy Characteristics'!$D:$D,0))</f>
        <v>1</v>
      </c>
      <c r="N338" s="256">
        <f>INDEX('Policy Characteristics'!I:I,MATCH(PolicyLevers!$C338,'Policy Characteristics'!$D:$D,0))</f>
        <v>0.01</v>
      </c>
      <c r="O338" s="270" t="str">
        <f>INDEX('Policy Characteristics'!J:J,MATCH(PolicyLevers!$C338,'Policy Characteristics'!$D:$D,0))</f>
        <v>% of fuel shifted</v>
      </c>
      <c r="P338" s="257"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12" t="str">
        <f>INDEX('Policy Characteristics'!L:L,MATCH(PolicyLevers!$C338,'Policy Characteristics'!$D:$D,0))</f>
        <v>industry-ag-main.html#fuel-switching</v>
      </c>
      <c r="R338" s="271" t="str">
        <f>INDEX('Policy Characteristics'!M:M,MATCH(PolicyLevers!$C338,'Policy Characteristics'!$D:$D,0))</f>
        <v>industry-elec-and-hydrogen.html</v>
      </c>
      <c r="S338" s="257">
        <f>INDEX('Policy Characteristics'!N:N,MATCH(PolicyLevers!$C338,'Policy Characteristics'!$D:$D,0))</f>
        <v>0</v>
      </c>
      <c r="T338" s="257">
        <f>INDEX('Policy Characteristics'!O:O,MATCH(PolicyLevers!$C338,'Policy Characteristics'!$D:$D,0))</f>
        <v>0</v>
      </c>
      <c r="U338" s="2"/>
      <c r="V338" s="2"/>
      <c r="W338" s="2"/>
      <c r="X338" s="2"/>
      <c r="Y338" s="2"/>
      <c r="Z338" s="2"/>
    </row>
    <row r="339" spans="1:26" ht="15.75" customHeight="1" x14ac:dyDescent="0.2">
      <c r="A339" s="118" t="str">
        <f>INDEX('Policy Characteristics'!B:B,MATCH(PolicyLevers!$C339,'Policy Characteristics'!$D:$D,0))</f>
        <v>Industry</v>
      </c>
      <c r="B339" s="118" t="str">
        <f>INDEX('Policy Characteristics'!C:C,MATCH(PolicyLevers!$C339,'Policy Characteristics'!$D:$D,0))</f>
        <v>Electrification + Hydrogen</v>
      </c>
      <c r="C339" s="12" t="str">
        <f t="shared" ref="C339" si="228">C$321</f>
        <v>Fraction of Industrial Fuel Use Shifted to Other Fuels</v>
      </c>
      <c r="D339" s="257" t="s">
        <v>375</v>
      </c>
      <c r="E339" s="257" t="s">
        <v>416</v>
      </c>
      <c r="F339" s="257" t="s">
        <v>376</v>
      </c>
      <c r="G339" s="257" t="s">
        <v>417</v>
      </c>
      <c r="H339" s="7">
        <v>399</v>
      </c>
      <c r="I339" s="257" t="s">
        <v>63</v>
      </c>
      <c r="J339" s="118" t="str">
        <f>INDEX('Policy Characteristics'!E:E,MATCH(PolicyLevers!$C339,'Policy Characteristics'!$D:$D,0))</f>
        <v>Electrification + Hydrogen</v>
      </c>
      <c r="K339" s="118" t="str">
        <f>INDEX('Policy Characteristics'!F:F,MATCH(PolicyLevers!$C339,'Policy Characteristics'!$D:$D,0))</f>
        <v>indst fuel type shifting</v>
      </c>
      <c r="L339" s="256">
        <f>INDEX('Policy Characteristics'!G:G,MATCH(PolicyLevers!$C339,'Policy Characteristics'!$D:$D,0))</f>
        <v>0</v>
      </c>
      <c r="M339" s="256">
        <f>INDEX('Policy Characteristics'!H:H,MATCH(PolicyLevers!$C339,'Policy Characteristics'!$D:$D,0))</f>
        <v>1</v>
      </c>
      <c r="N339" s="256">
        <f>INDEX('Policy Characteristics'!I:I,MATCH(PolicyLevers!$C339,'Policy Characteristics'!$D:$D,0))</f>
        <v>0.01</v>
      </c>
      <c r="O339" s="270" t="str">
        <f>INDEX('Policy Characteristics'!J:J,MATCH(PolicyLevers!$C339,'Policy Characteristics'!$D:$D,0))</f>
        <v>% of fuel shifted</v>
      </c>
      <c r="P339" s="257"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12" t="str">
        <f>INDEX('Policy Characteristics'!L:L,MATCH(PolicyLevers!$C339,'Policy Characteristics'!$D:$D,0))</f>
        <v>industry-ag-main.html#fuel-switching</v>
      </c>
      <c r="R339" s="271" t="str">
        <f>INDEX('Policy Characteristics'!M:M,MATCH(PolicyLevers!$C339,'Policy Characteristics'!$D:$D,0))</f>
        <v>industry-elec-and-hydrogen.html</v>
      </c>
      <c r="S339" s="257">
        <f>INDEX('Policy Characteristics'!N:N,MATCH(PolicyLevers!$C339,'Policy Characteristics'!$D:$D,0))</f>
        <v>0</v>
      </c>
      <c r="T339" s="257">
        <f>INDEX('Policy Characteristics'!O:O,MATCH(PolicyLevers!$C339,'Policy Characteristics'!$D:$D,0))</f>
        <v>0</v>
      </c>
      <c r="U339" s="2"/>
      <c r="V339" s="2"/>
      <c r="W339" s="2"/>
      <c r="X339" s="2"/>
      <c r="Y339" s="2"/>
      <c r="Z339" s="2"/>
    </row>
    <row r="340" spans="1:26" ht="15.75" customHeight="1" x14ac:dyDescent="0.2">
      <c r="A340" s="118" t="str">
        <f>INDEX('Policy Characteristics'!B:B,MATCH(PolicyLevers!$C340,'Policy Characteristics'!$D:$D,0))</f>
        <v>Industry</v>
      </c>
      <c r="B340" s="118" t="str">
        <f>INDEX('Policy Characteristics'!C:C,MATCH(PolicyLevers!$C340,'Policy Characteristics'!$D:$D,0))</f>
        <v>Electrification + Hydrogen</v>
      </c>
      <c r="C340" s="12" t="str">
        <f t="shared" ref="C340" si="229">C$321</f>
        <v>Fraction of Industrial Fuel Use Shifted to Other Fuels</v>
      </c>
      <c r="D340" s="257" t="s">
        <v>375</v>
      </c>
      <c r="E340" s="257" t="s">
        <v>418</v>
      </c>
      <c r="F340" s="257" t="s">
        <v>376</v>
      </c>
      <c r="G340" s="257" t="s">
        <v>419</v>
      </c>
      <c r="H340" s="7">
        <v>400</v>
      </c>
      <c r="I340" s="257" t="s">
        <v>76</v>
      </c>
      <c r="J340" s="118" t="str">
        <f>INDEX('Policy Characteristics'!E:E,MATCH(PolicyLevers!$C340,'Policy Characteristics'!$D:$D,0))</f>
        <v>Electrification + Hydrogen</v>
      </c>
      <c r="K340" s="118" t="str">
        <f>INDEX('Policy Characteristics'!F:F,MATCH(PolicyLevers!$C340,'Policy Characteristics'!$D:$D,0))</f>
        <v>indst fuel type shifting</v>
      </c>
      <c r="L340" s="256">
        <f>INDEX('Policy Characteristics'!G:G,MATCH(PolicyLevers!$C340,'Policy Characteristics'!$D:$D,0))</f>
        <v>0</v>
      </c>
      <c r="M340" s="256">
        <f>INDEX('Policy Characteristics'!H:H,MATCH(PolicyLevers!$C340,'Policy Characteristics'!$D:$D,0))</f>
        <v>1</v>
      </c>
      <c r="N340" s="256">
        <f>INDEX('Policy Characteristics'!I:I,MATCH(PolicyLevers!$C340,'Policy Characteristics'!$D:$D,0))</f>
        <v>0.01</v>
      </c>
      <c r="O340" s="270" t="str">
        <f>INDEX('Policy Characteristics'!J:J,MATCH(PolicyLevers!$C340,'Policy Characteristics'!$D:$D,0))</f>
        <v>% of fuel shifted</v>
      </c>
      <c r="P340" s="257"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12" t="str">
        <f>INDEX('Policy Characteristics'!L:L,MATCH(PolicyLevers!$C340,'Policy Characteristics'!$D:$D,0))</f>
        <v>industry-ag-main.html#fuel-switching</v>
      </c>
      <c r="R340" s="271" t="str">
        <f>INDEX('Policy Characteristics'!M:M,MATCH(PolicyLevers!$C340,'Policy Characteristics'!$D:$D,0))</f>
        <v>industry-elec-and-hydrogen.html</v>
      </c>
      <c r="S340" s="257">
        <f>INDEX('Policy Characteristics'!N:N,MATCH(PolicyLevers!$C340,'Policy Characteristics'!$D:$D,0))</f>
        <v>0</v>
      </c>
      <c r="T340" s="257">
        <f>INDEX('Policy Characteristics'!O:O,MATCH(PolicyLevers!$C340,'Policy Characteristics'!$D:$D,0))</f>
        <v>0</v>
      </c>
      <c r="U340" s="2"/>
      <c r="V340" s="2"/>
      <c r="W340" s="2"/>
      <c r="X340" s="2"/>
      <c r="Y340" s="2"/>
      <c r="Z340" s="2"/>
    </row>
    <row r="341" spans="1:26" ht="15.75" customHeight="1" x14ac:dyDescent="0.2">
      <c r="A341" s="118" t="str">
        <f>INDEX('Policy Characteristics'!B:B,MATCH(PolicyLevers!$C341,'Policy Characteristics'!$D:$D,0))</f>
        <v>Industry</v>
      </c>
      <c r="B341" s="118" t="str">
        <f>INDEX('Policy Characteristics'!C:C,MATCH(PolicyLevers!$C341,'Policy Characteristics'!$D:$D,0))</f>
        <v>Electrification + Hydrogen</v>
      </c>
      <c r="C341" s="12" t="str">
        <f t="shared" ref="C341" si="230">C$321</f>
        <v>Fraction of Industrial Fuel Use Shifted to Other Fuels</v>
      </c>
      <c r="D341" s="257" t="s">
        <v>377</v>
      </c>
      <c r="E341" s="257" t="s">
        <v>396</v>
      </c>
      <c r="F341" s="257" t="s">
        <v>378</v>
      </c>
      <c r="G341" s="257" t="s">
        <v>397</v>
      </c>
      <c r="H341" s="7">
        <v>401</v>
      </c>
      <c r="I341" s="257" t="s">
        <v>76</v>
      </c>
      <c r="J341" s="118" t="str">
        <f>INDEX('Policy Characteristics'!E:E,MATCH(PolicyLevers!$C341,'Policy Characteristics'!$D:$D,0))</f>
        <v>Electrification + Hydrogen</v>
      </c>
      <c r="K341" s="118" t="str">
        <f>INDEX('Policy Characteristics'!F:F,MATCH(PolicyLevers!$C341,'Policy Characteristics'!$D:$D,0))</f>
        <v>indst fuel type shifting</v>
      </c>
      <c r="L341" s="256">
        <f>INDEX('Policy Characteristics'!G:G,MATCH(PolicyLevers!$C341,'Policy Characteristics'!$D:$D,0))</f>
        <v>0</v>
      </c>
      <c r="M341" s="256">
        <f>INDEX('Policy Characteristics'!H:H,MATCH(PolicyLevers!$C341,'Policy Characteristics'!$D:$D,0))</f>
        <v>1</v>
      </c>
      <c r="N341" s="256">
        <f>INDEX('Policy Characteristics'!I:I,MATCH(PolicyLevers!$C341,'Policy Characteristics'!$D:$D,0))</f>
        <v>0.01</v>
      </c>
      <c r="O341" s="270" t="str">
        <f>INDEX('Policy Characteristics'!J:J,MATCH(PolicyLevers!$C341,'Policy Characteristics'!$D:$D,0))</f>
        <v>% of fuel shifted</v>
      </c>
      <c r="P341" s="257"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12" t="str">
        <f>INDEX('Policy Characteristics'!L:L,MATCH(PolicyLevers!$C341,'Policy Characteristics'!$D:$D,0))</f>
        <v>industry-ag-main.html#fuel-switching</v>
      </c>
      <c r="R341" s="271" t="str">
        <f>INDEX('Policy Characteristics'!M:M,MATCH(PolicyLevers!$C341,'Policy Characteristics'!$D:$D,0))</f>
        <v>industry-elec-and-hydrogen.html</v>
      </c>
      <c r="S341" s="257">
        <f>INDEX('Policy Characteristics'!N:N,MATCH(PolicyLevers!$C341,'Policy Characteristics'!$D:$D,0))</f>
        <v>0</v>
      </c>
      <c r="T341" s="257">
        <f>INDEX('Policy Characteristics'!O:O,MATCH(PolicyLevers!$C341,'Policy Characteristics'!$D:$D,0))</f>
        <v>0</v>
      </c>
      <c r="U341" s="2"/>
      <c r="V341" s="2"/>
      <c r="W341" s="2"/>
      <c r="X341" s="2"/>
      <c r="Y341" s="2"/>
      <c r="Z341" s="2"/>
    </row>
    <row r="342" spans="1:26" ht="15.75" customHeight="1" x14ac:dyDescent="0.2">
      <c r="A342" s="118" t="str">
        <f>INDEX('Policy Characteristics'!B:B,MATCH(PolicyLevers!$C342,'Policy Characteristics'!$D:$D,0))</f>
        <v>Industry</v>
      </c>
      <c r="B342" s="118" t="str">
        <f>INDEX('Policy Characteristics'!C:C,MATCH(PolicyLevers!$C342,'Policy Characteristics'!$D:$D,0))</f>
        <v>Electrification + Hydrogen</v>
      </c>
      <c r="C342" s="118" t="str">
        <f t="shared" ref="C342" si="231">C$321</f>
        <v>Fraction of Industrial Fuel Use Shifted to Other Fuels</v>
      </c>
      <c r="D342" s="252" t="s">
        <v>377</v>
      </c>
      <c r="E342" s="252" t="s">
        <v>402</v>
      </c>
      <c r="F342" s="252" t="s">
        <v>378</v>
      </c>
      <c r="G342" s="252" t="s">
        <v>403</v>
      </c>
      <c r="H342" s="249">
        <v>402</v>
      </c>
      <c r="I342" s="250" t="s">
        <v>63</v>
      </c>
      <c r="J342" s="118" t="str">
        <f>INDEX('Policy Characteristics'!E:E,MATCH(PolicyLevers!$C342,'Policy Characteristics'!$D:$D,0))</f>
        <v>Electrification + Hydrogen</v>
      </c>
      <c r="K342" s="118" t="str">
        <f>INDEX('Policy Characteristics'!F:F,MATCH(PolicyLevers!$C342,'Policy Characteristics'!$D:$D,0))</f>
        <v>indst fuel type shifting</v>
      </c>
      <c r="L342" s="251">
        <f>INDEX('Policy Characteristics'!G:G,MATCH(PolicyLevers!$C342,'Policy Characteristics'!$D:$D,0))</f>
        <v>0</v>
      </c>
      <c r="M342" s="251">
        <f>INDEX('Policy Characteristics'!H:H,MATCH(PolicyLevers!$C342,'Policy Characteristics'!$D:$D,0))</f>
        <v>1</v>
      </c>
      <c r="N342" s="251">
        <f>INDEX('Policy Characteristics'!I:I,MATCH(PolicyLevers!$C342,'Policy Characteristics'!$D:$D,0))</f>
        <v>0.01</v>
      </c>
      <c r="O342" s="252" t="str">
        <f>INDEX('Policy Characteristics'!J:J,MATCH(PolicyLevers!$C342,'Policy Characteristics'!$D:$D,0))</f>
        <v>% of fuel shifted</v>
      </c>
      <c r="P342" s="252"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118" t="str">
        <f>INDEX('Policy Characteristics'!L:L,MATCH(PolicyLevers!$C342,'Policy Characteristics'!$D:$D,0))</f>
        <v>industry-ag-main.html#fuel-switching</v>
      </c>
      <c r="R342" s="260" t="str">
        <f>INDEX('Policy Characteristics'!M:M,MATCH(PolicyLevers!$C342,'Policy Characteristics'!$D:$D,0))</f>
        <v>industry-elec-and-hydrogen.html</v>
      </c>
      <c r="S342" s="252">
        <f>INDEX('Policy Characteristics'!N:N,MATCH(PolicyLevers!$C342,'Policy Characteristics'!$D:$D,0))</f>
        <v>0</v>
      </c>
      <c r="T342" s="252">
        <f>INDEX('Policy Characteristics'!O:O,MATCH(PolicyLevers!$C342,'Policy Characteristics'!$D:$D,0))</f>
        <v>0</v>
      </c>
      <c r="U342" s="2"/>
      <c r="V342" s="2"/>
      <c r="W342" s="2"/>
      <c r="X342" s="2"/>
      <c r="Y342" s="2"/>
      <c r="Z342" s="2"/>
    </row>
    <row r="343" spans="1:26" ht="15.75" customHeight="1" x14ac:dyDescent="0.2">
      <c r="A343" s="118" t="str">
        <f>INDEX('Policy Characteristics'!B:B,MATCH(PolicyLevers!$C343,'Policy Characteristics'!$D:$D,0))</f>
        <v>Industry</v>
      </c>
      <c r="B343" s="118" t="str">
        <f>INDEX('Policy Characteristics'!C:C,MATCH(PolicyLevers!$C343,'Policy Characteristics'!$D:$D,0))</f>
        <v>Electrification + Hydrogen</v>
      </c>
      <c r="C343" s="118" t="str">
        <f t="shared" ref="C343" si="232">C$321</f>
        <v>Fraction of Industrial Fuel Use Shifted to Other Fuels</v>
      </c>
      <c r="D343" s="252" t="s">
        <v>377</v>
      </c>
      <c r="E343" s="252" t="s">
        <v>404</v>
      </c>
      <c r="F343" s="252" t="s">
        <v>378</v>
      </c>
      <c r="G343" s="252" t="s">
        <v>405</v>
      </c>
      <c r="H343" s="249">
        <v>403</v>
      </c>
      <c r="I343" s="250" t="s">
        <v>63</v>
      </c>
      <c r="J343" s="118" t="str">
        <f>INDEX('Policy Characteristics'!E:E,MATCH(PolicyLevers!$C343,'Policy Characteristics'!$D:$D,0))</f>
        <v>Electrification + Hydrogen</v>
      </c>
      <c r="K343" s="118" t="str">
        <f>INDEX('Policy Characteristics'!F:F,MATCH(PolicyLevers!$C343,'Policy Characteristics'!$D:$D,0))</f>
        <v>indst fuel type shifting</v>
      </c>
      <c r="L343" s="251">
        <f>INDEX('Policy Characteristics'!G:G,MATCH(PolicyLevers!$C343,'Policy Characteristics'!$D:$D,0))</f>
        <v>0</v>
      </c>
      <c r="M343" s="251">
        <f>INDEX('Policy Characteristics'!H:H,MATCH(PolicyLevers!$C343,'Policy Characteristics'!$D:$D,0))</f>
        <v>1</v>
      </c>
      <c r="N343" s="251">
        <f>INDEX('Policy Characteristics'!I:I,MATCH(PolicyLevers!$C343,'Policy Characteristics'!$D:$D,0))</f>
        <v>0.01</v>
      </c>
      <c r="O343" s="252" t="str">
        <f>INDEX('Policy Characteristics'!J:J,MATCH(PolicyLevers!$C343,'Policy Characteristics'!$D:$D,0))</f>
        <v>% of fuel shifted</v>
      </c>
      <c r="P343" s="252"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118" t="str">
        <f>INDEX('Policy Characteristics'!L:L,MATCH(PolicyLevers!$C343,'Policy Characteristics'!$D:$D,0))</f>
        <v>industry-ag-main.html#fuel-switching</v>
      </c>
      <c r="R343" s="260" t="str">
        <f>INDEX('Policy Characteristics'!M:M,MATCH(PolicyLevers!$C343,'Policy Characteristics'!$D:$D,0))</f>
        <v>industry-elec-and-hydrogen.html</v>
      </c>
      <c r="S343" s="252">
        <f>INDEX('Policy Characteristics'!N:N,MATCH(PolicyLevers!$C343,'Policy Characteristics'!$D:$D,0))</f>
        <v>0</v>
      </c>
      <c r="T343" s="252">
        <f>INDEX('Policy Characteristics'!O:O,MATCH(PolicyLevers!$C343,'Policy Characteristics'!$D:$D,0))</f>
        <v>0</v>
      </c>
      <c r="U343" s="2"/>
      <c r="V343" s="2"/>
      <c r="W343" s="2"/>
      <c r="X343" s="2"/>
      <c r="Y343" s="2"/>
      <c r="Z343" s="2"/>
    </row>
    <row r="344" spans="1:26" ht="15.75" customHeight="1" x14ac:dyDescent="0.2">
      <c r="A344" s="118" t="str">
        <f>INDEX('Policy Characteristics'!B:B,MATCH(PolicyLevers!$C344,'Policy Characteristics'!$D:$D,0))</f>
        <v>Industry</v>
      </c>
      <c r="B344" s="118" t="str">
        <f>INDEX('Policy Characteristics'!C:C,MATCH(PolicyLevers!$C344,'Policy Characteristics'!$D:$D,0))</f>
        <v>Electrification + Hydrogen</v>
      </c>
      <c r="C344" s="12" t="str">
        <f t="shared" ref="C344" si="233">C$321</f>
        <v>Fraction of Industrial Fuel Use Shifted to Other Fuels</v>
      </c>
      <c r="D344" s="257" t="s">
        <v>377</v>
      </c>
      <c r="E344" s="257" t="s">
        <v>406</v>
      </c>
      <c r="F344" s="257" t="s">
        <v>378</v>
      </c>
      <c r="G344" s="257" t="s">
        <v>407</v>
      </c>
      <c r="H344" s="7">
        <v>404</v>
      </c>
      <c r="I344" s="257" t="s">
        <v>76</v>
      </c>
      <c r="J344" s="118" t="str">
        <f>INDEX('Policy Characteristics'!E:E,MATCH(PolicyLevers!$C344,'Policy Characteristics'!$D:$D,0))</f>
        <v>Electrification + Hydrogen</v>
      </c>
      <c r="K344" s="118" t="str">
        <f>INDEX('Policy Characteristics'!F:F,MATCH(PolicyLevers!$C344,'Policy Characteristics'!$D:$D,0))</f>
        <v>indst fuel type shifting</v>
      </c>
      <c r="L344" s="256">
        <f>INDEX('Policy Characteristics'!G:G,MATCH(PolicyLevers!$C344,'Policy Characteristics'!$D:$D,0))</f>
        <v>0</v>
      </c>
      <c r="M344" s="256">
        <f>INDEX('Policy Characteristics'!H:H,MATCH(PolicyLevers!$C344,'Policy Characteristics'!$D:$D,0))</f>
        <v>1</v>
      </c>
      <c r="N344" s="256">
        <f>INDEX('Policy Characteristics'!I:I,MATCH(PolicyLevers!$C344,'Policy Characteristics'!$D:$D,0))</f>
        <v>0.01</v>
      </c>
      <c r="O344" s="270" t="str">
        <f>INDEX('Policy Characteristics'!J:J,MATCH(PolicyLevers!$C344,'Policy Characteristics'!$D:$D,0))</f>
        <v>% of fuel shifted</v>
      </c>
      <c r="P344" s="257"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12" t="str">
        <f>INDEX('Policy Characteristics'!L:L,MATCH(PolicyLevers!$C344,'Policy Characteristics'!$D:$D,0))</f>
        <v>industry-ag-main.html#fuel-switching</v>
      </c>
      <c r="R344" s="271" t="str">
        <f>INDEX('Policy Characteristics'!M:M,MATCH(PolicyLevers!$C344,'Policy Characteristics'!$D:$D,0))</f>
        <v>industry-elec-and-hydrogen.html</v>
      </c>
      <c r="S344" s="257">
        <f>INDEX('Policy Characteristics'!N:N,MATCH(PolicyLevers!$C344,'Policy Characteristics'!$D:$D,0))</f>
        <v>0</v>
      </c>
      <c r="T344" s="257">
        <f>INDEX('Policy Characteristics'!O:O,MATCH(PolicyLevers!$C344,'Policy Characteristics'!$D:$D,0))</f>
        <v>0</v>
      </c>
      <c r="U344" s="2"/>
      <c r="V344" s="2"/>
      <c r="W344" s="2"/>
      <c r="X344" s="2"/>
      <c r="Y344" s="2"/>
      <c r="Z344" s="2"/>
    </row>
    <row r="345" spans="1:26" ht="15.75" customHeight="1" x14ac:dyDescent="0.2">
      <c r="A345" s="118" t="str">
        <f>INDEX('Policy Characteristics'!B:B,MATCH(PolicyLevers!$C345,'Policy Characteristics'!$D:$D,0))</f>
        <v>Industry</v>
      </c>
      <c r="B345" s="118" t="str">
        <f>INDEX('Policy Characteristics'!C:C,MATCH(PolicyLevers!$C345,'Policy Characteristics'!$D:$D,0))</f>
        <v>Electrification + Hydrogen</v>
      </c>
      <c r="C345" s="118" t="str">
        <f t="shared" ref="C345" si="234">C$321</f>
        <v>Fraction of Industrial Fuel Use Shifted to Other Fuels</v>
      </c>
      <c r="D345" s="252" t="s">
        <v>377</v>
      </c>
      <c r="E345" s="252" t="s">
        <v>408</v>
      </c>
      <c r="F345" s="252" t="s">
        <v>378</v>
      </c>
      <c r="G345" s="252" t="s">
        <v>409</v>
      </c>
      <c r="H345" s="249">
        <v>405</v>
      </c>
      <c r="I345" s="250" t="s">
        <v>76</v>
      </c>
      <c r="J345" s="118" t="str">
        <f>INDEX('Policy Characteristics'!E:E,MATCH(PolicyLevers!$C345,'Policy Characteristics'!$D:$D,0))</f>
        <v>Electrification + Hydrogen</v>
      </c>
      <c r="K345" s="118" t="str">
        <f>INDEX('Policy Characteristics'!F:F,MATCH(PolicyLevers!$C345,'Policy Characteristics'!$D:$D,0))</f>
        <v>indst fuel type shifting</v>
      </c>
      <c r="L345" s="251">
        <f>INDEX('Policy Characteristics'!G:G,MATCH(PolicyLevers!$C345,'Policy Characteristics'!$D:$D,0))</f>
        <v>0</v>
      </c>
      <c r="M345" s="251">
        <f>INDEX('Policy Characteristics'!H:H,MATCH(PolicyLevers!$C345,'Policy Characteristics'!$D:$D,0))</f>
        <v>1</v>
      </c>
      <c r="N345" s="251">
        <f>INDEX('Policy Characteristics'!I:I,MATCH(PolicyLevers!$C345,'Policy Characteristics'!$D:$D,0))</f>
        <v>0.01</v>
      </c>
      <c r="O345" s="252" t="str">
        <f>INDEX('Policy Characteristics'!J:J,MATCH(PolicyLevers!$C345,'Policy Characteristics'!$D:$D,0))</f>
        <v>% of fuel shifted</v>
      </c>
      <c r="P345" s="252"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118" t="str">
        <f>INDEX('Policy Characteristics'!L:L,MATCH(PolicyLevers!$C345,'Policy Characteristics'!$D:$D,0))</f>
        <v>industry-ag-main.html#fuel-switching</v>
      </c>
      <c r="R345" s="260" t="str">
        <f>INDEX('Policy Characteristics'!M:M,MATCH(PolicyLevers!$C345,'Policy Characteristics'!$D:$D,0))</f>
        <v>industry-elec-and-hydrogen.html</v>
      </c>
      <c r="S345" s="252">
        <f>INDEX('Policy Characteristics'!N:N,MATCH(PolicyLevers!$C345,'Policy Characteristics'!$D:$D,0))</f>
        <v>0</v>
      </c>
      <c r="T345" s="252">
        <f>INDEX('Policy Characteristics'!O:O,MATCH(PolicyLevers!$C345,'Policy Characteristics'!$D:$D,0))</f>
        <v>0</v>
      </c>
      <c r="U345" s="2"/>
      <c r="V345" s="2"/>
      <c r="W345" s="2"/>
      <c r="X345" s="2"/>
      <c r="Y345" s="2"/>
      <c r="Z345" s="2"/>
    </row>
    <row r="346" spans="1:26" ht="15.75" customHeight="1" x14ac:dyDescent="0.2">
      <c r="A346" s="118" t="str">
        <f>INDEX('Policy Characteristics'!B:B,MATCH(PolicyLevers!$C346,'Policy Characteristics'!$D:$D,0))</f>
        <v>Industry</v>
      </c>
      <c r="B346" s="118" t="str">
        <f>INDEX('Policy Characteristics'!C:C,MATCH(PolicyLevers!$C346,'Policy Characteristics'!$D:$D,0))</f>
        <v>Electrification + Hydrogen</v>
      </c>
      <c r="C346" s="12" t="str">
        <f t="shared" ref="C346" si="235">C$321</f>
        <v>Fraction of Industrial Fuel Use Shifted to Other Fuels</v>
      </c>
      <c r="D346" s="257" t="s">
        <v>377</v>
      </c>
      <c r="E346" s="257" t="s">
        <v>410</v>
      </c>
      <c r="F346" s="257" t="s">
        <v>378</v>
      </c>
      <c r="G346" s="257" t="s">
        <v>411</v>
      </c>
      <c r="H346" s="7">
        <v>406</v>
      </c>
      <c r="I346" s="257" t="s">
        <v>76</v>
      </c>
      <c r="J346" s="118" t="str">
        <f>INDEX('Policy Characteristics'!E:E,MATCH(PolicyLevers!$C346,'Policy Characteristics'!$D:$D,0))</f>
        <v>Electrification + Hydrogen</v>
      </c>
      <c r="K346" s="118" t="str">
        <f>INDEX('Policy Characteristics'!F:F,MATCH(PolicyLevers!$C346,'Policy Characteristics'!$D:$D,0))</f>
        <v>indst fuel type shifting</v>
      </c>
      <c r="L346" s="256">
        <f>INDEX('Policy Characteristics'!G:G,MATCH(PolicyLevers!$C346,'Policy Characteristics'!$D:$D,0))</f>
        <v>0</v>
      </c>
      <c r="M346" s="256">
        <f>INDEX('Policy Characteristics'!H:H,MATCH(PolicyLevers!$C346,'Policy Characteristics'!$D:$D,0))</f>
        <v>1</v>
      </c>
      <c r="N346" s="256">
        <f>INDEX('Policy Characteristics'!I:I,MATCH(PolicyLevers!$C346,'Policy Characteristics'!$D:$D,0))</f>
        <v>0.01</v>
      </c>
      <c r="O346" s="270" t="str">
        <f>INDEX('Policy Characteristics'!J:J,MATCH(PolicyLevers!$C346,'Policy Characteristics'!$D:$D,0))</f>
        <v>% of fuel shifted</v>
      </c>
      <c r="P346" s="257"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12" t="str">
        <f>INDEX('Policy Characteristics'!L:L,MATCH(PolicyLevers!$C346,'Policy Characteristics'!$D:$D,0))</f>
        <v>industry-ag-main.html#fuel-switching</v>
      </c>
      <c r="R346" s="271" t="str">
        <f>INDEX('Policy Characteristics'!M:M,MATCH(PolicyLevers!$C346,'Policy Characteristics'!$D:$D,0))</f>
        <v>industry-elec-and-hydrogen.html</v>
      </c>
      <c r="S346" s="257">
        <f>INDEX('Policy Characteristics'!N:N,MATCH(PolicyLevers!$C346,'Policy Characteristics'!$D:$D,0))</f>
        <v>0</v>
      </c>
      <c r="T346" s="257">
        <f>INDEX('Policy Characteristics'!O:O,MATCH(PolicyLevers!$C346,'Policy Characteristics'!$D:$D,0))</f>
        <v>0</v>
      </c>
      <c r="U346" s="2"/>
      <c r="V346" s="2"/>
      <c r="W346" s="2"/>
      <c r="X346" s="2"/>
      <c r="Y346" s="2"/>
      <c r="Z346" s="2"/>
    </row>
    <row r="347" spans="1:26" ht="15.75" customHeight="1" x14ac:dyDescent="0.2">
      <c r="A347" s="118" t="str">
        <f>INDEX('Policy Characteristics'!B:B,MATCH(PolicyLevers!$C347,'Policy Characteristics'!$D:$D,0))</f>
        <v>Industry</v>
      </c>
      <c r="B347" s="118" t="str">
        <f>INDEX('Policy Characteristics'!C:C,MATCH(PolicyLevers!$C347,'Policy Characteristics'!$D:$D,0))</f>
        <v>Electrification + Hydrogen</v>
      </c>
      <c r="C347" s="12" t="str">
        <f t="shared" ref="C347" si="236">C$321</f>
        <v>Fraction of Industrial Fuel Use Shifted to Other Fuels</v>
      </c>
      <c r="D347" s="257" t="s">
        <v>377</v>
      </c>
      <c r="E347" s="257" t="s">
        <v>412</v>
      </c>
      <c r="F347" s="257" t="s">
        <v>378</v>
      </c>
      <c r="G347" s="257" t="s">
        <v>413</v>
      </c>
      <c r="H347" s="7">
        <v>407</v>
      </c>
      <c r="I347" s="257" t="s">
        <v>76</v>
      </c>
      <c r="J347" s="118" t="str">
        <f>INDEX('Policy Characteristics'!E:E,MATCH(PolicyLevers!$C347,'Policy Characteristics'!$D:$D,0))</f>
        <v>Electrification + Hydrogen</v>
      </c>
      <c r="K347" s="118" t="str">
        <f>INDEX('Policy Characteristics'!F:F,MATCH(PolicyLevers!$C347,'Policy Characteristics'!$D:$D,0))</f>
        <v>indst fuel type shifting</v>
      </c>
      <c r="L347" s="256">
        <f>INDEX('Policy Characteristics'!G:G,MATCH(PolicyLevers!$C347,'Policy Characteristics'!$D:$D,0))</f>
        <v>0</v>
      </c>
      <c r="M347" s="256">
        <f>INDEX('Policy Characteristics'!H:H,MATCH(PolicyLevers!$C347,'Policy Characteristics'!$D:$D,0))</f>
        <v>1</v>
      </c>
      <c r="N347" s="256">
        <f>INDEX('Policy Characteristics'!I:I,MATCH(PolicyLevers!$C347,'Policy Characteristics'!$D:$D,0))</f>
        <v>0.01</v>
      </c>
      <c r="O347" s="270" t="str">
        <f>INDEX('Policy Characteristics'!J:J,MATCH(PolicyLevers!$C347,'Policy Characteristics'!$D:$D,0))</f>
        <v>% of fuel shifted</v>
      </c>
      <c r="P347" s="257"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12" t="str">
        <f>INDEX('Policy Characteristics'!L:L,MATCH(PolicyLevers!$C347,'Policy Characteristics'!$D:$D,0))</f>
        <v>industry-ag-main.html#fuel-switching</v>
      </c>
      <c r="R347" s="271" t="str">
        <f>INDEX('Policy Characteristics'!M:M,MATCH(PolicyLevers!$C347,'Policy Characteristics'!$D:$D,0))</f>
        <v>industry-elec-and-hydrogen.html</v>
      </c>
      <c r="S347" s="257">
        <f>INDEX('Policy Characteristics'!N:N,MATCH(PolicyLevers!$C347,'Policy Characteristics'!$D:$D,0))</f>
        <v>0</v>
      </c>
      <c r="T347" s="257">
        <f>INDEX('Policy Characteristics'!O:O,MATCH(PolicyLevers!$C347,'Policy Characteristics'!$D:$D,0))</f>
        <v>0</v>
      </c>
      <c r="U347" s="2"/>
      <c r="V347" s="2"/>
      <c r="W347" s="2"/>
      <c r="X347" s="2"/>
      <c r="Y347" s="2"/>
      <c r="Z347" s="2"/>
    </row>
    <row r="348" spans="1:26" ht="15.75" customHeight="1" x14ac:dyDescent="0.2">
      <c r="A348" s="118" t="str">
        <f>INDEX('Policy Characteristics'!B:B,MATCH(PolicyLevers!$C348,'Policy Characteristics'!$D:$D,0))</f>
        <v>Industry</v>
      </c>
      <c r="B348" s="118" t="str">
        <f>INDEX('Policy Characteristics'!C:C,MATCH(PolicyLevers!$C348,'Policy Characteristics'!$D:$D,0))</f>
        <v>Electrification + Hydrogen</v>
      </c>
      <c r="C348" s="118" t="str">
        <f t="shared" ref="C348" si="237">C$321</f>
        <v>Fraction of Industrial Fuel Use Shifted to Other Fuels</v>
      </c>
      <c r="D348" s="252" t="s">
        <v>377</v>
      </c>
      <c r="E348" s="252" t="s">
        <v>414</v>
      </c>
      <c r="F348" s="252" t="s">
        <v>378</v>
      </c>
      <c r="G348" s="252" t="s">
        <v>415</v>
      </c>
      <c r="H348" s="249">
        <v>408</v>
      </c>
      <c r="I348" s="250" t="s">
        <v>63</v>
      </c>
      <c r="J348" s="118" t="str">
        <f>INDEX('Policy Characteristics'!E:E,MATCH(PolicyLevers!$C348,'Policy Characteristics'!$D:$D,0))</f>
        <v>Electrification + Hydrogen</v>
      </c>
      <c r="K348" s="118" t="str">
        <f>INDEX('Policy Characteristics'!F:F,MATCH(PolicyLevers!$C348,'Policy Characteristics'!$D:$D,0))</f>
        <v>indst fuel type shifting</v>
      </c>
      <c r="L348" s="251">
        <f>INDEX('Policy Characteristics'!G:G,MATCH(PolicyLevers!$C348,'Policy Characteristics'!$D:$D,0))</f>
        <v>0</v>
      </c>
      <c r="M348" s="251">
        <f>INDEX('Policy Characteristics'!H:H,MATCH(PolicyLevers!$C348,'Policy Characteristics'!$D:$D,0))</f>
        <v>1</v>
      </c>
      <c r="N348" s="251">
        <f>INDEX('Policy Characteristics'!I:I,MATCH(PolicyLevers!$C348,'Policy Characteristics'!$D:$D,0))</f>
        <v>0.01</v>
      </c>
      <c r="O348" s="252" t="str">
        <f>INDEX('Policy Characteristics'!J:J,MATCH(PolicyLevers!$C348,'Policy Characteristics'!$D:$D,0))</f>
        <v>% of fuel shifted</v>
      </c>
      <c r="P348" s="252"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118" t="str">
        <f>INDEX('Policy Characteristics'!L:L,MATCH(PolicyLevers!$C348,'Policy Characteristics'!$D:$D,0))</f>
        <v>industry-ag-main.html#fuel-switching</v>
      </c>
      <c r="R348" s="260" t="str">
        <f>INDEX('Policy Characteristics'!M:M,MATCH(PolicyLevers!$C348,'Policy Characteristics'!$D:$D,0))</f>
        <v>industry-elec-and-hydrogen.html</v>
      </c>
      <c r="S348" s="252">
        <f>INDEX('Policy Characteristics'!N:N,MATCH(PolicyLevers!$C348,'Policy Characteristics'!$D:$D,0))</f>
        <v>0</v>
      </c>
      <c r="T348" s="252">
        <f>INDEX('Policy Characteristics'!O:O,MATCH(PolicyLevers!$C348,'Policy Characteristics'!$D:$D,0))</f>
        <v>0</v>
      </c>
      <c r="U348" s="2"/>
      <c r="V348" s="2"/>
      <c r="W348" s="2"/>
      <c r="X348" s="2"/>
      <c r="Y348" s="2"/>
      <c r="Z348" s="2"/>
    </row>
    <row r="349" spans="1:26" ht="15.75" customHeight="1" x14ac:dyDescent="0.2">
      <c r="A349" s="118" t="str">
        <f>INDEX('Policy Characteristics'!B:B,MATCH(PolicyLevers!$C349,'Policy Characteristics'!$D:$D,0))</f>
        <v>Industry</v>
      </c>
      <c r="B349" s="118" t="str">
        <f>INDEX('Policy Characteristics'!C:C,MATCH(PolicyLevers!$C349,'Policy Characteristics'!$D:$D,0))</f>
        <v>Electrification + Hydrogen</v>
      </c>
      <c r="C349" s="118" t="str">
        <f t="shared" ref="C349" si="238">C$321</f>
        <v>Fraction of Industrial Fuel Use Shifted to Other Fuels</v>
      </c>
      <c r="D349" s="252" t="s">
        <v>377</v>
      </c>
      <c r="E349" s="252" t="s">
        <v>416</v>
      </c>
      <c r="F349" s="252" t="s">
        <v>378</v>
      </c>
      <c r="G349" s="252" t="s">
        <v>417</v>
      </c>
      <c r="H349" s="249">
        <v>409</v>
      </c>
      <c r="I349" s="250" t="s">
        <v>76</v>
      </c>
      <c r="J349" s="118" t="str">
        <f>INDEX('Policy Characteristics'!E:E,MATCH(PolicyLevers!$C349,'Policy Characteristics'!$D:$D,0))</f>
        <v>Electrification + Hydrogen</v>
      </c>
      <c r="K349" s="118" t="str">
        <f>INDEX('Policy Characteristics'!F:F,MATCH(PolicyLevers!$C349,'Policy Characteristics'!$D:$D,0))</f>
        <v>indst fuel type shifting</v>
      </c>
      <c r="L349" s="251">
        <f>INDEX('Policy Characteristics'!G:G,MATCH(PolicyLevers!$C349,'Policy Characteristics'!$D:$D,0))</f>
        <v>0</v>
      </c>
      <c r="M349" s="251">
        <f>INDEX('Policy Characteristics'!H:H,MATCH(PolicyLevers!$C349,'Policy Characteristics'!$D:$D,0))</f>
        <v>1</v>
      </c>
      <c r="N349" s="251">
        <f>INDEX('Policy Characteristics'!I:I,MATCH(PolicyLevers!$C349,'Policy Characteristics'!$D:$D,0))</f>
        <v>0.01</v>
      </c>
      <c r="O349" s="252" t="str">
        <f>INDEX('Policy Characteristics'!J:J,MATCH(PolicyLevers!$C349,'Policy Characteristics'!$D:$D,0))</f>
        <v>% of fuel shifted</v>
      </c>
      <c r="P349" s="252"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118" t="str">
        <f>INDEX('Policy Characteristics'!L:L,MATCH(PolicyLevers!$C349,'Policy Characteristics'!$D:$D,0))</f>
        <v>industry-ag-main.html#fuel-switching</v>
      </c>
      <c r="R349" s="260" t="str">
        <f>INDEX('Policy Characteristics'!M:M,MATCH(PolicyLevers!$C349,'Policy Characteristics'!$D:$D,0))</f>
        <v>industry-elec-and-hydrogen.html</v>
      </c>
      <c r="S349" s="252">
        <f>INDEX('Policy Characteristics'!N:N,MATCH(PolicyLevers!$C349,'Policy Characteristics'!$D:$D,0))</f>
        <v>0</v>
      </c>
      <c r="T349" s="252">
        <f>INDEX('Policy Characteristics'!O:O,MATCH(PolicyLevers!$C349,'Policy Characteristics'!$D:$D,0))</f>
        <v>0</v>
      </c>
      <c r="U349" s="2"/>
      <c r="V349" s="2"/>
      <c r="W349" s="2"/>
      <c r="X349" s="2"/>
      <c r="Y349" s="2"/>
      <c r="Z349" s="2"/>
    </row>
    <row r="350" spans="1:26" ht="15.75" customHeight="1" x14ac:dyDescent="0.2">
      <c r="A350" s="118" t="str">
        <f>INDEX('Policy Characteristics'!B:B,MATCH(PolicyLevers!$C350,'Policy Characteristics'!$D:$D,0))</f>
        <v>Industry</v>
      </c>
      <c r="B350" s="118" t="str">
        <f>INDEX('Policy Characteristics'!C:C,MATCH(PolicyLevers!$C350,'Policy Characteristics'!$D:$D,0))</f>
        <v>Electrification + Hydrogen</v>
      </c>
      <c r="C350" s="12" t="str">
        <f t="shared" ref="C350" si="239">C$321</f>
        <v>Fraction of Industrial Fuel Use Shifted to Other Fuels</v>
      </c>
      <c r="D350" s="257" t="s">
        <v>377</v>
      </c>
      <c r="E350" s="257" t="s">
        <v>418</v>
      </c>
      <c r="F350" s="257" t="s">
        <v>378</v>
      </c>
      <c r="G350" s="257" t="s">
        <v>419</v>
      </c>
      <c r="H350" s="7">
        <v>410</v>
      </c>
      <c r="I350" s="257" t="s">
        <v>76</v>
      </c>
      <c r="J350" s="118" t="str">
        <f>INDEX('Policy Characteristics'!E:E,MATCH(PolicyLevers!$C350,'Policy Characteristics'!$D:$D,0))</f>
        <v>Electrification + Hydrogen</v>
      </c>
      <c r="K350" s="118" t="str">
        <f>INDEX('Policy Characteristics'!F:F,MATCH(PolicyLevers!$C350,'Policy Characteristics'!$D:$D,0))</f>
        <v>indst fuel type shifting</v>
      </c>
      <c r="L350" s="256">
        <f>INDEX('Policy Characteristics'!G:G,MATCH(PolicyLevers!$C350,'Policy Characteristics'!$D:$D,0))</f>
        <v>0</v>
      </c>
      <c r="M350" s="256">
        <f>INDEX('Policy Characteristics'!H:H,MATCH(PolicyLevers!$C350,'Policy Characteristics'!$D:$D,0))</f>
        <v>1</v>
      </c>
      <c r="N350" s="256">
        <f>INDEX('Policy Characteristics'!I:I,MATCH(PolicyLevers!$C350,'Policy Characteristics'!$D:$D,0))</f>
        <v>0.01</v>
      </c>
      <c r="O350" s="270" t="str">
        <f>INDEX('Policy Characteristics'!J:J,MATCH(PolicyLevers!$C350,'Policy Characteristics'!$D:$D,0))</f>
        <v>% of fuel shifted</v>
      </c>
      <c r="P350" s="257"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12" t="str">
        <f>INDEX('Policy Characteristics'!L:L,MATCH(PolicyLevers!$C350,'Policy Characteristics'!$D:$D,0))</f>
        <v>industry-ag-main.html#fuel-switching</v>
      </c>
      <c r="R350" s="271" t="str">
        <f>INDEX('Policy Characteristics'!M:M,MATCH(PolicyLevers!$C350,'Policy Characteristics'!$D:$D,0))</f>
        <v>industry-elec-and-hydrogen.html</v>
      </c>
      <c r="S350" s="257">
        <f>INDEX('Policy Characteristics'!N:N,MATCH(PolicyLevers!$C350,'Policy Characteristics'!$D:$D,0))</f>
        <v>0</v>
      </c>
      <c r="T350" s="257">
        <f>INDEX('Policy Characteristics'!O:O,MATCH(PolicyLevers!$C350,'Policy Characteristics'!$D:$D,0))</f>
        <v>0</v>
      </c>
      <c r="U350" s="2"/>
      <c r="V350" s="2"/>
      <c r="W350" s="2"/>
      <c r="X350" s="2"/>
      <c r="Y350" s="2"/>
      <c r="Z350" s="2"/>
    </row>
    <row r="351" spans="1:26" ht="15.75" customHeight="1" x14ac:dyDescent="0.2">
      <c r="A351" s="118" t="str">
        <f>INDEX('Policy Characteristics'!B:B,MATCH(PolicyLevers!$C351,'Policy Characteristics'!$D:$D,0))</f>
        <v>Industry</v>
      </c>
      <c r="B351" s="118" t="str">
        <f>INDEX('Policy Characteristics'!C:C,MATCH(PolicyLevers!$C351,'Policy Characteristics'!$D:$D,0))</f>
        <v>Electrification + Hydrogen</v>
      </c>
      <c r="C351" s="12" t="str">
        <f t="shared" ref="C351" si="240">C$321</f>
        <v>Fraction of Industrial Fuel Use Shifted to Other Fuels</v>
      </c>
      <c r="D351" s="257" t="s">
        <v>379</v>
      </c>
      <c r="E351" s="257" t="s">
        <v>396</v>
      </c>
      <c r="F351" s="257" t="s">
        <v>380</v>
      </c>
      <c r="G351" s="257" t="s">
        <v>397</v>
      </c>
      <c r="H351" s="7">
        <v>411</v>
      </c>
      <c r="I351" s="257" t="s">
        <v>76</v>
      </c>
      <c r="J351" s="118" t="str">
        <f>INDEX('Policy Characteristics'!E:E,MATCH(PolicyLevers!$C351,'Policy Characteristics'!$D:$D,0))</f>
        <v>Electrification + Hydrogen</v>
      </c>
      <c r="K351" s="118" t="str">
        <f>INDEX('Policy Characteristics'!F:F,MATCH(PolicyLevers!$C351,'Policy Characteristics'!$D:$D,0))</f>
        <v>indst fuel type shifting</v>
      </c>
      <c r="L351" s="256">
        <f>INDEX('Policy Characteristics'!G:G,MATCH(PolicyLevers!$C351,'Policy Characteristics'!$D:$D,0))</f>
        <v>0</v>
      </c>
      <c r="M351" s="256">
        <f>INDEX('Policy Characteristics'!H:H,MATCH(PolicyLevers!$C351,'Policy Characteristics'!$D:$D,0))</f>
        <v>1</v>
      </c>
      <c r="N351" s="256">
        <f>INDEX('Policy Characteristics'!I:I,MATCH(PolicyLevers!$C351,'Policy Characteristics'!$D:$D,0))</f>
        <v>0.01</v>
      </c>
      <c r="O351" s="270" t="str">
        <f>INDEX('Policy Characteristics'!J:J,MATCH(PolicyLevers!$C351,'Policy Characteristics'!$D:$D,0))</f>
        <v>% of fuel shifted</v>
      </c>
      <c r="P351" s="257"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12" t="str">
        <f>INDEX('Policy Characteristics'!L:L,MATCH(PolicyLevers!$C351,'Policy Characteristics'!$D:$D,0))</f>
        <v>industry-ag-main.html#fuel-switching</v>
      </c>
      <c r="R351" s="271" t="str">
        <f>INDEX('Policy Characteristics'!M:M,MATCH(PolicyLevers!$C351,'Policy Characteristics'!$D:$D,0))</f>
        <v>industry-elec-and-hydrogen.html</v>
      </c>
      <c r="S351" s="257">
        <f>INDEX('Policy Characteristics'!N:N,MATCH(PolicyLevers!$C351,'Policy Characteristics'!$D:$D,0))</f>
        <v>0</v>
      </c>
      <c r="T351" s="257">
        <f>INDEX('Policy Characteristics'!O:O,MATCH(PolicyLevers!$C351,'Policy Characteristics'!$D:$D,0))</f>
        <v>0</v>
      </c>
      <c r="U351" s="2"/>
      <c r="V351" s="2"/>
      <c r="W351" s="2"/>
      <c r="X351" s="2"/>
      <c r="Y351" s="2"/>
      <c r="Z351" s="2"/>
    </row>
    <row r="352" spans="1:26" ht="15.75" customHeight="1" x14ac:dyDescent="0.2">
      <c r="A352" s="118" t="str">
        <f>INDEX('Policy Characteristics'!B:B,MATCH(PolicyLevers!$C352,'Policy Characteristics'!$D:$D,0))</f>
        <v>Industry</v>
      </c>
      <c r="B352" s="118" t="str">
        <f>INDEX('Policy Characteristics'!C:C,MATCH(PolicyLevers!$C352,'Policy Characteristics'!$D:$D,0))</f>
        <v>Electrification + Hydrogen</v>
      </c>
      <c r="C352" s="118" t="str">
        <f t="shared" ref="C352" si="241">C$321</f>
        <v>Fraction of Industrial Fuel Use Shifted to Other Fuels</v>
      </c>
      <c r="D352" s="252" t="s">
        <v>379</v>
      </c>
      <c r="E352" s="252" t="s">
        <v>402</v>
      </c>
      <c r="F352" s="252" t="s">
        <v>380</v>
      </c>
      <c r="G352" s="252" t="s">
        <v>403</v>
      </c>
      <c r="H352" s="249">
        <v>412</v>
      </c>
      <c r="I352" s="250" t="s">
        <v>63</v>
      </c>
      <c r="J352" s="118" t="str">
        <f>INDEX('Policy Characteristics'!E:E,MATCH(PolicyLevers!$C352,'Policy Characteristics'!$D:$D,0))</f>
        <v>Electrification + Hydrogen</v>
      </c>
      <c r="K352" s="118" t="str">
        <f>INDEX('Policy Characteristics'!F:F,MATCH(PolicyLevers!$C352,'Policy Characteristics'!$D:$D,0))</f>
        <v>indst fuel type shifting</v>
      </c>
      <c r="L352" s="251">
        <f>INDEX('Policy Characteristics'!G:G,MATCH(PolicyLevers!$C352,'Policy Characteristics'!$D:$D,0))</f>
        <v>0</v>
      </c>
      <c r="M352" s="251">
        <f>INDEX('Policy Characteristics'!H:H,MATCH(PolicyLevers!$C352,'Policy Characteristics'!$D:$D,0))</f>
        <v>1</v>
      </c>
      <c r="N352" s="251">
        <f>INDEX('Policy Characteristics'!I:I,MATCH(PolicyLevers!$C352,'Policy Characteristics'!$D:$D,0))</f>
        <v>0.01</v>
      </c>
      <c r="O352" s="252" t="str">
        <f>INDEX('Policy Characteristics'!J:J,MATCH(PolicyLevers!$C352,'Policy Characteristics'!$D:$D,0))</f>
        <v>% of fuel shifted</v>
      </c>
      <c r="P352" s="252"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118" t="str">
        <f>INDEX('Policy Characteristics'!L:L,MATCH(PolicyLevers!$C352,'Policy Characteristics'!$D:$D,0))</f>
        <v>industry-ag-main.html#fuel-switching</v>
      </c>
      <c r="R352" s="260" t="str">
        <f>INDEX('Policy Characteristics'!M:M,MATCH(PolicyLevers!$C352,'Policy Characteristics'!$D:$D,0))</f>
        <v>industry-elec-and-hydrogen.html</v>
      </c>
      <c r="S352" s="252">
        <f>INDEX('Policy Characteristics'!N:N,MATCH(PolicyLevers!$C352,'Policy Characteristics'!$D:$D,0))</f>
        <v>0</v>
      </c>
      <c r="T352" s="252">
        <f>INDEX('Policy Characteristics'!O:O,MATCH(PolicyLevers!$C352,'Policy Characteristics'!$D:$D,0))</f>
        <v>0</v>
      </c>
      <c r="U352" s="2"/>
      <c r="V352" s="2"/>
      <c r="W352" s="2"/>
      <c r="X352" s="2"/>
      <c r="Y352" s="2"/>
      <c r="Z352" s="2"/>
    </row>
    <row r="353" spans="1:26" ht="15.75" customHeight="1" x14ac:dyDescent="0.2">
      <c r="A353" s="118" t="str">
        <f>INDEX('Policy Characteristics'!B:B,MATCH(PolicyLevers!$C353,'Policy Characteristics'!$D:$D,0))</f>
        <v>Industry</v>
      </c>
      <c r="B353" s="118" t="str">
        <f>INDEX('Policy Characteristics'!C:C,MATCH(PolicyLevers!$C353,'Policy Characteristics'!$D:$D,0))</f>
        <v>Electrification + Hydrogen</v>
      </c>
      <c r="C353" s="118" t="str">
        <f t="shared" ref="C353" si="242">C$321</f>
        <v>Fraction of Industrial Fuel Use Shifted to Other Fuels</v>
      </c>
      <c r="D353" s="252" t="s">
        <v>379</v>
      </c>
      <c r="E353" s="252" t="s">
        <v>404</v>
      </c>
      <c r="F353" s="252" t="s">
        <v>380</v>
      </c>
      <c r="G353" s="252" t="s">
        <v>405</v>
      </c>
      <c r="H353" s="249">
        <v>413</v>
      </c>
      <c r="I353" s="250" t="s">
        <v>63</v>
      </c>
      <c r="J353" s="118" t="str">
        <f>INDEX('Policy Characteristics'!E:E,MATCH(PolicyLevers!$C353,'Policy Characteristics'!$D:$D,0))</f>
        <v>Electrification + Hydrogen</v>
      </c>
      <c r="K353" s="118" t="str">
        <f>INDEX('Policy Characteristics'!F:F,MATCH(PolicyLevers!$C353,'Policy Characteristics'!$D:$D,0))</f>
        <v>indst fuel type shifting</v>
      </c>
      <c r="L353" s="251">
        <f>INDEX('Policy Characteristics'!G:G,MATCH(PolicyLevers!$C353,'Policy Characteristics'!$D:$D,0))</f>
        <v>0</v>
      </c>
      <c r="M353" s="251">
        <f>INDEX('Policy Characteristics'!H:H,MATCH(PolicyLevers!$C353,'Policy Characteristics'!$D:$D,0))</f>
        <v>1</v>
      </c>
      <c r="N353" s="251">
        <f>INDEX('Policy Characteristics'!I:I,MATCH(PolicyLevers!$C353,'Policy Characteristics'!$D:$D,0))</f>
        <v>0.01</v>
      </c>
      <c r="O353" s="252" t="str">
        <f>INDEX('Policy Characteristics'!J:J,MATCH(PolicyLevers!$C353,'Policy Characteristics'!$D:$D,0))</f>
        <v>% of fuel shifted</v>
      </c>
      <c r="P353" s="252"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118" t="str">
        <f>INDEX('Policy Characteristics'!L:L,MATCH(PolicyLevers!$C353,'Policy Characteristics'!$D:$D,0))</f>
        <v>industry-ag-main.html#fuel-switching</v>
      </c>
      <c r="R353" s="260" t="str">
        <f>INDEX('Policy Characteristics'!M:M,MATCH(PolicyLevers!$C353,'Policy Characteristics'!$D:$D,0))</f>
        <v>industry-elec-and-hydrogen.html</v>
      </c>
      <c r="S353" s="252">
        <f>INDEX('Policy Characteristics'!N:N,MATCH(PolicyLevers!$C353,'Policy Characteristics'!$D:$D,0))</f>
        <v>0</v>
      </c>
      <c r="T353" s="252">
        <f>INDEX('Policy Characteristics'!O:O,MATCH(PolicyLevers!$C353,'Policy Characteristics'!$D:$D,0))</f>
        <v>0</v>
      </c>
      <c r="U353" s="2"/>
      <c r="V353" s="2"/>
      <c r="W353" s="2"/>
      <c r="X353" s="2"/>
      <c r="Y353" s="2"/>
      <c r="Z353" s="2"/>
    </row>
    <row r="354" spans="1:26" ht="15.75" customHeight="1" x14ac:dyDescent="0.2">
      <c r="A354" s="118" t="str">
        <f>INDEX('Policy Characteristics'!B:B,MATCH(PolicyLevers!$C354,'Policy Characteristics'!$D:$D,0))</f>
        <v>Industry</v>
      </c>
      <c r="B354" s="118" t="str">
        <f>INDEX('Policy Characteristics'!C:C,MATCH(PolicyLevers!$C354,'Policy Characteristics'!$D:$D,0))</f>
        <v>Electrification + Hydrogen</v>
      </c>
      <c r="C354" s="12" t="str">
        <f t="shared" ref="C354" si="243">C$321</f>
        <v>Fraction of Industrial Fuel Use Shifted to Other Fuels</v>
      </c>
      <c r="D354" s="257" t="s">
        <v>379</v>
      </c>
      <c r="E354" s="257" t="s">
        <v>406</v>
      </c>
      <c r="F354" s="257" t="s">
        <v>380</v>
      </c>
      <c r="G354" s="257" t="s">
        <v>407</v>
      </c>
      <c r="H354" s="7">
        <v>414</v>
      </c>
      <c r="I354" s="257" t="s">
        <v>76</v>
      </c>
      <c r="J354" s="118" t="str">
        <f>INDEX('Policy Characteristics'!E:E,MATCH(PolicyLevers!$C354,'Policy Characteristics'!$D:$D,0))</f>
        <v>Electrification + Hydrogen</v>
      </c>
      <c r="K354" s="118" t="str">
        <f>INDEX('Policy Characteristics'!F:F,MATCH(PolicyLevers!$C354,'Policy Characteristics'!$D:$D,0))</f>
        <v>indst fuel type shifting</v>
      </c>
      <c r="L354" s="256">
        <f>INDEX('Policy Characteristics'!G:G,MATCH(PolicyLevers!$C354,'Policy Characteristics'!$D:$D,0))</f>
        <v>0</v>
      </c>
      <c r="M354" s="256">
        <f>INDEX('Policy Characteristics'!H:H,MATCH(PolicyLevers!$C354,'Policy Characteristics'!$D:$D,0))</f>
        <v>1</v>
      </c>
      <c r="N354" s="256">
        <f>INDEX('Policy Characteristics'!I:I,MATCH(PolicyLevers!$C354,'Policy Characteristics'!$D:$D,0))</f>
        <v>0.01</v>
      </c>
      <c r="O354" s="270" t="str">
        <f>INDEX('Policy Characteristics'!J:J,MATCH(PolicyLevers!$C354,'Policy Characteristics'!$D:$D,0))</f>
        <v>% of fuel shifted</v>
      </c>
      <c r="P354" s="257"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12" t="str">
        <f>INDEX('Policy Characteristics'!L:L,MATCH(PolicyLevers!$C354,'Policy Characteristics'!$D:$D,0))</f>
        <v>industry-ag-main.html#fuel-switching</v>
      </c>
      <c r="R354" s="271" t="str">
        <f>INDEX('Policy Characteristics'!M:M,MATCH(PolicyLevers!$C354,'Policy Characteristics'!$D:$D,0))</f>
        <v>industry-elec-and-hydrogen.html</v>
      </c>
      <c r="S354" s="257">
        <f>INDEX('Policy Characteristics'!N:N,MATCH(PolicyLevers!$C354,'Policy Characteristics'!$D:$D,0))</f>
        <v>0</v>
      </c>
      <c r="T354" s="257">
        <f>INDEX('Policy Characteristics'!O:O,MATCH(PolicyLevers!$C354,'Policy Characteristics'!$D:$D,0))</f>
        <v>0</v>
      </c>
      <c r="U354" s="2"/>
      <c r="V354" s="2"/>
      <c r="W354" s="2"/>
      <c r="X354" s="2"/>
      <c r="Y354" s="2"/>
      <c r="Z354" s="2"/>
    </row>
    <row r="355" spans="1:26" ht="15.75" customHeight="1" x14ac:dyDescent="0.2">
      <c r="A355" s="118" t="str">
        <f>INDEX('Policy Characteristics'!B:B,MATCH(PolicyLevers!$C355,'Policy Characteristics'!$D:$D,0))</f>
        <v>Industry</v>
      </c>
      <c r="B355" s="118" t="str">
        <f>INDEX('Policy Characteristics'!C:C,MATCH(PolicyLevers!$C355,'Policy Characteristics'!$D:$D,0))</f>
        <v>Electrification + Hydrogen</v>
      </c>
      <c r="C355" s="118" t="str">
        <f t="shared" ref="C355" si="244">C$321</f>
        <v>Fraction of Industrial Fuel Use Shifted to Other Fuels</v>
      </c>
      <c r="D355" s="252" t="s">
        <v>379</v>
      </c>
      <c r="E355" s="252" t="s">
        <v>408</v>
      </c>
      <c r="F355" s="252" t="s">
        <v>380</v>
      </c>
      <c r="G355" s="252" t="s">
        <v>409</v>
      </c>
      <c r="H355" s="249">
        <v>415</v>
      </c>
      <c r="I355" s="250" t="s">
        <v>63</v>
      </c>
      <c r="J355" s="118" t="str">
        <f>INDEX('Policy Characteristics'!E:E,MATCH(PolicyLevers!$C355,'Policy Characteristics'!$D:$D,0))</f>
        <v>Electrification + Hydrogen</v>
      </c>
      <c r="K355" s="118" t="str">
        <f>INDEX('Policy Characteristics'!F:F,MATCH(PolicyLevers!$C355,'Policy Characteristics'!$D:$D,0))</f>
        <v>indst fuel type shifting</v>
      </c>
      <c r="L355" s="251">
        <f>INDEX('Policy Characteristics'!G:G,MATCH(PolicyLevers!$C355,'Policy Characteristics'!$D:$D,0))</f>
        <v>0</v>
      </c>
      <c r="M355" s="251">
        <f>INDEX('Policy Characteristics'!H:H,MATCH(PolicyLevers!$C355,'Policy Characteristics'!$D:$D,0))</f>
        <v>1</v>
      </c>
      <c r="N355" s="251">
        <f>INDEX('Policy Characteristics'!I:I,MATCH(PolicyLevers!$C355,'Policy Characteristics'!$D:$D,0))</f>
        <v>0.01</v>
      </c>
      <c r="O355" s="252" t="str">
        <f>INDEX('Policy Characteristics'!J:J,MATCH(PolicyLevers!$C355,'Policy Characteristics'!$D:$D,0))</f>
        <v>% of fuel shifted</v>
      </c>
      <c r="P355" s="252"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118" t="str">
        <f>INDEX('Policy Characteristics'!L:L,MATCH(PolicyLevers!$C355,'Policy Characteristics'!$D:$D,0))</f>
        <v>industry-ag-main.html#fuel-switching</v>
      </c>
      <c r="R355" s="260" t="str">
        <f>INDEX('Policy Characteristics'!M:M,MATCH(PolicyLevers!$C355,'Policy Characteristics'!$D:$D,0))</f>
        <v>industry-elec-and-hydrogen.html</v>
      </c>
      <c r="S355" s="252">
        <f>INDEX('Policy Characteristics'!N:N,MATCH(PolicyLevers!$C355,'Policy Characteristics'!$D:$D,0))</f>
        <v>0</v>
      </c>
      <c r="T355" s="252">
        <f>INDEX('Policy Characteristics'!O:O,MATCH(PolicyLevers!$C355,'Policy Characteristics'!$D:$D,0))</f>
        <v>0</v>
      </c>
      <c r="U355" s="2"/>
      <c r="V355" s="2"/>
      <c r="W355" s="2"/>
      <c r="X355" s="2"/>
      <c r="Y355" s="2"/>
      <c r="Z355" s="2"/>
    </row>
    <row r="356" spans="1:26" ht="15.75" customHeight="1" x14ac:dyDescent="0.2">
      <c r="A356" s="118" t="str">
        <f>INDEX('Policy Characteristics'!B:B,MATCH(PolicyLevers!$C356,'Policy Characteristics'!$D:$D,0))</f>
        <v>Industry</v>
      </c>
      <c r="B356" s="118" t="str">
        <f>INDEX('Policy Characteristics'!C:C,MATCH(PolicyLevers!$C356,'Policy Characteristics'!$D:$D,0))</f>
        <v>Electrification + Hydrogen</v>
      </c>
      <c r="C356" s="12" t="str">
        <f t="shared" ref="C356" si="245">C$321</f>
        <v>Fraction of Industrial Fuel Use Shifted to Other Fuels</v>
      </c>
      <c r="D356" s="257" t="s">
        <v>379</v>
      </c>
      <c r="E356" s="257" t="s">
        <v>410</v>
      </c>
      <c r="F356" s="257" t="s">
        <v>380</v>
      </c>
      <c r="G356" s="257" t="s">
        <v>411</v>
      </c>
      <c r="H356" s="7">
        <v>416</v>
      </c>
      <c r="I356" s="257" t="s">
        <v>76</v>
      </c>
      <c r="J356" s="118" t="str">
        <f>INDEX('Policy Characteristics'!E:E,MATCH(PolicyLevers!$C356,'Policy Characteristics'!$D:$D,0))</f>
        <v>Electrification + Hydrogen</v>
      </c>
      <c r="K356" s="118" t="str">
        <f>INDEX('Policy Characteristics'!F:F,MATCH(PolicyLevers!$C356,'Policy Characteristics'!$D:$D,0))</f>
        <v>indst fuel type shifting</v>
      </c>
      <c r="L356" s="256">
        <f>INDEX('Policy Characteristics'!G:G,MATCH(PolicyLevers!$C356,'Policy Characteristics'!$D:$D,0))</f>
        <v>0</v>
      </c>
      <c r="M356" s="256">
        <f>INDEX('Policy Characteristics'!H:H,MATCH(PolicyLevers!$C356,'Policy Characteristics'!$D:$D,0))</f>
        <v>1</v>
      </c>
      <c r="N356" s="256">
        <f>INDEX('Policy Characteristics'!I:I,MATCH(PolicyLevers!$C356,'Policy Characteristics'!$D:$D,0))</f>
        <v>0.01</v>
      </c>
      <c r="O356" s="270" t="str">
        <f>INDEX('Policy Characteristics'!J:J,MATCH(PolicyLevers!$C356,'Policy Characteristics'!$D:$D,0))</f>
        <v>% of fuel shifted</v>
      </c>
      <c r="P356" s="257"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12" t="str">
        <f>INDEX('Policy Characteristics'!L:L,MATCH(PolicyLevers!$C356,'Policy Characteristics'!$D:$D,0))</f>
        <v>industry-ag-main.html#fuel-switching</v>
      </c>
      <c r="R356" s="271" t="str">
        <f>INDEX('Policy Characteristics'!M:M,MATCH(PolicyLevers!$C356,'Policy Characteristics'!$D:$D,0))</f>
        <v>industry-elec-and-hydrogen.html</v>
      </c>
      <c r="S356" s="257">
        <f>INDEX('Policy Characteristics'!N:N,MATCH(PolicyLevers!$C356,'Policy Characteristics'!$D:$D,0))</f>
        <v>0</v>
      </c>
      <c r="T356" s="257">
        <f>INDEX('Policy Characteristics'!O:O,MATCH(PolicyLevers!$C356,'Policy Characteristics'!$D:$D,0))</f>
        <v>0</v>
      </c>
      <c r="U356" s="2"/>
      <c r="V356" s="2"/>
      <c r="W356" s="2"/>
      <c r="X356" s="2"/>
      <c r="Y356" s="2"/>
      <c r="Z356" s="2"/>
    </row>
    <row r="357" spans="1:26" ht="15.75" customHeight="1" x14ac:dyDescent="0.2">
      <c r="A357" s="118" t="str">
        <f>INDEX('Policy Characteristics'!B:B,MATCH(PolicyLevers!$C357,'Policy Characteristics'!$D:$D,0))</f>
        <v>Industry</v>
      </c>
      <c r="B357" s="118" t="str">
        <f>INDEX('Policy Characteristics'!C:C,MATCH(PolicyLevers!$C357,'Policy Characteristics'!$D:$D,0))</f>
        <v>Electrification + Hydrogen</v>
      </c>
      <c r="C357" s="12" t="str">
        <f t="shared" ref="C357" si="246">C$321</f>
        <v>Fraction of Industrial Fuel Use Shifted to Other Fuels</v>
      </c>
      <c r="D357" s="257" t="s">
        <v>379</v>
      </c>
      <c r="E357" s="257" t="s">
        <v>412</v>
      </c>
      <c r="F357" s="257" t="s">
        <v>380</v>
      </c>
      <c r="G357" s="257" t="s">
        <v>413</v>
      </c>
      <c r="H357" s="7">
        <v>417</v>
      </c>
      <c r="I357" s="257" t="s">
        <v>76</v>
      </c>
      <c r="J357" s="118" t="str">
        <f>INDEX('Policy Characteristics'!E:E,MATCH(PolicyLevers!$C357,'Policy Characteristics'!$D:$D,0))</f>
        <v>Electrification + Hydrogen</v>
      </c>
      <c r="K357" s="118" t="str">
        <f>INDEX('Policy Characteristics'!F:F,MATCH(PolicyLevers!$C357,'Policy Characteristics'!$D:$D,0))</f>
        <v>indst fuel type shifting</v>
      </c>
      <c r="L357" s="256">
        <f>INDEX('Policy Characteristics'!G:G,MATCH(PolicyLevers!$C357,'Policy Characteristics'!$D:$D,0))</f>
        <v>0</v>
      </c>
      <c r="M357" s="256">
        <f>INDEX('Policy Characteristics'!H:H,MATCH(PolicyLevers!$C357,'Policy Characteristics'!$D:$D,0))</f>
        <v>1</v>
      </c>
      <c r="N357" s="256">
        <f>INDEX('Policy Characteristics'!I:I,MATCH(PolicyLevers!$C357,'Policy Characteristics'!$D:$D,0))</f>
        <v>0.01</v>
      </c>
      <c r="O357" s="270" t="str">
        <f>INDEX('Policy Characteristics'!J:J,MATCH(PolicyLevers!$C357,'Policy Characteristics'!$D:$D,0))</f>
        <v>% of fuel shifted</v>
      </c>
      <c r="P357" s="257"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12" t="str">
        <f>INDEX('Policy Characteristics'!L:L,MATCH(PolicyLevers!$C357,'Policy Characteristics'!$D:$D,0))</f>
        <v>industry-ag-main.html#fuel-switching</v>
      </c>
      <c r="R357" s="271" t="str">
        <f>INDEX('Policy Characteristics'!M:M,MATCH(PolicyLevers!$C357,'Policy Characteristics'!$D:$D,0))</f>
        <v>industry-elec-and-hydrogen.html</v>
      </c>
      <c r="S357" s="257">
        <f>INDEX('Policy Characteristics'!N:N,MATCH(PolicyLevers!$C357,'Policy Characteristics'!$D:$D,0))</f>
        <v>0</v>
      </c>
      <c r="T357" s="257">
        <f>INDEX('Policy Characteristics'!O:O,MATCH(PolicyLevers!$C357,'Policy Characteristics'!$D:$D,0))</f>
        <v>0</v>
      </c>
      <c r="U357" s="2"/>
      <c r="V357" s="2"/>
      <c r="W357" s="2"/>
      <c r="X357" s="2"/>
      <c r="Y357" s="2"/>
      <c r="Z357" s="2"/>
    </row>
    <row r="358" spans="1:26" ht="15.75" customHeight="1" x14ac:dyDescent="0.2">
      <c r="A358" s="118" t="str">
        <f>INDEX('Policy Characteristics'!B:B,MATCH(PolicyLevers!$C358,'Policy Characteristics'!$D:$D,0))</f>
        <v>Industry</v>
      </c>
      <c r="B358" s="118" t="str">
        <f>INDEX('Policy Characteristics'!C:C,MATCH(PolicyLevers!$C358,'Policy Characteristics'!$D:$D,0))</f>
        <v>Electrification + Hydrogen</v>
      </c>
      <c r="C358" s="118" t="str">
        <f t="shared" ref="C358" si="247">C$321</f>
        <v>Fraction of Industrial Fuel Use Shifted to Other Fuels</v>
      </c>
      <c r="D358" s="252" t="s">
        <v>379</v>
      </c>
      <c r="E358" s="252" t="s">
        <v>414</v>
      </c>
      <c r="F358" s="252" t="s">
        <v>380</v>
      </c>
      <c r="G358" s="252" t="s">
        <v>415</v>
      </c>
      <c r="H358" s="249">
        <v>418</v>
      </c>
      <c r="I358" s="250" t="s">
        <v>63</v>
      </c>
      <c r="J358" s="118" t="str">
        <f>INDEX('Policy Characteristics'!E:E,MATCH(PolicyLevers!$C358,'Policy Characteristics'!$D:$D,0))</f>
        <v>Electrification + Hydrogen</v>
      </c>
      <c r="K358" s="118" t="str">
        <f>INDEX('Policy Characteristics'!F:F,MATCH(PolicyLevers!$C358,'Policy Characteristics'!$D:$D,0))</f>
        <v>indst fuel type shifting</v>
      </c>
      <c r="L358" s="251">
        <f>INDEX('Policy Characteristics'!G:G,MATCH(PolicyLevers!$C358,'Policy Characteristics'!$D:$D,0))</f>
        <v>0</v>
      </c>
      <c r="M358" s="251">
        <f>INDEX('Policy Characteristics'!H:H,MATCH(PolicyLevers!$C358,'Policy Characteristics'!$D:$D,0))</f>
        <v>1</v>
      </c>
      <c r="N358" s="251">
        <f>INDEX('Policy Characteristics'!I:I,MATCH(PolicyLevers!$C358,'Policy Characteristics'!$D:$D,0))</f>
        <v>0.01</v>
      </c>
      <c r="O358" s="252" t="str">
        <f>INDEX('Policy Characteristics'!J:J,MATCH(PolicyLevers!$C358,'Policy Characteristics'!$D:$D,0))</f>
        <v>% of fuel shifted</v>
      </c>
      <c r="P358" s="252"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118" t="str">
        <f>INDEX('Policy Characteristics'!L:L,MATCH(PolicyLevers!$C358,'Policy Characteristics'!$D:$D,0))</f>
        <v>industry-ag-main.html#fuel-switching</v>
      </c>
      <c r="R358" s="260" t="str">
        <f>INDEX('Policy Characteristics'!M:M,MATCH(PolicyLevers!$C358,'Policy Characteristics'!$D:$D,0))</f>
        <v>industry-elec-and-hydrogen.html</v>
      </c>
      <c r="S358" s="252">
        <f>INDEX('Policy Characteristics'!N:N,MATCH(PolicyLevers!$C358,'Policy Characteristics'!$D:$D,0))</f>
        <v>0</v>
      </c>
      <c r="T358" s="252">
        <f>INDEX('Policy Characteristics'!O:O,MATCH(PolicyLevers!$C358,'Policy Characteristics'!$D:$D,0))</f>
        <v>0</v>
      </c>
      <c r="U358" s="2"/>
      <c r="V358" s="2"/>
      <c r="W358" s="2"/>
      <c r="X358" s="2"/>
      <c r="Y358" s="2"/>
      <c r="Z358" s="2"/>
    </row>
    <row r="359" spans="1:26" ht="15.75" customHeight="1" x14ac:dyDescent="0.2">
      <c r="A359" s="118" t="str">
        <f>INDEX('Policy Characteristics'!B:B,MATCH(PolicyLevers!$C359,'Policy Characteristics'!$D:$D,0))</f>
        <v>Industry</v>
      </c>
      <c r="B359" s="118" t="str">
        <f>INDEX('Policy Characteristics'!C:C,MATCH(PolicyLevers!$C359,'Policy Characteristics'!$D:$D,0))</f>
        <v>Electrification + Hydrogen</v>
      </c>
      <c r="C359" s="118" t="str">
        <f t="shared" ref="C359" si="248">C$321</f>
        <v>Fraction of Industrial Fuel Use Shifted to Other Fuels</v>
      </c>
      <c r="D359" s="252" t="s">
        <v>379</v>
      </c>
      <c r="E359" s="252" t="s">
        <v>416</v>
      </c>
      <c r="F359" s="252" t="s">
        <v>380</v>
      </c>
      <c r="G359" s="252" t="s">
        <v>417</v>
      </c>
      <c r="H359" s="249">
        <v>419</v>
      </c>
      <c r="I359" s="250" t="s">
        <v>63</v>
      </c>
      <c r="J359" s="118" t="str">
        <f>INDEX('Policy Characteristics'!E:E,MATCH(PolicyLevers!$C359,'Policy Characteristics'!$D:$D,0))</f>
        <v>Electrification + Hydrogen</v>
      </c>
      <c r="K359" s="118" t="str">
        <f>INDEX('Policy Characteristics'!F:F,MATCH(PolicyLevers!$C359,'Policy Characteristics'!$D:$D,0))</f>
        <v>indst fuel type shifting</v>
      </c>
      <c r="L359" s="251">
        <f>INDEX('Policy Characteristics'!G:G,MATCH(PolicyLevers!$C359,'Policy Characteristics'!$D:$D,0))</f>
        <v>0</v>
      </c>
      <c r="M359" s="251">
        <f>INDEX('Policy Characteristics'!H:H,MATCH(PolicyLevers!$C359,'Policy Characteristics'!$D:$D,0))</f>
        <v>1</v>
      </c>
      <c r="N359" s="251">
        <f>INDEX('Policy Characteristics'!I:I,MATCH(PolicyLevers!$C359,'Policy Characteristics'!$D:$D,0))</f>
        <v>0.01</v>
      </c>
      <c r="O359" s="252" t="str">
        <f>INDEX('Policy Characteristics'!J:J,MATCH(PolicyLevers!$C359,'Policy Characteristics'!$D:$D,0))</f>
        <v>% of fuel shifted</v>
      </c>
      <c r="P359" s="252"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118" t="str">
        <f>INDEX('Policy Characteristics'!L:L,MATCH(PolicyLevers!$C359,'Policy Characteristics'!$D:$D,0))</f>
        <v>industry-ag-main.html#fuel-switching</v>
      </c>
      <c r="R359" s="260" t="str">
        <f>INDEX('Policy Characteristics'!M:M,MATCH(PolicyLevers!$C359,'Policy Characteristics'!$D:$D,0))</f>
        <v>industry-elec-and-hydrogen.html</v>
      </c>
      <c r="S359" s="252">
        <f>INDEX('Policy Characteristics'!N:N,MATCH(PolicyLevers!$C359,'Policy Characteristics'!$D:$D,0))</f>
        <v>0</v>
      </c>
      <c r="T359" s="252">
        <f>INDEX('Policy Characteristics'!O:O,MATCH(PolicyLevers!$C359,'Policy Characteristics'!$D:$D,0))</f>
        <v>0</v>
      </c>
      <c r="U359" s="2"/>
      <c r="V359" s="2"/>
      <c r="W359" s="2"/>
      <c r="X359" s="2"/>
      <c r="Y359" s="2"/>
      <c r="Z359" s="2"/>
    </row>
    <row r="360" spans="1:26" ht="15.75" customHeight="1" x14ac:dyDescent="0.2">
      <c r="A360" s="118" t="str">
        <f>INDEX('Policy Characteristics'!B:B,MATCH(PolicyLevers!$C360,'Policy Characteristics'!$D:$D,0))</f>
        <v>Industry</v>
      </c>
      <c r="B360" s="118" t="str">
        <f>INDEX('Policy Characteristics'!C:C,MATCH(PolicyLevers!$C360,'Policy Characteristics'!$D:$D,0))</f>
        <v>Electrification + Hydrogen</v>
      </c>
      <c r="C360" s="12" t="str">
        <f t="shared" ref="C360" si="249">C$321</f>
        <v>Fraction of Industrial Fuel Use Shifted to Other Fuels</v>
      </c>
      <c r="D360" s="257" t="s">
        <v>379</v>
      </c>
      <c r="E360" s="257" t="s">
        <v>418</v>
      </c>
      <c r="F360" s="257" t="s">
        <v>380</v>
      </c>
      <c r="G360" s="257" t="s">
        <v>419</v>
      </c>
      <c r="H360" s="7">
        <v>420</v>
      </c>
      <c r="I360" s="257" t="s">
        <v>76</v>
      </c>
      <c r="J360" s="118" t="str">
        <f>INDEX('Policy Characteristics'!E:E,MATCH(PolicyLevers!$C360,'Policy Characteristics'!$D:$D,0))</f>
        <v>Electrification + Hydrogen</v>
      </c>
      <c r="K360" s="118" t="str">
        <f>INDEX('Policy Characteristics'!F:F,MATCH(PolicyLevers!$C360,'Policy Characteristics'!$D:$D,0))</f>
        <v>indst fuel type shifting</v>
      </c>
      <c r="L360" s="256">
        <f>INDEX('Policy Characteristics'!G:G,MATCH(PolicyLevers!$C360,'Policy Characteristics'!$D:$D,0))</f>
        <v>0</v>
      </c>
      <c r="M360" s="256">
        <f>INDEX('Policy Characteristics'!H:H,MATCH(PolicyLevers!$C360,'Policy Characteristics'!$D:$D,0))</f>
        <v>1</v>
      </c>
      <c r="N360" s="256">
        <f>INDEX('Policy Characteristics'!I:I,MATCH(PolicyLevers!$C360,'Policy Characteristics'!$D:$D,0))</f>
        <v>0.01</v>
      </c>
      <c r="O360" s="270" t="str">
        <f>INDEX('Policy Characteristics'!J:J,MATCH(PolicyLevers!$C360,'Policy Characteristics'!$D:$D,0))</f>
        <v>% of fuel shifted</v>
      </c>
      <c r="P360" s="257"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12" t="str">
        <f>INDEX('Policy Characteristics'!L:L,MATCH(PolicyLevers!$C360,'Policy Characteristics'!$D:$D,0))</f>
        <v>industry-ag-main.html#fuel-switching</v>
      </c>
      <c r="R360" s="271" t="str">
        <f>INDEX('Policy Characteristics'!M:M,MATCH(PolicyLevers!$C360,'Policy Characteristics'!$D:$D,0))</f>
        <v>industry-elec-and-hydrogen.html</v>
      </c>
      <c r="S360" s="257">
        <f>INDEX('Policy Characteristics'!N:N,MATCH(PolicyLevers!$C360,'Policy Characteristics'!$D:$D,0))</f>
        <v>0</v>
      </c>
      <c r="T360" s="257">
        <f>INDEX('Policy Characteristics'!O:O,MATCH(PolicyLevers!$C360,'Policy Characteristics'!$D:$D,0))</f>
        <v>0</v>
      </c>
      <c r="U360" s="2"/>
      <c r="V360" s="2"/>
      <c r="W360" s="2"/>
      <c r="X360" s="2"/>
      <c r="Y360" s="2"/>
      <c r="Z360" s="2"/>
    </row>
    <row r="361" spans="1:26" ht="15.75" customHeight="1" x14ac:dyDescent="0.2">
      <c r="A361" s="118" t="str">
        <f>INDEX('Policy Characteristics'!B:B,MATCH(PolicyLevers!$C361,'Policy Characteristics'!$D:$D,0))</f>
        <v>Industry</v>
      </c>
      <c r="B361" s="118" t="str">
        <f>INDEX('Policy Characteristics'!C:C,MATCH(PolicyLevers!$C361,'Policy Characteristics'!$D:$D,0))</f>
        <v>Electrification + Hydrogen</v>
      </c>
      <c r="C361" s="12" t="str">
        <f t="shared" ref="C361" si="250">C$321</f>
        <v>Fraction of Industrial Fuel Use Shifted to Other Fuels</v>
      </c>
      <c r="D361" s="257" t="s">
        <v>381</v>
      </c>
      <c r="E361" s="257" t="s">
        <v>396</v>
      </c>
      <c r="F361" s="257" t="s">
        <v>382</v>
      </c>
      <c r="G361" s="257" t="s">
        <v>397</v>
      </c>
      <c r="H361" s="7">
        <v>421</v>
      </c>
      <c r="I361" s="257" t="s">
        <v>76</v>
      </c>
      <c r="J361" s="118" t="str">
        <f>INDEX('Policy Characteristics'!E:E,MATCH(PolicyLevers!$C361,'Policy Characteristics'!$D:$D,0))</f>
        <v>Electrification + Hydrogen</v>
      </c>
      <c r="K361" s="118" t="str">
        <f>INDEX('Policy Characteristics'!F:F,MATCH(PolicyLevers!$C361,'Policy Characteristics'!$D:$D,0))</f>
        <v>indst fuel type shifting</v>
      </c>
      <c r="L361" s="256">
        <f>INDEX('Policy Characteristics'!G:G,MATCH(PolicyLevers!$C361,'Policy Characteristics'!$D:$D,0))</f>
        <v>0</v>
      </c>
      <c r="M361" s="256">
        <f>INDEX('Policy Characteristics'!H:H,MATCH(PolicyLevers!$C361,'Policy Characteristics'!$D:$D,0))</f>
        <v>1</v>
      </c>
      <c r="N361" s="256">
        <f>INDEX('Policy Characteristics'!I:I,MATCH(PolicyLevers!$C361,'Policy Characteristics'!$D:$D,0))</f>
        <v>0.01</v>
      </c>
      <c r="O361" s="270" t="str">
        <f>INDEX('Policy Characteristics'!J:J,MATCH(PolicyLevers!$C361,'Policy Characteristics'!$D:$D,0))</f>
        <v>% of fuel shifted</v>
      </c>
      <c r="P361" s="257"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12" t="str">
        <f>INDEX('Policy Characteristics'!L:L,MATCH(PolicyLevers!$C361,'Policy Characteristics'!$D:$D,0))</f>
        <v>industry-ag-main.html#fuel-switching</v>
      </c>
      <c r="R361" s="271" t="str">
        <f>INDEX('Policy Characteristics'!M:M,MATCH(PolicyLevers!$C361,'Policy Characteristics'!$D:$D,0))</f>
        <v>industry-elec-and-hydrogen.html</v>
      </c>
      <c r="S361" s="257">
        <f>INDEX('Policy Characteristics'!N:N,MATCH(PolicyLevers!$C361,'Policy Characteristics'!$D:$D,0))</f>
        <v>0</v>
      </c>
      <c r="T361" s="257">
        <f>INDEX('Policy Characteristics'!O:O,MATCH(PolicyLevers!$C361,'Policy Characteristics'!$D:$D,0))</f>
        <v>0</v>
      </c>
      <c r="U361" s="2"/>
      <c r="V361" s="2"/>
      <c r="W361" s="2"/>
      <c r="X361" s="2"/>
      <c r="Y361" s="2"/>
      <c r="Z361" s="2"/>
    </row>
    <row r="362" spans="1:26" ht="15.75" customHeight="1" x14ac:dyDescent="0.2">
      <c r="A362" s="118" t="str">
        <f>INDEX('Policy Characteristics'!B:B,MATCH(PolicyLevers!$C362,'Policy Characteristics'!$D:$D,0))</f>
        <v>Industry</v>
      </c>
      <c r="B362" s="118" t="str">
        <f>INDEX('Policy Characteristics'!C:C,MATCH(PolicyLevers!$C362,'Policy Characteristics'!$D:$D,0))</f>
        <v>Electrification + Hydrogen</v>
      </c>
      <c r="C362" s="118" t="str">
        <f t="shared" ref="C362" si="251">C$321</f>
        <v>Fraction of Industrial Fuel Use Shifted to Other Fuels</v>
      </c>
      <c r="D362" s="252" t="s">
        <v>381</v>
      </c>
      <c r="E362" s="252" t="s">
        <v>402</v>
      </c>
      <c r="F362" s="252" t="s">
        <v>382</v>
      </c>
      <c r="G362" s="252" t="s">
        <v>403</v>
      </c>
      <c r="H362" s="249">
        <v>422</v>
      </c>
      <c r="I362" s="250" t="s">
        <v>76</v>
      </c>
      <c r="J362" s="118" t="str">
        <f>INDEX('Policy Characteristics'!E:E,MATCH(PolicyLevers!$C362,'Policy Characteristics'!$D:$D,0))</f>
        <v>Electrification + Hydrogen</v>
      </c>
      <c r="K362" s="118" t="str">
        <f>INDEX('Policy Characteristics'!F:F,MATCH(PolicyLevers!$C362,'Policy Characteristics'!$D:$D,0))</f>
        <v>indst fuel type shifting</v>
      </c>
      <c r="L362" s="251">
        <f>INDEX('Policy Characteristics'!G:G,MATCH(PolicyLevers!$C362,'Policy Characteristics'!$D:$D,0))</f>
        <v>0</v>
      </c>
      <c r="M362" s="251">
        <f>INDEX('Policy Characteristics'!H:H,MATCH(PolicyLevers!$C362,'Policy Characteristics'!$D:$D,0))</f>
        <v>1</v>
      </c>
      <c r="N362" s="251">
        <f>INDEX('Policy Characteristics'!I:I,MATCH(PolicyLevers!$C362,'Policy Characteristics'!$D:$D,0))</f>
        <v>0.01</v>
      </c>
      <c r="O362" s="252" t="str">
        <f>INDEX('Policy Characteristics'!J:J,MATCH(PolicyLevers!$C362,'Policy Characteristics'!$D:$D,0))</f>
        <v>% of fuel shifted</v>
      </c>
      <c r="P362" s="252"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118" t="str">
        <f>INDEX('Policy Characteristics'!L:L,MATCH(PolicyLevers!$C362,'Policy Characteristics'!$D:$D,0))</f>
        <v>industry-ag-main.html#fuel-switching</v>
      </c>
      <c r="R362" s="260" t="str">
        <f>INDEX('Policy Characteristics'!M:M,MATCH(PolicyLevers!$C362,'Policy Characteristics'!$D:$D,0))</f>
        <v>industry-elec-and-hydrogen.html</v>
      </c>
      <c r="S362" s="252">
        <f>INDEX('Policy Characteristics'!N:N,MATCH(PolicyLevers!$C362,'Policy Characteristics'!$D:$D,0))</f>
        <v>0</v>
      </c>
      <c r="T362" s="252">
        <f>INDEX('Policy Characteristics'!O:O,MATCH(PolicyLevers!$C362,'Policy Characteristics'!$D:$D,0))</f>
        <v>0</v>
      </c>
      <c r="U362" s="2"/>
      <c r="V362" s="2"/>
      <c r="W362" s="2"/>
      <c r="X362" s="2"/>
      <c r="Y362" s="2"/>
      <c r="Z362" s="2"/>
    </row>
    <row r="363" spans="1:26" ht="15.75" customHeight="1" x14ac:dyDescent="0.2">
      <c r="A363" s="118" t="str">
        <f>INDEX('Policy Characteristics'!B:B,MATCH(PolicyLevers!$C363,'Policy Characteristics'!$D:$D,0))</f>
        <v>Industry</v>
      </c>
      <c r="B363" s="118" t="str">
        <f>INDEX('Policy Characteristics'!C:C,MATCH(PolicyLevers!$C363,'Policy Characteristics'!$D:$D,0))</f>
        <v>Electrification + Hydrogen</v>
      </c>
      <c r="C363" s="118" t="str">
        <f t="shared" ref="C363" si="252">C$321</f>
        <v>Fraction of Industrial Fuel Use Shifted to Other Fuels</v>
      </c>
      <c r="D363" s="252" t="s">
        <v>381</v>
      </c>
      <c r="E363" s="252" t="s">
        <v>404</v>
      </c>
      <c r="F363" s="252" t="s">
        <v>382</v>
      </c>
      <c r="G363" s="252" t="s">
        <v>405</v>
      </c>
      <c r="H363" s="249">
        <v>423</v>
      </c>
      <c r="I363" s="250" t="s">
        <v>76</v>
      </c>
      <c r="J363" s="118" t="str">
        <f>INDEX('Policy Characteristics'!E:E,MATCH(PolicyLevers!$C363,'Policy Characteristics'!$D:$D,0))</f>
        <v>Electrification + Hydrogen</v>
      </c>
      <c r="K363" s="118" t="str">
        <f>INDEX('Policy Characteristics'!F:F,MATCH(PolicyLevers!$C363,'Policy Characteristics'!$D:$D,0))</f>
        <v>indst fuel type shifting</v>
      </c>
      <c r="L363" s="251">
        <f>INDEX('Policy Characteristics'!G:G,MATCH(PolicyLevers!$C363,'Policy Characteristics'!$D:$D,0))</f>
        <v>0</v>
      </c>
      <c r="M363" s="251">
        <f>INDEX('Policy Characteristics'!H:H,MATCH(PolicyLevers!$C363,'Policy Characteristics'!$D:$D,0))</f>
        <v>1</v>
      </c>
      <c r="N363" s="251">
        <f>INDEX('Policy Characteristics'!I:I,MATCH(PolicyLevers!$C363,'Policy Characteristics'!$D:$D,0))</f>
        <v>0.01</v>
      </c>
      <c r="O363" s="252" t="str">
        <f>INDEX('Policy Characteristics'!J:J,MATCH(PolicyLevers!$C363,'Policy Characteristics'!$D:$D,0))</f>
        <v>% of fuel shifted</v>
      </c>
      <c r="P363" s="252"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118" t="str">
        <f>INDEX('Policy Characteristics'!L:L,MATCH(PolicyLevers!$C363,'Policy Characteristics'!$D:$D,0))</f>
        <v>industry-ag-main.html#fuel-switching</v>
      </c>
      <c r="R363" s="260" t="str">
        <f>INDEX('Policy Characteristics'!M:M,MATCH(PolicyLevers!$C363,'Policy Characteristics'!$D:$D,0))</f>
        <v>industry-elec-and-hydrogen.html</v>
      </c>
      <c r="S363" s="252">
        <f>INDEX('Policy Characteristics'!N:N,MATCH(PolicyLevers!$C363,'Policy Characteristics'!$D:$D,0))</f>
        <v>0</v>
      </c>
      <c r="T363" s="252">
        <f>INDEX('Policy Characteristics'!O:O,MATCH(PolicyLevers!$C363,'Policy Characteristics'!$D:$D,0))</f>
        <v>0</v>
      </c>
      <c r="U363" s="2"/>
      <c r="V363" s="2"/>
      <c r="W363" s="2"/>
      <c r="X363" s="2"/>
      <c r="Y363" s="2"/>
      <c r="Z363" s="2"/>
    </row>
    <row r="364" spans="1:26" ht="15.75" customHeight="1" x14ac:dyDescent="0.2">
      <c r="A364" s="118" t="str">
        <f>INDEX('Policy Characteristics'!B:B,MATCH(PolicyLevers!$C364,'Policy Characteristics'!$D:$D,0))</f>
        <v>Industry</v>
      </c>
      <c r="B364" s="118" t="str">
        <f>INDEX('Policy Characteristics'!C:C,MATCH(PolicyLevers!$C364,'Policy Characteristics'!$D:$D,0))</f>
        <v>Electrification + Hydrogen</v>
      </c>
      <c r="C364" s="12" t="str">
        <f t="shared" ref="C364" si="253">C$321</f>
        <v>Fraction of Industrial Fuel Use Shifted to Other Fuels</v>
      </c>
      <c r="D364" s="257" t="s">
        <v>381</v>
      </c>
      <c r="E364" s="257" t="s">
        <v>406</v>
      </c>
      <c r="F364" s="257" t="s">
        <v>382</v>
      </c>
      <c r="G364" s="257" t="s">
        <v>407</v>
      </c>
      <c r="H364" s="7">
        <v>424</v>
      </c>
      <c r="I364" s="257" t="s">
        <v>76</v>
      </c>
      <c r="J364" s="118" t="str">
        <f>INDEX('Policy Characteristics'!E:E,MATCH(PolicyLevers!$C364,'Policy Characteristics'!$D:$D,0))</f>
        <v>Electrification + Hydrogen</v>
      </c>
      <c r="K364" s="118" t="str">
        <f>INDEX('Policy Characteristics'!F:F,MATCH(PolicyLevers!$C364,'Policy Characteristics'!$D:$D,0))</f>
        <v>indst fuel type shifting</v>
      </c>
      <c r="L364" s="256">
        <f>INDEX('Policy Characteristics'!G:G,MATCH(PolicyLevers!$C364,'Policy Characteristics'!$D:$D,0))</f>
        <v>0</v>
      </c>
      <c r="M364" s="256">
        <f>INDEX('Policy Characteristics'!H:H,MATCH(PolicyLevers!$C364,'Policy Characteristics'!$D:$D,0))</f>
        <v>1</v>
      </c>
      <c r="N364" s="256">
        <f>INDEX('Policy Characteristics'!I:I,MATCH(PolicyLevers!$C364,'Policy Characteristics'!$D:$D,0))</f>
        <v>0.01</v>
      </c>
      <c r="O364" s="270" t="str">
        <f>INDEX('Policy Characteristics'!J:J,MATCH(PolicyLevers!$C364,'Policy Characteristics'!$D:$D,0))</f>
        <v>% of fuel shifted</v>
      </c>
      <c r="P364" s="257"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12" t="str">
        <f>INDEX('Policy Characteristics'!L:L,MATCH(PolicyLevers!$C364,'Policy Characteristics'!$D:$D,0))</f>
        <v>industry-ag-main.html#fuel-switching</v>
      </c>
      <c r="R364" s="271" t="str">
        <f>INDEX('Policy Characteristics'!M:M,MATCH(PolicyLevers!$C364,'Policy Characteristics'!$D:$D,0))</f>
        <v>industry-elec-and-hydrogen.html</v>
      </c>
      <c r="S364" s="257">
        <f>INDEX('Policy Characteristics'!N:N,MATCH(PolicyLevers!$C364,'Policy Characteristics'!$D:$D,0))</f>
        <v>0</v>
      </c>
      <c r="T364" s="257">
        <f>INDEX('Policy Characteristics'!O:O,MATCH(PolicyLevers!$C364,'Policy Characteristics'!$D:$D,0))</f>
        <v>0</v>
      </c>
      <c r="U364" s="2"/>
      <c r="V364" s="2"/>
      <c r="W364" s="2"/>
      <c r="X364" s="2"/>
      <c r="Y364" s="2"/>
      <c r="Z364" s="2"/>
    </row>
    <row r="365" spans="1:26" ht="15.75" customHeight="1" x14ac:dyDescent="0.2">
      <c r="A365" s="118" t="str">
        <f>INDEX('Policy Characteristics'!B:B,MATCH(PolicyLevers!$C365,'Policy Characteristics'!$D:$D,0))</f>
        <v>Industry</v>
      </c>
      <c r="B365" s="118" t="str">
        <f>INDEX('Policy Characteristics'!C:C,MATCH(PolicyLevers!$C365,'Policy Characteristics'!$D:$D,0))</f>
        <v>Electrification + Hydrogen</v>
      </c>
      <c r="C365" s="118" t="str">
        <f t="shared" ref="C365" si="254">C$321</f>
        <v>Fraction of Industrial Fuel Use Shifted to Other Fuels</v>
      </c>
      <c r="D365" s="252" t="s">
        <v>381</v>
      </c>
      <c r="E365" s="252" t="s">
        <v>408</v>
      </c>
      <c r="F365" s="252" t="s">
        <v>382</v>
      </c>
      <c r="G365" s="252" t="s">
        <v>409</v>
      </c>
      <c r="H365" s="249">
        <v>425</v>
      </c>
      <c r="I365" s="250" t="s">
        <v>76</v>
      </c>
      <c r="J365" s="118" t="str">
        <f>INDEX('Policy Characteristics'!E:E,MATCH(PolicyLevers!$C365,'Policy Characteristics'!$D:$D,0))</f>
        <v>Electrification + Hydrogen</v>
      </c>
      <c r="K365" s="118" t="str">
        <f>INDEX('Policy Characteristics'!F:F,MATCH(PolicyLevers!$C365,'Policy Characteristics'!$D:$D,0))</f>
        <v>indst fuel type shifting</v>
      </c>
      <c r="L365" s="251">
        <f>INDEX('Policy Characteristics'!G:G,MATCH(PolicyLevers!$C365,'Policy Characteristics'!$D:$D,0))</f>
        <v>0</v>
      </c>
      <c r="M365" s="251">
        <f>INDEX('Policy Characteristics'!H:H,MATCH(PolicyLevers!$C365,'Policy Characteristics'!$D:$D,0))</f>
        <v>1</v>
      </c>
      <c r="N365" s="251">
        <f>INDEX('Policy Characteristics'!I:I,MATCH(PolicyLevers!$C365,'Policy Characteristics'!$D:$D,0))</f>
        <v>0.01</v>
      </c>
      <c r="O365" s="252" t="str">
        <f>INDEX('Policy Characteristics'!J:J,MATCH(PolicyLevers!$C365,'Policy Characteristics'!$D:$D,0))</f>
        <v>% of fuel shifted</v>
      </c>
      <c r="P365" s="252"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118" t="str">
        <f>INDEX('Policy Characteristics'!L:L,MATCH(PolicyLevers!$C365,'Policy Characteristics'!$D:$D,0))</f>
        <v>industry-ag-main.html#fuel-switching</v>
      </c>
      <c r="R365" s="260" t="str">
        <f>INDEX('Policy Characteristics'!M:M,MATCH(PolicyLevers!$C365,'Policy Characteristics'!$D:$D,0))</f>
        <v>industry-elec-and-hydrogen.html</v>
      </c>
      <c r="S365" s="252">
        <f>INDEX('Policy Characteristics'!N:N,MATCH(PolicyLevers!$C365,'Policy Characteristics'!$D:$D,0))</f>
        <v>0</v>
      </c>
      <c r="T365" s="252">
        <f>INDEX('Policy Characteristics'!O:O,MATCH(PolicyLevers!$C365,'Policy Characteristics'!$D:$D,0))</f>
        <v>0</v>
      </c>
      <c r="U365" s="2"/>
      <c r="V365" s="2"/>
      <c r="W365" s="2"/>
      <c r="X365" s="2"/>
      <c r="Y365" s="2"/>
      <c r="Z365" s="2"/>
    </row>
    <row r="366" spans="1:26" ht="15.75" customHeight="1" x14ac:dyDescent="0.2">
      <c r="A366" s="118" t="str">
        <f>INDEX('Policy Characteristics'!B:B,MATCH(PolicyLevers!$C366,'Policy Characteristics'!$D:$D,0))</f>
        <v>Industry</v>
      </c>
      <c r="B366" s="118" t="str">
        <f>INDEX('Policy Characteristics'!C:C,MATCH(PolicyLevers!$C366,'Policy Characteristics'!$D:$D,0))</f>
        <v>Electrification + Hydrogen</v>
      </c>
      <c r="C366" s="12" t="str">
        <f t="shared" ref="C366" si="255">C$321</f>
        <v>Fraction of Industrial Fuel Use Shifted to Other Fuels</v>
      </c>
      <c r="D366" s="257" t="s">
        <v>381</v>
      </c>
      <c r="E366" s="257" t="s">
        <v>410</v>
      </c>
      <c r="F366" s="257" t="s">
        <v>382</v>
      </c>
      <c r="G366" s="257" t="s">
        <v>411</v>
      </c>
      <c r="H366" s="7">
        <v>426</v>
      </c>
      <c r="I366" s="257" t="s">
        <v>76</v>
      </c>
      <c r="J366" s="118" t="str">
        <f>INDEX('Policy Characteristics'!E:E,MATCH(PolicyLevers!$C366,'Policy Characteristics'!$D:$D,0))</f>
        <v>Electrification + Hydrogen</v>
      </c>
      <c r="K366" s="118" t="str">
        <f>INDEX('Policy Characteristics'!F:F,MATCH(PolicyLevers!$C366,'Policy Characteristics'!$D:$D,0))</f>
        <v>indst fuel type shifting</v>
      </c>
      <c r="L366" s="256">
        <f>INDEX('Policy Characteristics'!G:G,MATCH(PolicyLevers!$C366,'Policy Characteristics'!$D:$D,0))</f>
        <v>0</v>
      </c>
      <c r="M366" s="256">
        <f>INDEX('Policy Characteristics'!H:H,MATCH(PolicyLevers!$C366,'Policy Characteristics'!$D:$D,0))</f>
        <v>1</v>
      </c>
      <c r="N366" s="256">
        <f>INDEX('Policy Characteristics'!I:I,MATCH(PolicyLevers!$C366,'Policy Characteristics'!$D:$D,0))</f>
        <v>0.01</v>
      </c>
      <c r="O366" s="270" t="str">
        <f>INDEX('Policy Characteristics'!J:J,MATCH(PolicyLevers!$C366,'Policy Characteristics'!$D:$D,0))</f>
        <v>% of fuel shifted</v>
      </c>
      <c r="P366" s="257"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12" t="str">
        <f>INDEX('Policy Characteristics'!L:L,MATCH(PolicyLevers!$C366,'Policy Characteristics'!$D:$D,0))</f>
        <v>industry-ag-main.html#fuel-switching</v>
      </c>
      <c r="R366" s="271" t="str">
        <f>INDEX('Policy Characteristics'!M:M,MATCH(PolicyLevers!$C366,'Policy Characteristics'!$D:$D,0))</f>
        <v>industry-elec-and-hydrogen.html</v>
      </c>
      <c r="S366" s="257">
        <f>INDEX('Policy Characteristics'!N:N,MATCH(PolicyLevers!$C366,'Policy Characteristics'!$D:$D,0))</f>
        <v>0</v>
      </c>
      <c r="T366" s="257">
        <f>INDEX('Policy Characteristics'!O:O,MATCH(PolicyLevers!$C366,'Policy Characteristics'!$D:$D,0))</f>
        <v>0</v>
      </c>
      <c r="U366" s="2"/>
      <c r="V366" s="2"/>
      <c r="W366" s="2"/>
      <c r="X366" s="2"/>
      <c r="Y366" s="2"/>
      <c r="Z366" s="2"/>
    </row>
    <row r="367" spans="1:26" ht="15.75" customHeight="1" x14ac:dyDescent="0.2">
      <c r="A367" s="118" t="str">
        <f>INDEX('Policy Characteristics'!B:B,MATCH(PolicyLevers!$C367,'Policy Characteristics'!$D:$D,0))</f>
        <v>Industry</v>
      </c>
      <c r="B367" s="118" t="str">
        <f>INDEX('Policy Characteristics'!C:C,MATCH(PolicyLevers!$C367,'Policy Characteristics'!$D:$D,0))</f>
        <v>Electrification + Hydrogen</v>
      </c>
      <c r="C367" s="12" t="str">
        <f t="shared" ref="C367" si="256">C$321</f>
        <v>Fraction of Industrial Fuel Use Shifted to Other Fuels</v>
      </c>
      <c r="D367" s="257" t="s">
        <v>381</v>
      </c>
      <c r="E367" s="257" t="s">
        <v>412</v>
      </c>
      <c r="F367" s="257" t="s">
        <v>382</v>
      </c>
      <c r="G367" s="257" t="s">
        <v>413</v>
      </c>
      <c r="H367" s="7">
        <v>427</v>
      </c>
      <c r="I367" s="257" t="s">
        <v>76</v>
      </c>
      <c r="J367" s="118" t="str">
        <f>INDEX('Policy Characteristics'!E:E,MATCH(PolicyLevers!$C367,'Policy Characteristics'!$D:$D,0))</f>
        <v>Electrification + Hydrogen</v>
      </c>
      <c r="K367" s="118" t="str">
        <f>INDEX('Policy Characteristics'!F:F,MATCH(PolicyLevers!$C367,'Policy Characteristics'!$D:$D,0))</f>
        <v>indst fuel type shifting</v>
      </c>
      <c r="L367" s="256">
        <f>INDEX('Policy Characteristics'!G:G,MATCH(PolicyLevers!$C367,'Policy Characteristics'!$D:$D,0))</f>
        <v>0</v>
      </c>
      <c r="M367" s="256">
        <f>INDEX('Policy Characteristics'!H:H,MATCH(PolicyLevers!$C367,'Policy Characteristics'!$D:$D,0))</f>
        <v>1</v>
      </c>
      <c r="N367" s="256">
        <f>INDEX('Policy Characteristics'!I:I,MATCH(PolicyLevers!$C367,'Policy Characteristics'!$D:$D,0))</f>
        <v>0.01</v>
      </c>
      <c r="O367" s="270" t="str">
        <f>INDEX('Policy Characteristics'!J:J,MATCH(PolicyLevers!$C367,'Policy Characteristics'!$D:$D,0))</f>
        <v>% of fuel shifted</v>
      </c>
      <c r="P367" s="257"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12" t="str">
        <f>INDEX('Policy Characteristics'!L:L,MATCH(PolicyLevers!$C367,'Policy Characteristics'!$D:$D,0))</f>
        <v>industry-ag-main.html#fuel-switching</v>
      </c>
      <c r="R367" s="271" t="str">
        <f>INDEX('Policy Characteristics'!M:M,MATCH(PolicyLevers!$C367,'Policy Characteristics'!$D:$D,0))</f>
        <v>industry-elec-and-hydrogen.html</v>
      </c>
      <c r="S367" s="257">
        <f>INDEX('Policy Characteristics'!N:N,MATCH(PolicyLevers!$C367,'Policy Characteristics'!$D:$D,0))</f>
        <v>0</v>
      </c>
      <c r="T367" s="257">
        <f>INDEX('Policy Characteristics'!O:O,MATCH(PolicyLevers!$C367,'Policy Characteristics'!$D:$D,0))</f>
        <v>0</v>
      </c>
      <c r="U367" s="2"/>
      <c r="V367" s="2"/>
      <c r="W367" s="2"/>
      <c r="X367" s="2"/>
      <c r="Y367" s="2"/>
      <c r="Z367" s="2"/>
    </row>
    <row r="368" spans="1:26" ht="15.75" customHeight="1" x14ac:dyDescent="0.2">
      <c r="A368" s="118" t="str">
        <f>INDEX('Policy Characteristics'!B:B,MATCH(PolicyLevers!$C368,'Policy Characteristics'!$D:$D,0))</f>
        <v>Industry</v>
      </c>
      <c r="B368" s="118" t="str">
        <f>INDEX('Policy Characteristics'!C:C,MATCH(PolicyLevers!$C368,'Policy Characteristics'!$D:$D,0))</f>
        <v>Electrification + Hydrogen</v>
      </c>
      <c r="C368" s="118" t="str">
        <f t="shared" ref="C368" si="257">C$321</f>
        <v>Fraction of Industrial Fuel Use Shifted to Other Fuels</v>
      </c>
      <c r="D368" s="252" t="s">
        <v>381</v>
      </c>
      <c r="E368" s="252" t="s">
        <v>414</v>
      </c>
      <c r="F368" s="252" t="s">
        <v>382</v>
      </c>
      <c r="G368" s="252" t="s">
        <v>415</v>
      </c>
      <c r="H368" s="249">
        <v>428</v>
      </c>
      <c r="I368" s="250" t="s">
        <v>76</v>
      </c>
      <c r="J368" s="118" t="str">
        <f>INDEX('Policy Characteristics'!E:E,MATCH(PolicyLevers!$C368,'Policy Characteristics'!$D:$D,0))</f>
        <v>Electrification + Hydrogen</v>
      </c>
      <c r="K368" s="118" t="str">
        <f>INDEX('Policy Characteristics'!F:F,MATCH(PolicyLevers!$C368,'Policy Characteristics'!$D:$D,0))</f>
        <v>indst fuel type shifting</v>
      </c>
      <c r="L368" s="251">
        <f>INDEX('Policy Characteristics'!G:G,MATCH(PolicyLevers!$C368,'Policy Characteristics'!$D:$D,0))</f>
        <v>0</v>
      </c>
      <c r="M368" s="251">
        <f>INDEX('Policy Characteristics'!H:H,MATCH(PolicyLevers!$C368,'Policy Characteristics'!$D:$D,0))</f>
        <v>1</v>
      </c>
      <c r="N368" s="251">
        <f>INDEX('Policy Characteristics'!I:I,MATCH(PolicyLevers!$C368,'Policy Characteristics'!$D:$D,0))</f>
        <v>0.01</v>
      </c>
      <c r="O368" s="252" t="str">
        <f>INDEX('Policy Characteristics'!J:J,MATCH(PolicyLevers!$C368,'Policy Characteristics'!$D:$D,0))</f>
        <v>% of fuel shifted</v>
      </c>
      <c r="P368" s="252"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118" t="str">
        <f>INDEX('Policy Characteristics'!L:L,MATCH(PolicyLevers!$C368,'Policy Characteristics'!$D:$D,0))</f>
        <v>industry-ag-main.html#fuel-switching</v>
      </c>
      <c r="R368" s="260" t="str">
        <f>INDEX('Policy Characteristics'!M:M,MATCH(PolicyLevers!$C368,'Policy Characteristics'!$D:$D,0))</f>
        <v>industry-elec-and-hydrogen.html</v>
      </c>
      <c r="S368" s="252">
        <f>INDEX('Policy Characteristics'!N:N,MATCH(PolicyLevers!$C368,'Policy Characteristics'!$D:$D,0))</f>
        <v>0</v>
      </c>
      <c r="T368" s="252">
        <f>INDEX('Policy Characteristics'!O:O,MATCH(PolicyLevers!$C368,'Policy Characteristics'!$D:$D,0))</f>
        <v>0</v>
      </c>
      <c r="U368" s="2"/>
      <c r="V368" s="2"/>
      <c r="W368" s="2"/>
      <c r="X368" s="2"/>
      <c r="Y368" s="2"/>
      <c r="Z368" s="2"/>
    </row>
    <row r="369" spans="1:26" ht="15.75" customHeight="1" x14ac:dyDescent="0.2">
      <c r="A369" s="118" t="str">
        <f>INDEX('Policy Characteristics'!B:B,MATCH(PolicyLevers!$C369,'Policy Characteristics'!$D:$D,0))</f>
        <v>Industry</v>
      </c>
      <c r="B369" s="118" t="str">
        <f>INDEX('Policy Characteristics'!C:C,MATCH(PolicyLevers!$C369,'Policy Characteristics'!$D:$D,0))</f>
        <v>Electrification + Hydrogen</v>
      </c>
      <c r="C369" s="12" t="str">
        <f t="shared" ref="C369" si="258">C$321</f>
        <v>Fraction of Industrial Fuel Use Shifted to Other Fuels</v>
      </c>
      <c r="D369" s="257" t="s">
        <v>381</v>
      </c>
      <c r="E369" s="257" t="s">
        <v>416</v>
      </c>
      <c r="F369" s="257" t="s">
        <v>382</v>
      </c>
      <c r="G369" s="257" t="s">
        <v>417</v>
      </c>
      <c r="H369" s="7">
        <v>464</v>
      </c>
      <c r="I369" s="257" t="s">
        <v>76</v>
      </c>
      <c r="J369" s="118" t="str">
        <f>INDEX('Policy Characteristics'!E:E,MATCH(PolicyLevers!$C369,'Policy Characteristics'!$D:$D,0))</f>
        <v>Electrification + Hydrogen</v>
      </c>
      <c r="K369" s="118" t="str">
        <f>INDEX('Policy Characteristics'!F:F,MATCH(PolicyLevers!$C369,'Policy Characteristics'!$D:$D,0))</f>
        <v>indst fuel type shifting</v>
      </c>
      <c r="L369" s="256">
        <f>INDEX('Policy Characteristics'!G:G,MATCH(PolicyLevers!$C369,'Policy Characteristics'!$D:$D,0))</f>
        <v>0</v>
      </c>
      <c r="M369" s="256">
        <f>INDEX('Policy Characteristics'!H:H,MATCH(PolicyLevers!$C369,'Policy Characteristics'!$D:$D,0))</f>
        <v>1</v>
      </c>
      <c r="N369" s="256">
        <f>INDEX('Policy Characteristics'!I:I,MATCH(PolicyLevers!$C369,'Policy Characteristics'!$D:$D,0))</f>
        <v>0.01</v>
      </c>
      <c r="O369" s="270" t="str">
        <f>INDEX('Policy Characteristics'!J:J,MATCH(PolicyLevers!$C369,'Policy Characteristics'!$D:$D,0))</f>
        <v>% of fuel shifted</v>
      </c>
      <c r="P369" s="257"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12" t="str">
        <f>INDEX('Policy Characteristics'!L:L,MATCH(PolicyLevers!$C369,'Policy Characteristics'!$D:$D,0))</f>
        <v>industry-ag-main.html#fuel-switching</v>
      </c>
      <c r="R369" s="271" t="str">
        <f>INDEX('Policy Characteristics'!M:M,MATCH(PolicyLevers!$C369,'Policy Characteristics'!$D:$D,0))</f>
        <v>industry-elec-and-hydrogen.html</v>
      </c>
      <c r="S369" s="257">
        <f>INDEX('Policy Characteristics'!N:N,MATCH(PolicyLevers!$C369,'Policy Characteristics'!$D:$D,0))</f>
        <v>0</v>
      </c>
      <c r="T369" s="257">
        <f>INDEX('Policy Characteristics'!O:O,MATCH(PolicyLevers!$C369,'Policy Characteristics'!$D:$D,0))</f>
        <v>0</v>
      </c>
      <c r="U369" s="2"/>
      <c r="V369" s="2"/>
      <c r="W369" s="2"/>
      <c r="X369" s="2"/>
      <c r="Y369" s="2"/>
      <c r="Z369" s="2"/>
    </row>
    <row r="370" spans="1:26" ht="15.75" customHeight="1" x14ac:dyDescent="0.2">
      <c r="A370" s="118" t="str">
        <f>INDEX('Policy Characteristics'!B:B,MATCH(PolicyLevers!$C370,'Policy Characteristics'!$D:$D,0))</f>
        <v>Industry</v>
      </c>
      <c r="B370" s="118" t="str">
        <f>INDEX('Policy Characteristics'!C:C,MATCH(PolicyLevers!$C370,'Policy Characteristics'!$D:$D,0))</f>
        <v>Electrification + Hydrogen</v>
      </c>
      <c r="C370" s="12" t="str">
        <f t="shared" ref="C370" si="259">C$321</f>
        <v>Fraction of Industrial Fuel Use Shifted to Other Fuels</v>
      </c>
      <c r="D370" s="257" t="s">
        <v>381</v>
      </c>
      <c r="E370" s="257" t="s">
        <v>418</v>
      </c>
      <c r="F370" s="257" t="s">
        <v>382</v>
      </c>
      <c r="G370" s="257" t="s">
        <v>419</v>
      </c>
      <c r="H370" s="7">
        <v>465</v>
      </c>
      <c r="I370" s="257" t="s">
        <v>76</v>
      </c>
      <c r="J370" s="118" t="str">
        <f>INDEX('Policy Characteristics'!E:E,MATCH(PolicyLevers!$C370,'Policy Characteristics'!$D:$D,0))</f>
        <v>Electrification + Hydrogen</v>
      </c>
      <c r="K370" s="118" t="str">
        <f>INDEX('Policy Characteristics'!F:F,MATCH(PolicyLevers!$C370,'Policy Characteristics'!$D:$D,0))</f>
        <v>indst fuel type shifting</v>
      </c>
      <c r="L370" s="256">
        <f>INDEX('Policy Characteristics'!G:G,MATCH(PolicyLevers!$C370,'Policy Characteristics'!$D:$D,0))</f>
        <v>0</v>
      </c>
      <c r="M370" s="256">
        <f>INDEX('Policy Characteristics'!H:H,MATCH(PolicyLevers!$C370,'Policy Characteristics'!$D:$D,0))</f>
        <v>1</v>
      </c>
      <c r="N370" s="256">
        <f>INDEX('Policy Characteristics'!I:I,MATCH(PolicyLevers!$C370,'Policy Characteristics'!$D:$D,0))</f>
        <v>0.01</v>
      </c>
      <c r="O370" s="270" t="str">
        <f>INDEX('Policy Characteristics'!J:J,MATCH(PolicyLevers!$C370,'Policy Characteristics'!$D:$D,0))</f>
        <v>% of fuel shifted</v>
      </c>
      <c r="P370" s="257"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12" t="str">
        <f>INDEX('Policy Characteristics'!L:L,MATCH(PolicyLevers!$C370,'Policy Characteristics'!$D:$D,0))</f>
        <v>industry-ag-main.html#fuel-switching</v>
      </c>
      <c r="R370" s="271" t="str">
        <f>INDEX('Policy Characteristics'!M:M,MATCH(PolicyLevers!$C370,'Policy Characteristics'!$D:$D,0))</f>
        <v>industry-elec-and-hydrogen.html</v>
      </c>
      <c r="S370" s="257">
        <f>INDEX('Policy Characteristics'!N:N,MATCH(PolicyLevers!$C370,'Policy Characteristics'!$D:$D,0))</f>
        <v>0</v>
      </c>
      <c r="T370" s="257">
        <f>INDEX('Policy Characteristics'!O:O,MATCH(PolicyLevers!$C370,'Policy Characteristics'!$D:$D,0))</f>
        <v>0</v>
      </c>
      <c r="U370" s="2"/>
      <c r="V370" s="2"/>
      <c r="W370" s="2"/>
      <c r="X370" s="2"/>
      <c r="Y370" s="2"/>
      <c r="Z370" s="2"/>
    </row>
    <row r="371" spans="1:26" ht="15.75" customHeight="1" x14ac:dyDescent="0.2">
      <c r="A371" s="118" t="str">
        <f>INDEX('Policy Characteristics'!B:B,MATCH(PolicyLevers!$C371,'Policy Characteristics'!$D:$D,0))</f>
        <v>Industry</v>
      </c>
      <c r="B371" s="118" t="str">
        <f>INDEX('Policy Characteristics'!C:C,MATCH(PolicyLevers!$C371,'Policy Characteristics'!$D:$D,0))</f>
        <v>Electrification + Hydrogen</v>
      </c>
      <c r="C371" s="12" t="str">
        <f t="shared" ref="C371" si="260">C$321</f>
        <v>Fraction of Industrial Fuel Use Shifted to Other Fuels</v>
      </c>
      <c r="D371" s="257" t="s">
        <v>383</v>
      </c>
      <c r="E371" s="257" t="s">
        <v>396</v>
      </c>
      <c r="F371" s="257" t="s">
        <v>384</v>
      </c>
      <c r="G371" s="257" t="s">
        <v>397</v>
      </c>
      <c r="H371" s="7">
        <v>466</v>
      </c>
      <c r="I371" s="257" t="s">
        <v>76</v>
      </c>
      <c r="J371" s="118" t="str">
        <f>INDEX('Policy Characteristics'!E:E,MATCH(PolicyLevers!$C371,'Policy Characteristics'!$D:$D,0))</f>
        <v>Electrification + Hydrogen</v>
      </c>
      <c r="K371" s="118" t="str">
        <f>INDEX('Policy Characteristics'!F:F,MATCH(PolicyLevers!$C371,'Policy Characteristics'!$D:$D,0))</f>
        <v>indst fuel type shifting</v>
      </c>
      <c r="L371" s="256">
        <f>INDEX('Policy Characteristics'!G:G,MATCH(PolicyLevers!$C371,'Policy Characteristics'!$D:$D,0))</f>
        <v>0</v>
      </c>
      <c r="M371" s="256">
        <f>INDEX('Policy Characteristics'!H:H,MATCH(PolicyLevers!$C371,'Policy Characteristics'!$D:$D,0))</f>
        <v>1</v>
      </c>
      <c r="N371" s="256">
        <f>INDEX('Policy Characteristics'!I:I,MATCH(PolicyLevers!$C371,'Policy Characteristics'!$D:$D,0))</f>
        <v>0.01</v>
      </c>
      <c r="O371" s="270" t="str">
        <f>INDEX('Policy Characteristics'!J:J,MATCH(PolicyLevers!$C371,'Policy Characteristics'!$D:$D,0))</f>
        <v>% of fuel shifted</v>
      </c>
      <c r="P371" s="257"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12" t="str">
        <f>INDEX('Policy Characteristics'!L:L,MATCH(PolicyLevers!$C371,'Policy Characteristics'!$D:$D,0))</f>
        <v>industry-ag-main.html#fuel-switching</v>
      </c>
      <c r="R371" s="271" t="str">
        <f>INDEX('Policy Characteristics'!M:M,MATCH(PolicyLevers!$C371,'Policy Characteristics'!$D:$D,0))</f>
        <v>industry-elec-and-hydrogen.html</v>
      </c>
      <c r="S371" s="257">
        <f>INDEX('Policy Characteristics'!N:N,MATCH(PolicyLevers!$C371,'Policy Characteristics'!$D:$D,0))</f>
        <v>0</v>
      </c>
      <c r="T371" s="257">
        <f>INDEX('Policy Characteristics'!O:O,MATCH(PolicyLevers!$C371,'Policy Characteristics'!$D:$D,0))</f>
        <v>0</v>
      </c>
      <c r="U371" s="2"/>
      <c r="V371" s="2"/>
      <c r="W371" s="2"/>
      <c r="X371" s="2"/>
      <c r="Y371" s="2"/>
      <c r="Z371" s="2"/>
    </row>
    <row r="372" spans="1:26" ht="15.75" customHeight="1" x14ac:dyDescent="0.2">
      <c r="A372" s="118" t="str">
        <f>INDEX('Policy Characteristics'!B:B,MATCH(PolicyLevers!$C372,'Policy Characteristics'!$D:$D,0))</f>
        <v>Industry</v>
      </c>
      <c r="B372" s="118" t="str">
        <f>INDEX('Policy Characteristics'!C:C,MATCH(PolicyLevers!$C372,'Policy Characteristics'!$D:$D,0))</f>
        <v>Electrification + Hydrogen</v>
      </c>
      <c r="C372" s="12" t="str">
        <f t="shared" ref="C372" si="261">C$321</f>
        <v>Fraction of Industrial Fuel Use Shifted to Other Fuels</v>
      </c>
      <c r="D372" s="257" t="s">
        <v>383</v>
      </c>
      <c r="E372" s="257" t="s">
        <v>402</v>
      </c>
      <c r="F372" s="257" t="s">
        <v>384</v>
      </c>
      <c r="G372" s="257" t="s">
        <v>403</v>
      </c>
      <c r="H372" s="7">
        <v>467</v>
      </c>
      <c r="I372" s="257" t="s">
        <v>76</v>
      </c>
      <c r="J372" s="118" t="str">
        <f>INDEX('Policy Characteristics'!E:E,MATCH(PolicyLevers!$C372,'Policy Characteristics'!$D:$D,0))</f>
        <v>Electrification + Hydrogen</v>
      </c>
      <c r="K372" s="118" t="str">
        <f>INDEX('Policy Characteristics'!F:F,MATCH(PolicyLevers!$C372,'Policy Characteristics'!$D:$D,0))</f>
        <v>indst fuel type shifting</v>
      </c>
      <c r="L372" s="256">
        <f>INDEX('Policy Characteristics'!G:G,MATCH(PolicyLevers!$C372,'Policy Characteristics'!$D:$D,0))</f>
        <v>0</v>
      </c>
      <c r="M372" s="256">
        <f>INDEX('Policy Characteristics'!H:H,MATCH(PolicyLevers!$C372,'Policy Characteristics'!$D:$D,0))</f>
        <v>1</v>
      </c>
      <c r="N372" s="256">
        <f>INDEX('Policy Characteristics'!I:I,MATCH(PolicyLevers!$C372,'Policy Characteristics'!$D:$D,0))</f>
        <v>0.01</v>
      </c>
      <c r="O372" s="270" t="str">
        <f>INDEX('Policy Characteristics'!J:J,MATCH(PolicyLevers!$C372,'Policy Characteristics'!$D:$D,0))</f>
        <v>% of fuel shifted</v>
      </c>
      <c r="P372" s="257"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12" t="str">
        <f>INDEX('Policy Characteristics'!L:L,MATCH(PolicyLevers!$C372,'Policy Characteristics'!$D:$D,0))</f>
        <v>industry-ag-main.html#fuel-switching</v>
      </c>
      <c r="R372" s="271" t="str">
        <f>INDEX('Policy Characteristics'!M:M,MATCH(PolicyLevers!$C372,'Policy Characteristics'!$D:$D,0))</f>
        <v>industry-elec-and-hydrogen.html</v>
      </c>
      <c r="S372" s="257">
        <f>INDEX('Policy Characteristics'!N:N,MATCH(PolicyLevers!$C372,'Policy Characteristics'!$D:$D,0))</f>
        <v>0</v>
      </c>
      <c r="T372" s="257">
        <f>INDEX('Policy Characteristics'!O:O,MATCH(PolicyLevers!$C372,'Policy Characteristics'!$D:$D,0))</f>
        <v>0</v>
      </c>
      <c r="U372" s="2"/>
      <c r="V372" s="2"/>
      <c r="W372" s="2"/>
      <c r="X372" s="2"/>
      <c r="Y372" s="2"/>
      <c r="Z372" s="2"/>
    </row>
    <row r="373" spans="1:26" ht="15.75" customHeight="1" x14ac:dyDescent="0.2">
      <c r="A373" s="118" t="str">
        <f>INDEX('Policy Characteristics'!B:B,MATCH(PolicyLevers!$C373,'Policy Characteristics'!$D:$D,0))</f>
        <v>Industry</v>
      </c>
      <c r="B373" s="118" t="str">
        <f>INDEX('Policy Characteristics'!C:C,MATCH(PolicyLevers!$C373,'Policy Characteristics'!$D:$D,0))</f>
        <v>Electrification + Hydrogen</v>
      </c>
      <c r="C373" s="12" t="str">
        <f t="shared" ref="C373" si="262">C$321</f>
        <v>Fraction of Industrial Fuel Use Shifted to Other Fuels</v>
      </c>
      <c r="D373" s="257" t="s">
        <v>383</v>
      </c>
      <c r="E373" s="257" t="s">
        <v>404</v>
      </c>
      <c r="F373" s="257" t="s">
        <v>384</v>
      </c>
      <c r="G373" s="257" t="s">
        <v>405</v>
      </c>
      <c r="H373" s="7">
        <v>468</v>
      </c>
      <c r="I373" s="257" t="s">
        <v>76</v>
      </c>
      <c r="J373" s="118" t="str">
        <f>INDEX('Policy Characteristics'!E:E,MATCH(PolicyLevers!$C373,'Policy Characteristics'!$D:$D,0))</f>
        <v>Electrification + Hydrogen</v>
      </c>
      <c r="K373" s="118" t="str">
        <f>INDEX('Policy Characteristics'!F:F,MATCH(PolicyLevers!$C373,'Policy Characteristics'!$D:$D,0))</f>
        <v>indst fuel type shifting</v>
      </c>
      <c r="L373" s="256">
        <f>INDEX('Policy Characteristics'!G:G,MATCH(PolicyLevers!$C373,'Policy Characteristics'!$D:$D,0))</f>
        <v>0</v>
      </c>
      <c r="M373" s="256">
        <f>INDEX('Policy Characteristics'!H:H,MATCH(PolicyLevers!$C373,'Policy Characteristics'!$D:$D,0))</f>
        <v>1</v>
      </c>
      <c r="N373" s="256">
        <f>INDEX('Policy Characteristics'!I:I,MATCH(PolicyLevers!$C373,'Policy Characteristics'!$D:$D,0))</f>
        <v>0.01</v>
      </c>
      <c r="O373" s="270" t="str">
        <f>INDEX('Policy Characteristics'!J:J,MATCH(PolicyLevers!$C373,'Policy Characteristics'!$D:$D,0))</f>
        <v>% of fuel shifted</v>
      </c>
      <c r="P373" s="257"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12" t="str">
        <f>INDEX('Policy Characteristics'!L:L,MATCH(PolicyLevers!$C373,'Policy Characteristics'!$D:$D,0))</f>
        <v>industry-ag-main.html#fuel-switching</v>
      </c>
      <c r="R373" s="271" t="str">
        <f>INDEX('Policy Characteristics'!M:M,MATCH(PolicyLevers!$C373,'Policy Characteristics'!$D:$D,0))</f>
        <v>industry-elec-and-hydrogen.html</v>
      </c>
      <c r="S373" s="257">
        <f>INDEX('Policy Characteristics'!N:N,MATCH(PolicyLevers!$C373,'Policy Characteristics'!$D:$D,0))</f>
        <v>0</v>
      </c>
      <c r="T373" s="257">
        <f>INDEX('Policy Characteristics'!O:O,MATCH(PolicyLevers!$C373,'Policy Characteristics'!$D:$D,0))</f>
        <v>0</v>
      </c>
      <c r="U373" s="2"/>
      <c r="V373" s="2"/>
      <c r="W373" s="2"/>
      <c r="X373" s="2"/>
      <c r="Y373" s="2"/>
      <c r="Z373" s="2"/>
    </row>
    <row r="374" spans="1:26" ht="15.75" customHeight="1" x14ac:dyDescent="0.2">
      <c r="A374" s="118" t="str">
        <f>INDEX('Policy Characteristics'!B:B,MATCH(PolicyLevers!$C374,'Policy Characteristics'!$D:$D,0))</f>
        <v>Industry</v>
      </c>
      <c r="B374" s="118" t="str">
        <f>INDEX('Policy Characteristics'!C:C,MATCH(PolicyLevers!$C374,'Policy Characteristics'!$D:$D,0))</f>
        <v>Electrification + Hydrogen</v>
      </c>
      <c r="C374" s="12" t="str">
        <f t="shared" ref="C374" si="263">C$321</f>
        <v>Fraction of Industrial Fuel Use Shifted to Other Fuels</v>
      </c>
      <c r="D374" s="257" t="s">
        <v>383</v>
      </c>
      <c r="E374" s="257" t="s">
        <v>406</v>
      </c>
      <c r="F374" s="257" t="s">
        <v>384</v>
      </c>
      <c r="G374" s="257" t="s">
        <v>407</v>
      </c>
      <c r="H374" s="7">
        <v>469</v>
      </c>
      <c r="I374" s="257" t="s">
        <v>76</v>
      </c>
      <c r="J374" s="118" t="str">
        <f>INDEX('Policy Characteristics'!E:E,MATCH(PolicyLevers!$C374,'Policy Characteristics'!$D:$D,0))</f>
        <v>Electrification + Hydrogen</v>
      </c>
      <c r="K374" s="118" t="str">
        <f>INDEX('Policy Characteristics'!F:F,MATCH(PolicyLevers!$C374,'Policy Characteristics'!$D:$D,0))</f>
        <v>indst fuel type shifting</v>
      </c>
      <c r="L374" s="256">
        <f>INDEX('Policy Characteristics'!G:G,MATCH(PolicyLevers!$C374,'Policy Characteristics'!$D:$D,0))</f>
        <v>0</v>
      </c>
      <c r="M374" s="256">
        <f>INDEX('Policy Characteristics'!H:H,MATCH(PolicyLevers!$C374,'Policy Characteristics'!$D:$D,0))</f>
        <v>1</v>
      </c>
      <c r="N374" s="256">
        <f>INDEX('Policy Characteristics'!I:I,MATCH(PolicyLevers!$C374,'Policy Characteristics'!$D:$D,0))</f>
        <v>0.01</v>
      </c>
      <c r="O374" s="270" t="str">
        <f>INDEX('Policy Characteristics'!J:J,MATCH(PolicyLevers!$C374,'Policy Characteristics'!$D:$D,0))</f>
        <v>% of fuel shifted</v>
      </c>
      <c r="P374" s="257"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12" t="str">
        <f>INDEX('Policy Characteristics'!L:L,MATCH(PolicyLevers!$C374,'Policy Characteristics'!$D:$D,0))</f>
        <v>industry-ag-main.html#fuel-switching</v>
      </c>
      <c r="R374" s="271" t="str">
        <f>INDEX('Policy Characteristics'!M:M,MATCH(PolicyLevers!$C374,'Policy Characteristics'!$D:$D,0))</f>
        <v>industry-elec-and-hydrogen.html</v>
      </c>
      <c r="S374" s="257">
        <f>INDEX('Policy Characteristics'!N:N,MATCH(PolicyLevers!$C374,'Policy Characteristics'!$D:$D,0))</f>
        <v>0</v>
      </c>
      <c r="T374" s="257">
        <f>INDEX('Policy Characteristics'!O:O,MATCH(PolicyLevers!$C374,'Policy Characteristics'!$D:$D,0))</f>
        <v>0</v>
      </c>
      <c r="U374" s="2"/>
      <c r="V374" s="2"/>
      <c r="W374" s="2"/>
      <c r="X374" s="2"/>
      <c r="Y374" s="2"/>
      <c r="Z374" s="2"/>
    </row>
    <row r="375" spans="1:26" ht="15.75" customHeight="1" x14ac:dyDescent="0.2">
      <c r="A375" s="118" t="str">
        <f>INDEX('Policy Characteristics'!B:B,MATCH(PolicyLevers!$C375,'Policy Characteristics'!$D:$D,0))</f>
        <v>Industry</v>
      </c>
      <c r="B375" s="118" t="str">
        <f>INDEX('Policy Characteristics'!C:C,MATCH(PolicyLevers!$C375,'Policy Characteristics'!$D:$D,0))</f>
        <v>Electrification + Hydrogen</v>
      </c>
      <c r="C375" s="12" t="str">
        <f t="shared" ref="C375" si="264">C$321</f>
        <v>Fraction of Industrial Fuel Use Shifted to Other Fuels</v>
      </c>
      <c r="D375" s="257" t="s">
        <v>383</v>
      </c>
      <c r="E375" s="257" t="s">
        <v>408</v>
      </c>
      <c r="F375" s="257" t="s">
        <v>384</v>
      </c>
      <c r="G375" s="257" t="s">
        <v>409</v>
      </c>
      <c r="H375" s="7">
        <v>470</v>
      </c>
      <c r="I375" s="257" t="s">
        <v>63</v>
      </c>
      <c r="J375" s="118" t="str">
        <f>INDEX('Policy Characteristics'!E:E,MATCH(PolicyLevers!$C375,'Policy Characteristics'!$D:$D,0))</f>
        <v>Electrification + Hydrogen</v>
      </c>
      <c r="K375" s="118" t="str">
        <f>INDEX('Policy Characteristics'!F:F,MATCH(PolicyLevers!$C375,'Policy Characteristics'!$D:$D,0))</f>
        <v>indst fuel type shifting</v>
      </c>
      <c r="L375" s="256">
        <f>INDEX('Policy Characteristics'!G:G,MATCH(PolicyLevers!$C375,'Policy Characteristics'!$D:$D,0))</f>
        <v>0</v>
      </c>
      <c r="M375" s="256">
        <f>INDEX('Policy Characteristics'!H:H,MATCH(PolicyLevers!$C375,'Policy Characteristics'!$D:$D,0))</f>
        <v>1</v>
      </c>
      <c r="N375" s="256">
        <f>INDEX('Policy Characteristics'!I:I,MATCH(PolicyLevers!$C375,'Policy Characteristics'!$D:$D,0))</f>
        <v>0.01</v>
      </c>
      <c r="O375" s="270" t="str">
        <f>INDEX('Policy Characteristics'!J:J,MATCH(PolicyLevers!$C375,'Policy Characteristics'!$D:$D,0))</f>
        <v>% of fuel shifted</v>
      </c>
      <c r="P375" s="257"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12" t="str">
        <f>INDEX('Policy Characteristics'!L:L,MATCH(PolicyLevers!$C375,'Policy Characteristics'!$D:$D,0))</f>
        <v>industry-ag-main.html#fuel-switching</v>
      </c>
      <c r="R375" s="271" t="str">
        <f>INDEX('Policy Characteristics'!M:M,MATCH(PolicyLevers!$C375,'Policy Characteristics'!$D:$D,0))</f>
        <v>industry-elec-and-hydrogen.html</v>
      </c>
      <c r="S375" s="257">
        <f>INDEX('Policy Characteristics'!N:N,MATCH(PolicyLevers!$C375,'Policy Characteristics'!$D:$D,0))</f>
        <v>0</v>
      </c>
      <c r="T375" s="257">
        <f>INDEX('Policy Characteristics'!O:O,MATCH(PolicyLevers!$C375,'Policy Characteristics'!$D:$D,0))</f>
        <v>0</v>
      </c>
      <c r="U375" s="2"/>
      <c r="V375" s="2"/>
      <c r="W375" s="2"/>
      <c r="X375" s="2"/>
      <c r="Y375" s="2"/>
      <c r="Z375" s="2"/>
    </row>
    <row r="376" spans="1:26" ht="15.75" customHeight="1" x14ac:dyDescent="0.2">
      <c r="A376" s="118" t="str">
        <f>INDEX('Policy Characteristics'!B:B,MATCH(PolicyLevers!$C376,'Policy Characteristics'!$D:$D,0))</f>
        <v>Industry</v>
      </c>
      <c r="B376" s="118" t="str">
        <f>INDEX('Policy Characteristics'!C:C,MATCH(PolicyLevers!$C376,'Policy Characteristics'!$D:$D,0))</f>
        <v>Electrification + Hydrogen</v>
      </c>
      <c r="C376" s="12" t="str">
        <f t="shared" ref="C376" si="265">C$321</f>
        <v>Fraction of Industrial Fuel Use Shifted to Other Fuels</v>
      </c>
      <c r="D376" s="257" t="s">
        <v>383</v>
      </c>
      <c r="E376" s="257" t="s">
        <v>410</v>
      </c>
      <c r="F376" s="257" t="s">
        <v>384</v>
      </c>
      <c r="G376" s="257" t="s">
        <v>411</v>
      </c>
      <c r="H376" s="7">
        <v>471</v>
      </c>
      <c r="I376" s="257" t="s">
        <v>76</v>
      </c>
      <c r="J376" s="118" t="str">
        <f>INDEX('Policy Characteristics'!E:E,MATCH(PolicyLevers!$C376,'Policy Characteristics'!$D:$D,0))</f>
        <v>Electrification + Hydrogen</v>
      </c>
      <c r="K376" s="118" t="str">
        <f>INDEX('Policy Characteristics'!F:F,MATCH(PolicyLevers!$C376,'Policy Characteristics'!$D:$D,0))</f>
        <v>indst fuel type shifting</v>
      </c>
      <c r="L376" s="256">
        <f>INDEX('Policy Characteristics'!G:G,MATCH(PolicyLevers!$C376,'Policy Characteristics'!$D:$D,0))</f>
        <v>0</v>
      </c>
      <c r="M376" s="256">
        <f>INDEX('Policy Characteristics'!H:H,MATCH(PolicyLevers!$C376,'Policy Characteristics'!$D:$D,0))</f>
        <v>1</v>
      </c>
      <c r="N376" s="256">
        <f>INDEX('Policy Characteristics'!I:I,MATCH(PolicyLevers!$C376,'Policy Characteristics'!$D:$D,0))</f>
        <v>0.01</v>
      </c>
      <c r="O376" s="270" t="str">
        <f>INDEX('Policy Characteristics'!J:J,MATCH(PolicyLevers!$C376,'Policy Characteristics'!$D:$D,0))</f>
        <v>% of fuel shifted</v>
      </c>
      <c r="P376" s="257"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12" t="str">
        <f>INDEX('Policy Characteristics'!L:L,MATCH(PolicyLevers!$C376,'Policy Characteristics'!$D:$D,0))</f>
        <v>industry-ag-main.html#fuel-switching</v>
      </c>
      <c r="R376" s="271" t="str">
        <f>INDEX('Policy Characteristics'!M:M,MATCH(PolicyLevers!$C376,'Policy Characteristics'!$D:$D,0))</f>
        <v>industry-elec-and-hydrogen.html</v>
      </c>
      <c r="S376" s="257">
        <f>INDEX('Policy Characteristics'!N:N,MATCH(PolicyLevers!$C376,'Policy Characteristics'!$D:$D,0))</f>
        <v>0</v>
      </c>
      <c r="T376" s="257">
        <f>INDEX('Policy Characteristics'!O:O,MATCH(PolicyLevers!$C376,'Policy Characteristics'!$D:$D,0))</f>
        <v>0</v>
      </c>
      <c r="U376" s="2"/>
      <c r="V376" s="2"/>
      <c r="W376" s="2"/>
      <c r="X376" s="2"/>
      <c r="Y376" s="2"/>
      <c r="Z376" s="2"/>
    </row>
    <row r="377" spans="1:26" ht="15.75" customHeight="1" x14ac:dyDescent="0.2">
      <c r="A377" s="118" t="str">
        <f>INDEX('Policy Characteristics'!B:B,MATCH(PolicyLevers!$C377,'Policy Characteristics'!$D:$D,0))</f>
        <v>Industry</v>
      </c>
      <c r="B377" s="118" t="str">
        <f>INDEX('Policy Characteristics'!C:C,MATCH(PolicyLevers!$C377,'Policy Characteristics'!$D:$D,0))</f>
        <v>Electrification + Hydrogen</v>
      </c>
      <c r="C377" s="12" t="str">
        <f t="shared" ref="C377" si="266">C$321</f>
        <v>Fraction of Industrial Fuel Use Shifted to Other Fuels</v>
      </c>
      <c r="D377" s="257" t="s">
        <v>383</v>
      </c>
      <c r="E377" s="257" t="s">
        <v>412</v>
      </c>
      <c r="F377" s="257" t="s">
        <v>384</v>
      </c>
      <c r="G377" s="257" t="s">
        <v>413</v>
      </c>
      <c r="H377" s="7">
        <v>472</v>
      </c>
      <c r="I377" s="257" t="s">
        <v>76</v>
      </c>
      <c r="J377" s="118" t="str">
        <f>INDEX('Policy Characteristics'!E:E,MATCH(PolicyLevers!$C377,'Policy Characteristics'!$D:$D,0))</f>
        <v>Electrification + Hydrogen</v>
      </c>
      <c r="K377" s="118" t="str">
        <f>INDEX('Policy Characteristics'!F:F,MATCH(PolicyLevers!$C377,'Policy Characteristics'!$D:$D,0))</f>
        <v>indst fuel type shifting</v>
      </c>
      <c r="L377" s="256">
        <f>INDEX('Policy Characteristics'!G:G,MATCH(PolicyLevers!$C377,'Policy Characteristics'!$D:$D,0))</f>
        <v>0</v>
      </c>
      <c r="M377" s="256">
        <f>INDEX('Policy Characteristics'!H:H,MATCH(PolicyLevers!$C377,'Policy Characteristics'!$D:$D,0))</f>
        <v>1</v>
      </c>
      <c r="N377" s="256">
        <f>INDEX('Policy Characteristics'!I:I,MATCH(PolicyLevers!$C377,'Policy Characteristics'!$D:$D,0))</f>
        <v>0.01</v>
      </c>
      <c r="O377" s="270" t="str">
        <f>INDEX('Policy Characteristics'!J:J,MATCH(PolicyLevers!$C377,'Policy Characteristics'!$D:$D,0))</f>
        <v>% of fuel shifted</v>
      </c>
      <c r="P377" s="257"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12" t="str">
        <f>INDEX('Policy Characteristics'!L:L,MATCH(PolicyLevers!$C377,'Policy Characteristics'!$D:$D,0))</f>
        <v>industry-ag-main.html#fuel-switching</v>
      </c>
      <c r="R377" s="271" t="str">
        <f>INDEX('Policy Characteristics'!M:M,MATCH(PolicyLevers!$C377,'Policy Characteristics'!$D:$D,0))</f>
        <v>industry-elec-and-hydrogen.html</v>
      </c>
      <c r="S377" s="257">
        <f>INDEX('Policy Characteristics'!N:N,MATCH(PolicyLevers!$C377,'Policy Characteristics'!$D:$D,0))</f>
        <v>0</v>
      </c>
      <c r="T377" s="257">
        <f>INDEX('Policy Characteristics'!O:O,MATCH(PolicyLevers!$C377,'Policy Characteristics'!$D:$D,0))</f>
        <v>0</v>
      </c>
      <c r="U377" s="2"/>
      <c r="V377" s="2"/>
      <c r="W377" s="2"/>
      <c r="X377" s="2"/>
      <c r="Y377" s="2"/>
      <c r="Z377" s="2"/>
    </row>
    <row r="378" spans="1:26" ht="15.75" customHeight="1" x14ac:dyDescent="0.2">
      <c r="A378" s="118" t="str">
        <f>INDEX('Policy Characteristics'!B:B,MATCH(PolicyLevers!$C378,'Policy Characteristics'!$D:$D,0))</f>
        <v>Industry</v>
      </c>
      <c r="B378" s="118" t="str">
        <f>INDEX('Policy Characteristics'!C:C,MATCH(PolicyLevers!$C378,'Policy Characteristics'!$D:$D,0))</f>
        <v>Electrification + Hydrogen</v>
      </c>
      <c r="C378" s="12" t="str">
        <f t="shared" ref="C378" si="267">C$321</f>
        <v>Fraction of Industrial Fuel Use Shifted to Other Fuels</v>
      </c>
      <c r="D378" s="257" t="s">
        <v>383</v>
      </c>
      <c r="E378" s="257" t="s">
        <v>414</v>
      </c>
      <c r="F378" s="257" t="s">
        <v>384</v>
      </c>
      <c r="G378" s="257" t="s">
        <v>415</v>
      </c>
      <c r="H378" s="7">
        <v>473</v>
      </c>
      <c r="I378" s="257" t="s">
        <v>76</v>
      </c>
      <c r="J378" s="118" t="str">
        <f>INDEX('Policy Characteristics'!E:E,MATCH(PolicyLevers!$C378,'Policy Characteristics'!$D:$D,0))</f>
        <v>Electrification + Hydrogen</v>
      </c>
      <c r="K378" s="118" t="str">
        <f>INDEX('Policy Characteristics'!F:F,MATCH(PolicyLevers!$C378,'Policy Characteristics'!$D:$D,0))</f>
        <v>indst fuel type shifting</v>
      </c>
      <c r="L378" s="256">
        <f>INDEX('Policy Characteristics'!G:G,MATCH(PolicyLevers!$C378,'Policy Characteristics'!$D:$D,0))</f>
        <v>0</v>
      </c>
      <c r="M378" s="256">
        <f>INDEX('Policy Characteristics'!H:H,MATCH(PolicyLevers!$C378,'Policy Characteristics'!$D:$D,0))</f>
        <v>1</v>
      </c>
      <c r="N378" s="256">
        <f>INDEX('Policy Characteristics'!I:I,MATCH(PolicyLevers!$C378,'Policy Characteristics'!$D:$D,0))</f>
        <v>0.01</v>
      </c>
      <c r="O378" s="270" t="str">
        <f>INDEX('Policy Characteristics'!J:J,MATCH(PolicyLevers!$C378,'Policy Characteristics'!$D:$D,0))</f>
        <v>% of fuel shifted</v>
      </c>
      <c r="P378" s="257"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12" t="str">
        <f>INDEX('Policy Characteristics'!L:L,MATCH(PolicyLevers!$C378,'Policy Characteristics'!$D:$D,0))</f>
        <v>industry-ag-main.html#fuel-switching</v>
      </c>
      <c r="R378" s="271" t="str">
        <f>INDEX('Policy Characteristics'!M:M,MATCH(PolicyLevers!$C378,'Policy Characteristics'!$D:$D,0))</f>
        <v>industry-elec-and-hydrogen.html</v>
      </c>
      <c r="S378" s="257">
        <f>INDEX('Policy Characteristics'!N:N,MATCH(PolicyLevers!$C378,'Policy Characteristics'!$D:$D,0))</f>
        <v>0</v>
      </c>
      <c r="T378" s="257">
        <f>INDEX('Policy Characteristics'!O:O,MATCH(PolicyLevers!$C378,'Policy Characteristics'!$D:$D,0))</f>
        <v>0</v>
      </c>
      <c r="U378" s="2"/>
      <c r="V378" s="2"/>
      <c r="W378" s="2"/>
      <c r="X378" s="2"/>
      <c r="Y378" s="2"/>
      <c r="Z378" s="2"/>
    </row>
    <row r="379" spans="1:26" ht="15.75" customHeight="1" x14ac:dyDescent="0.2">
      <c r="A379" s="118" t="str">
        <f>INDEX('Policy Characteristics'!B:B,MATCH(PolicyLevers!$C379,'Policy Characteristics'!$D:$D,0))</f>
        <v>Industry</v>
      </c>
      <c r="B379" s="118" t="str">
        <f>INDEX('Policy Characteristics'!C:C,MATCH(PolicyLevers!$C379,'Policy Characteristics'!$D:$D,0))</f>
        <v>Electrification + Hydrogen</v>
      </c>
      <c r="C379" s="12" t="str">
        <f t="shared" ref="C379" si="268">C$321</f>
        <v>Fraction of Industrial Fuel Use Shifted to Other Fuels</v>
      </c>
      <c r="D379" s="257" t="s">
        <v>383</v>
      </c>
      <c r="E379" s="257" t="s">
        <v>416</v>
      </c>
      <c r="F379" s="257" t="s">
        <v>384</v>
      </c>
      <c r="G379" s="257" t="s">
        <v>417</v>
      </c>
      <c r="H379" s="7">
        <v>474</v>
      </c>
      <c r="I379" s="257" t="s">
        <v>76</v>
      </c>
      <c r="J379" s="118" t="str">
        <f>INDEX('Policy Characteristics'!E:E,MATCH(PolicyLevers!$C379,'Policy Characteristics'!$D:$D,0))</f>
        <v>Electrification + Hydrogen</v>
      </c>
      <c r="K379" s="118" t="str">
        <f>INDEX('Policy Characteristics'!F:F,MATCH(PolicyLevers!$C379,'Policy Characteristics'!$D:$D,0))</f>
        <v>indst fuel type shifting</v>
      </c>
      <c r="L379" s="256">
        <f>INDEX('Policy Characteristics'!G:G,MATCH(PolicyLevers!$C379,'Policy Characteristics'!$D:$D,0))</f>
        <v>0</v>
      </c>
      <c r="M379" s="256">
        <f>INDEX('Policy Characteristics'!H:H,MATCH(PolicyLevers!$C379,'Policy Characteristics'!$D:$D,0))</f>
        <v>1</v>
      </c>
      <c r="N379" s="256">
        <f>INDEX('Policy Characteristics'!I:I,MATCH(PolicyLevers!$C379,'Policy Characteristics'!$D:$D,0))</f>
        <v>0.01</v>
      </c>
      <c r="O379" s="270" t="str">
        <f>INDEX('Policy Characteristics'!J:J,MATCH(PolicyLevers!$C379,'Policy Characteristics'!$D:$D,0))</f>
        <v>% of fuel shifted</v>
      </c>
      <c r="P379" s="257"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12" t="str">
        <f>INDEX('Policy Characteristics'!L:L,MATCH(PolicyLevers!$C379,'Policy Characteristics'!$D:$D,0))</f>
        <v>industry-ag-main.html#fuel-switching</v>
      </c>
      <c r="R379" s="271" t="str">
        <f>INDEX('Policy Characteristics'!M:M,MATCH(PolicyLevers!$C379,'Policy Characteristics'!$D:$D,0))</f>
        <v>industry-elec-and-hydrogen.html</v>
      </c>
      <c r="S379" s="257">
        <f>INDEX('Policy Characteristics'!N:N,MATCH(PolicyLevers!$C379,'Policy Characteristics'!$D:$D,0))</f>
        <v>0</v>
      </c>
      <c r="T379" s="257">
        <f>INDEX('Policy Characteristics'!O:O,MATCH(PolicyLevers!$C379,'Policy Characteristics'!$D:$D,0))</f>
        <v>0</v>
      </c>
      <c r="U379" s="2"/>
      <c r="V379" s="2"/>
      <c r="W379" s="2"/>
      <c r="X379" s="2"/>
      <c r="Y379" s="2"/>
      <c r="Z379" s="2"/>
    </row>
    <row r="380" spans="1:26" ht="15.75" customHeight="1" x14ac:dyDescent="0.2">
      <c r="A380" s="118" t="str">
        <f>INDEX('Policy Characteristics'!B:B,MATCH(PolicyLevers!$C380,'Policy Characteristics'!$D:$D,0))</f>
        <v>Industry</v>
      </c>
      <c r="B380" s="118" t="str">
        <f>INDEX('Policy Characteristics'!C:C,MATCH(PolicyLevers!$C380,'Policy Characteristics'!$D:$D,0))</f>
        <v>Electrification + Hydrogen</v>
      </c>
      <c r="C380" s="12" t="str">
        <f t="shared" ref="C380" si="269">C$321</f>
        <v>Fraction of Industrial Fuel Use Shifted to Other Fuels</v>
      </c>
      <c r="D380" s="257" t="s">
        <v>383</v>
      </c>
      <c r="E380" s="257" t="s">
        <v>418</v>
      </c>
      <c r="F380" s="257" t="s">
        <v>384</v>
      </c>
      <c r="G380" s="257" t="s">
        <v>419</v>
      </c>
      <c r="H380" s="7">
        <v>475</v>
      </c>
      <c r="I380" s="257" t="s">
        <v>76</v>
      </c>
      <c r="J380" s="118" t="str">
        <f>INDEX('Policy Characteristics'!E:E,MATCH(PolicyLevers!$C380,'Policy Characteristics'!$D:$D,0))</f>
        <v>Electrification + Hydrogen</v>
      </c>
      <c r="K380" s="118" t="str">
        <f>INDEX('Policy Characteristics'!F:F,MATCH(PolicyLevers!$C380,'Policy Characteristics'!$D:$D,0))</f>
        <v>indst fuel type shifting</v>
      </c>
      <c r="L380" s="256">
        <f>INDEX('Policy Characteristics'!G:G,MATCH(PolicyLevers!$C380,'Policy Characteristics'!$D:$D,0))</f>
        <v>0</v>
      </c>
      <c r="M380" s="256">
        <f>INDEX('Policy Characteristics'!H:H,MATCH(PolicyLevers!$C380,'Policy Characteristics'!$D:$D,0))</f>
        <v>1</v>
      </c>
      <c r="N380" s="256">
        <f>INDEX('Policy Characteristics'!I:I,MATCH(PolicyLevers!$C380,'Policy Characteristics'!$D:$D,0))</f>
        <v>0.01</v>
      </c>
      <c r="O380" s="270" t="str">
        <f>INDEX('Policy Characteristics'!J:J,MATCH(PolicyLevers!$C380,'Policy Characteristics'!$D:$D,0))</f>
        <v>% of fuel shifted</v>
      </c>
      <c r="P380" s="257"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12" t="str">
        <f>INDEX('Policy Characteristics'!L:L,MATCH(PolicyLevers!$C380,'Policy Characteristics'!$D:$D,0))</f>
        <v>industry-ag-main.html#fuel-switching</v>
      </c>
      <c r="R380" s="271" t="str">
        <f>INDEX('Policy Characteristics'!M:M,MATCH(PolicyLevers!$C380,'Policy Characteristics'!$D:$D,0))</f>
        <v>industry-elec-and-hydrogen.html</v>
      </c>
      <c r="S380" s="257">
        <f>INDEX('Policy Characteristics'!N:N,MATCH(PolicyLevers!$C380,'Policy Characteristics'!$D:$D,0))</f>
        <v>0</v>
      </c>
      <c r="T380" s="257">
        <f>INDEX('Policy Characteristics'!O:O,MATCH(PolicyLevers!$C380,'Policy Characteristics'!$D:$D,0))</f>
        <v>0</v>
      </c>
      <c r="U380" s="2"/>
      <c r="V380" s="2"/>
      <c r="W380" s="2"/>
      <c r="X380" s="2"/>
      <c r="Y380" s="2"/>
      <c r="Z380" s="2"/>
    </row>
    <row r="381" spans="1:26" ht="15.75" customHeight="1" x14ac:dyDescent="0.2">
      <c r="A381" s="118" t="str">
        <f>INDEX('Policy Characteristics'!B:B,MATCH(PolicyLevers!$C381,'Policy Characteristics'!$D:$D,0))</f>
        <v>Industry</v>
      </c>
      <c r="B381" s="118" t="str">
        <f>INDEX('Policy Characteristics'!C:C,MATCH(PolicyLevers!$C381,'Policy Characteristics'!$D:$D,0))</f>
        <v>Electrification + Hydrogen</v>
      </c>
      <c r="C381" s="12" t="str">
        <f t="shared" ref="C381" si="270">C$321</f>
        <v>Fraction of Industrial Fuel Use Shifted to Other Fuels</v>
      </c>
      <c r="D381" s="257" t="s">
        <v>385</v>
      </c>
      <c r="E381" s="257" t="s">
        <v>396</v>
      </c>
      <c r="F381" s="257" t="s">
        <v>386</v>
      </c>
      <c r="G381" s="257" t="s">
        <v>397</v>
      </c>
      <c r="H381" s="7">
        <v>476</v>
      </c>
      <c r="I381" s="257" t="s">
        <v>76</v>
      </c>
      <c r="J381" s="118" t="str">
        <f>INDEX('Policy Characteristics'!E:E,MATCH(PolicyLevers!$C381,'Policy Characteristics'!$D:$D,0))</f>
        <v>Electrification + Hydrogen</v>
      </c>
      <c r="K381" s="118" t="str">
        <f>INDEX('Policy Characteristics'!F:F,MATCH(PolicyLevers!$C381,'Policy Characteristics'!$D:$D,0))</f>
        <v>indst fuel type shifting</v>
      </c>
      <c r="L381" s="256">
        <f>INDEX('Policy Characteristics'!G:G,MATCH(PolicyLevers!$C381,'Policy Characteristics'!$D:$D,0))</f>
        <v>0</v>
      </c>
      <c r="M381" s="256">
        <f>INDEX('Policy Characteristics'!H:H,MATCH(PolicyLevers!$C381,'Policy Characteristics'!$D:$D,0))</f>
        <v>1</v>
      </c>
      <c r="N381" s="256">
        <f>INDEX('Policy Characteristics'!I:I,MATCH(PolicyLevers!$C381,'Policy Characteristics'!$D:$D,0))</f>
        <v>0.01</v>
      </c>
      <c r="O381" s="270" t="str">
        <f>INDEX('Policy Characteristics'!J:J,MATCH(PolicyLevers!$C381,'Policy Characteristics'!$D:$D,0))</f>
        <v>% of fuel shifted</v>
      </c>
      <c r="P381" s="257"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12" t="str">
        <f>INDEX('Policy Characteristics'!L:L,MATCH(PolicyLevers!$C381,'Policy Characteristics'!$D:$D,0))</f>
        <v>industry-ag-main.html#fuel-switching</v>
      </c>
      <c r="R381" s="271" t="str">
        <f>INDEX('Policy Characteristics'!M:M,MATCH(PolicyLevers!$C381,'Policy Characteristics'!$D:$D,0))</f>
        <v>industry-elec-and-hydrogen.html</v>
      </c>
      <c r="S381" s="257">
        <f>INDEX('Policy Characteristics'!N:N,MATCH(PolicyLevers!$C381,'Policy Characteristics'!$D:$D,0))</f>
        <v>0</v>
      </c>
      <c r="T381" s="257">
        <f>INDEX('Policy Characteristics'!O:O,MATCH(PolicyLevers!$C381,'Policy Characteristics'!$D:$D,0))</f>
        <v>0</v>
      </c>
      <c r="U381" s="2"/>
      <c r="V381" s="2"/>
      <c r="W381" s="2"/>
      <c r="X381" s="2"/>
      <c r="Y381" s="2"/>
      <c r="Z381" s="2"/>
    </row>
    <row r="382" spans="1:26" ht="15.75" customHeight="1" x14ac:dyDescent="0.2">
      <c r="A382" s="118" t="str">
        <f>INDEX('Policy Characteristics'!B:B,MATCH(PolicyLevers!$C382,'Policy Characteristics'!$D:$D,0))</f>
        <v>Industry</v>
      </c>
      <c r="B382" s="118" t="str">
        <f>INDEX('Policy Characteristics'!C:C,MATCH(PolicyLevers!$C382,'Policy Characteristics'!$D:$D,0))</f>
        <v>Electrification + Hydrogen</v>
      </c>
      <c r="C382" s="12" t="str">
        <f t="shared" ref="C382" si="271">C$321</f>
        <v>Fraction of Industrial Fuel Use Shifted to Other Fuels</v>
      </c>
      <c r="D382" s="257" t="s">
        <v>385</v>
      </c>
      <c r="E382" s="257" t="s">
        <v>402</v>
      </c>
      <c r="F382" s="257" t="s">
        <v>386</v>
      </c>
      <c r="G382" s="257" t="s">
        <v>403</v>
      </c>
      <c r="H382" s="7">
        <v>477</v>
      </c>
      <c r="I382" s="257" t="s">
        <v>76</v>
      </c>
      <c r="J382" s="118" t="str">
        <f>INDEX('Policy Characteristics'!E:E,MATCH(PolicyLevers!$C382,'Policy Characteristics'!$D:$D,0))</f>
        <v>Electrification + Hydrogen</v>
      </c>
      <c r="K382" s="118" t="str">
        <f>INDEX('Policy Characteristics'!F:F,MATCH(PolicyLevers!$C382,'Policy Characteristics'!$D:$D,0))</f>
        <v>indst fuel type shifting</v>
      </c>
      <c r="L382" s="256">
        <f>INDEX('Policy Characteristics'!G:G,MATCH(PolicyLevers!$C382,'Policy Characteristics'!$D:$D,0))</f>
        <v>0</v>
      </c>
      <c r="M382" s="256">
        <f>INDEX('Policy Characteristics'!H:H,MATCH(PolicyLevers!$C382,'Policy Characteristics'!$D:$D,0))</f>
        <v>1</v>
      </c>
      <c r="N382" s="256">
        <f>INDEX('Policy Characteristics'!I:I,MATCH(PolicyLevers!$C382,'Policy Characteristics'!$D:$D,0))</f>
        <v>0.01</v>
      </c>
      <c r="O382" s="270" t="str">
        <f>INDEX('Policy Characteristics'!J:J,MATCH(PolicyLevers!$C382,'Policy Characteristics'!$D:$D,0))</f>
        <v>% of fuel shifted</v>
      </c>
      <c r="P382" s="257"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12" t="str">
        <f>INDEX('Policy Characteristics'!L:L,MATCH(PolicyLevers!$C382,'Policy Characteristics'!$D:$D,0))</f>
        <v>industry-ag-main.html#fuel-switching</v>
      </c>
      <c r="R382" s="271" t="str">
        <f>INDEX('Policy Characteristics'!M:M,MATCH(PolicyLevers!$C382,'Policy Characteristics'!$D:$D,0))</f>
        <v>industry-elec-and-hydrogen.html</v>
      </c>
      <c r="S382" s="257">
        <f>INDEX('Policy Characteristics'!N:N,MATCH(PolicyLevers!$C382,'Policy Characteristics'!$D:$D,0))</f>
        <v>0</v>
      </c>
      <c r="T382" s="257">
        <f>INDEX('Policy Characteristics'!O:O,MATCH(PolicyLevers!$C382,'Policy Characteristics'!$D:$D,0))</f>
        <v>0</v>
      </c>
      <c r="U382" s="2"/>
      <c r="V382" s="2"/>
      <c r="W382" s="2"/>
      <c r="X382" s="2"/>
      <c r="Y382" s="2"/>
      <c r="Z382" s="2"/>
    </row>
    <row r="383" spans="1:26" ht="15.75" customHeight="1" x14ac:dyDescent="0.2">
      <c r="A383" s="118" t="str">
        <f>INDEX('Policy Characteristics'!B:B,MATCH(PolicyLevers!$C383,'Policy Characteristics'!$D:$D,0))</f>
        <v>Industry</v>
      </c>
      <c r="B383" s="118" t="str">
        <f>INDEX('Policy Characteristics'!C:C,MATCH(PolicyLevers!$C383,'Policy Characteristics'!$D:$D,0))</f>
        <v>Electrification + Hydrogen</v>
      </c>
      <c r="C383" s="118" t="str">
        <f t="shared" ref="C383" si="272">C$321</f>
        <v>Fraction of Industrial Fuel Use Shifted to Other Fuels</v>
      </c>
      <c r="D383" s="252" t="s">
        <v>385</v>
      </c>
      <c r="E383" s="252" t="s">
        <v>404</v>
      </c>
      <c r="F383" s="252" t="s">
        <v>386</v>
      </c>
      <c r="G383" s="252" t="s">
        <v>405</v>
      </c>
      <c r="H383" s="249">
        <v>478</v>
      </c>
      <c r="I383" s="250" t="s">
        <v>76</v>
      </c>
      <c r="J383" s="118" t="str">
        <f>INDEX('Policy Characteristics'!E:E,MATCH(PolicyLevers!$C383,'Policy Characteristics'!$D:$D,0))</f>
        <v>Electrification + Hydrogen</v>
      </c>
      <c r="K383" s="118" t="str">
        <f>INDEX('Policy Characteristics'!F:F,MATCH(PolicyLevers!$C383,'Policy Characteristics'!$D:$D,0))</f>
        <v>indst fuel type shifting</v>
      </c>
      <c r="L383" s="251">
        <f>INDEX('Policy Characteristics'!G:G,MATCH(PolicyLevers!$C383,'Policy Characteristics'!$D:$D,0))</f>
        <v>0</v>
      </c>
      <c r="M383" s="251">
        <f>INDEX('Policy Characteristics'!H:H,MATCH(PolicyLevers!$C383,'Policy Characteristics'!$D:$D,0))</f>
        <v>1</v>
      </c>
      <c r="N383" s="251">
        <f>INDEX('Policy Characteristics'!I:I,MATCH(PolicyLevers!$C383,'Policy Characteristics'!$D:$D,0))</f>
        <v>0.01</v>
      </c>
      <c r="O383" s="252" t="str">
        <f>INDEX('Policy Characteristics'!J:J,MATCH(PolicyLevers!$C383,'Policy Characteristics'!$D:$D,0))</f>
        <v>% of fuel shifted</v>
      </c>
      <c r="P383" s="252"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118" t="str">
        <f>INDEX('Policy Characteristics'!L:L,MATCH(PolicyLevers!$C383,'Policy Characteristics'!$D:$D,0))</f>
        <v>industry-ag-main.html#fuel-switching</v>
      </c>
      <c r="R383" s="260" t="str">
        <f>INDEX('Policy Characteristics'!M:M,MATCH(PolicyLevers!$C383,'Policy Characteristics'!$D:$D,0))</f>
        <v>industry-elec-and-hydrogen.html</v>
      </c>
      <c r="S383" s="252">
        <f>INDEX('Policy Characteristics'!N:N,MATCH(PolicyLevers!$C383,'Policy Characteristics'!$D:$D,0))</f>
        <v>0</v>
      </c>
      <c r="T383" s="252">
        <f>INDEX('Policy Characteristics'!O:O,MATCH(PolicyLevers!$C383,'Policy Characteristics'!$D:$D,0))</f>
        <v>0</v>
      </c>
      <c r="U383" s="2"/>
      <c r="V383" s="2"/>
      <c r="W383" s="2"/>
      <c r="X383" s="2"/>
      <c r="Y383" s="2"/>
      <c r="Z383" s="2"/>
    </row>
    <row r="384" spans="1:26" ht="15.75" customHeight="1" x14ac:dyDescent="0.2">
      <c r="A384" s="118" t="str">
        <f>INDEX('Policy Characteristics'!B:B,MATCH(PolicyLevers!$C384,'Policy Characteristics'!$D:$D,0))</f>
        <v>Industry</v>
      </c>
      <c r="B384" s="118" t="str">
        <f>INDEX('Policy Characteristics'!C:C,MATCH(PolicyLevers!$C384,'Policy Characteristics'!$D:$D,0))</f>
        <v>Electrification + Hydrogen</v>
      </c>
      <c r="C384" s="12" t="str">
        <f t="shared" ref="C384" si="273">C$321</f>
        <v>Fraction of Industrial Fuel Use Shifted to Other Fuels</v>
      </c>
      <c r="D384" s="257" t="s">
        <v>385</v>
      </c>
      <c r="E384" s="257" t="s">
        <v>406</v>
      </c>
      <c r="F384" s="257" t="s">
        <v>386</v>
      </c>
      <c r="G384" s="257" t="s">
        <v>407</v>
      </c>
      <c r="H384" s="7">
        <v>479</v>
      </c>
      <c r="I384" s="257" t="s">
        <v>76</v>
      </c>
      <c r="J384" s="118" t="str">
        <f>INDEX('Policy Characteristics'!E:E,MATCH(PolicyLevers!$C384,'Policy Characteristics'!$D:$D,0))</f>
        <v>Electrification + Hydrogen</v>
      </c>
      <c r="K384" s="118" t="str">
        <f>INDEX('Policy Characteristics'!F:F,MATCH(PolicyLevers!$C384,'Policy Characteristics'!$D:$D,0))</f>
        <v>indst fuel type shifting</v>
      </c>
      <c r="L384" s="256">
        <f>INDEX('Policy Characteristics'!G:G,MATCH(PolicyLevers!$C384,'Policy Characteristics'!$D:$D,0))</f>
        <v>0</v>
      </c>
      <c r="M384" s="256">
        <f>INDEX('Policy Characteristics'!H:H,MATCH(PolicyLevers!$C384,'Policy Characteristics'!$D:$D,0))</f>
        <v>1</v>
      </c>
      <c r="N384" s="256">
        <f>INDEX('Policy Characteristics'!I:I,MATCH(PolicyLevers!$C384,'Policy Characteristics'!$D:$D,0))</f>
        <v>0.01</v>
      </c>
      <c r="O384" s="270" t="str">
        <f>INDEX('Policy Characteristics'!J:J,MATCH(PolicyLevers!$C384,'Policy Characteristics'!$D:$D,0))</f>
        <v>% of fuel shifted</v>
      </c>
      <c r="P384" s="257"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12" t="str">
        <f>INDEX('Policy Characteristics'!L:L,MATCH(PolicyLevers!$C384,'Policy Characteristics'!$D:$D,0))</f>
        <v>industry-ag-main.html#fuel-switching</v>
      </c>
      <c r="R384" s="271" t="str">
        <f>INDEX('Policy Characteristics'!M:M,MATCH(PolicyLevers!$C384,'Policy Characteristics'!$D:$D,0))</f>
        <v>industry-elec-and-hydrogen.html</v>
      </c>
      <c r="S384" s="257">
        <f>INDEX('Policy Characteristics'!N:N,MATCH(PolicyLevers!$C384,'Policy Characteristics'!$D:$D,0))</f>
        <v>0</v>
      </c>
      <c r="T384" s="257">
        <f>INDEX('Policy Characteristics'!O:O,MATCH(PolicyLevers!$C384,'Policy Characteristics'!$D:$D,0))</f>
        <v>0</v>
      </c>
      <c r="U384" s="2"/>
      <c r="V384" s="2"/>
      <c r="W384" s="2"/>
      <c r="X384" s="2"/>
      <c r="Y384" s="2"/>
      <c r="Z384" s="2"/>
    </row>
    <row r="385" spans="1:26" ht="15.75" customHeight="1" x14ac:dyDescent="0.2">
      <c r="A385" s="118" t="str">
        <f>INDEX('Policy Characteristics'!B:B,MATCH(PolicyLevers!$C385,'Policy Characteristics'!$D:$D,0))</f>
        <v>Industry</v>
      </c>
      <c r="B385" s="118" t="str">
        <f>INDEX('Policy Characteristics'!C:C,MATCH(PolicyLevers!$C385,'Policy Characteristics'!$D:$D,0))</f>
        <v>Electrification + Hydrogen</v>
      </c>
      <c r="C385" s="118" t="str">
        <f t="shared" ref="C385" si="274">C$321</f>
        <v>Fraction of Industrial Fuel Use Shifted to Other Fuels</v>
      </c>
      <c r="D385" s="252" t="s">
        <v>385</v>
      </c>
      <c r="E385" s="252" t="s">
        <v>408</v>
      </c>
      <c r="F385" s="252" t="s">
        <v>386</v>
      </c>
      <c r="G385" s="252" t="s">
        <v>409</v>
      </c>
      <c r="H385" s="249">
        <v>480</v>
      </c>
      <c r="I385" s="250" t="s">
        <v>63</v>
      </c>
      <c r="J385" s="118" t="str">
        <f>INDEX('Policy Characteristics'!E:E,MATCH(PolicyLevers!$C385,'Policy Characteristics'!$D:$D,0))</f>
        <v>Electrification + Hydrogen</v>
      </c>
      <c r="K385" s="118" t="str">
        <f>INDEX('Policy Characteristics'!F:F,MATCH(PolicyLevers!$C385,'Policy Characteristics'!$D:$D,0))</f>
        <v>indst fuel type shifting</v>
      </c>
      <c r="L385" s="251">
        <f>INDEX('Policy Characteristics'!G:G,MATCH(PolicyLevers!$C385,'Policy Characteristics'!$D:$D,0))</f>
        <v>0</v>
      </c>
      <c r="M385" s="251">
        <f>INDEX('Policy Characteristics'!H:H,MATCH(PolicyLevers!$C385,'Policy Characteristics'!$D:$D,0))</f>
        <v>1</v>
      </c>
      <c r="N385" s="251">
        <f>INDEX('Policy Characteristics'!I:I,MATCH(PolicyLevers!$C385,'Policy Characteristics'!$D:$D,0))</f>
        <v>0.01</v>
      </c>
      <c r="O385" s="252" t="str">
        <f>INDEX('Policy Characteristics'!J:J,MATCH(PolicyLevers!$C385,'Policy Characteristics'!$D:$D,0))</f>
        <v>% of fuel shifted</v>
      </c>
      <c r="P385" s="252"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118" t="str">
        <f>INDEX('Policy Characteristics'!L:L,MATCH(PolicyLevers!$C385,'Policy Characteristics'!$D:$D,0))</f>
        <v>industry-ag-main.html#fuel-switching</v>
      </c>
      <c r="R385" s="260" t="str">
        <f>INDEX('Policy Characteristics'!M:M,MATCH(PolicyLevers!$C385,'Policy Characteristics'!$D:$D,0))</f>
        <v>industry-elec-and-hydrogen.html</v>
      </c>
      <c r="S385" s="252">
        <f>INDEX('Policy Characteristics'!N:N,MATCH(PolicyLevers!$C385,'Policy Characteristics'!$D:$D,0))</f>
        <v>0</v>
      </c>
      <c r="T385" s="252">
        <f>INDEX('Policy Characteristics'!O:O,MATCH(PolicyLevers!$C385,'Policy Characteristics'!$D:$D,0))</f>
        <v>0</v>
      </c>
      <c r="U385" s="2"/>
      <c r="V385" s="2"/>
      <c r="W385" s="2"/>
      <c r="X385" s="2"/>
      <c r="Y385" s="2"/>
      <c r="Z385" s="2"/>
    </row>
    <row r="386" spans="1:26" ht="15.75" customHeight="1" x14ac:dyDescent="0.2">
      <c r="A386" s="118" t="str">
        <f>INDEX('Policy Characteristics'!B:B,MATCH(PolicyLevers!$C386,'Policy Characteristics'!$D:$D,0))</f>
        <v>Industry</v>
      </c>
      <c r="B386" s="118" t="str">
        <f>INDEX('Policy Characteristics'!C:C,MATCH(PolicyLevers!$C386,'Policy Characteristics'!$D:$D,0))</f>
        <v>Electrification + Hydrogen</v>
      </c>
      <c r="C386" s="12" t="str">
        <f t="shared" ref="C386" si="275">C$321</f>
        <v>Fraction of Industrial Fuel Use Shifted to Other Fuels</v>
      </c>
      <c r="D386" s="257" t="s">
        <v>385</v>
      </c>
      <c r="E386" s="257" t="s">
        <v>410</v>
      </c>
      <c r="F386" s="257" t="s">
        <v>386</v>
      </c>
      <c r="G386" s="257" t="s">
        <v>411</v>
      </c>
      <c r="H386" s="7">
        <v>481</v>
      </c>
      <c r="I386" s="257" t="s">
        <v>76</v>
      </c>
      <c r="J386" s="118" t="str">
        <f>INDEX('Policy Characteristics'!E:E,MATCH(PolicyLevers!$C386,'Policy Characteristics'!$D:$D,0))</f>
        <v>Electrification + Hydrogen</v>
      </c>
      <c r="K386" s="118" t="str">
        <f>INDEX('Policy Characteristics'!F:F,MATCH(PolicyLevers!$C386,'Policy Characteristics'!$D:$D,0))</f>
        <v>indst fuel type shifting</v>
      </c>
      <c r="L386" s="256">
        <f>INDEX('Policy Characteristics'!G:G,MATCH(PolicyLevers!$C386,'Policy Characteristics'!$D:$D,0))</f>
        <v>0</v>
      </c>
      <c r="M386" s="256">
        <f>INDEX('Policy Characteristics'!H:H,MATCH(PolicyLevers!$C386,'Policy Characteristics'!$D:$D,0))</f>
        <v>1</v>
      </c>
      <c r="N386" s="256">
        <f>INDEX('Policy Characteristics'!I:I,MATCH(PolicyLevers!$C386,'Policy Characteristics'!$D:$D,0))</f>
        <v>0.01</v>
      </c>
      <c r="O386" s="270" t="str">
        <f>INDEX('Policy Characteristics'!J:J,MATCH(PolicyLevers!$C386,'Policy Characteristics'!$D:$D,0))</f>
        <v>% of fuel shifted</v>
      </c>
      <c r="P386" s="257"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12" t="str">
        <f>INDEX('Policy Characteristics'!L:L,MATCH(PolicyLevers!$C386,'Policy Characteristics'!$D:$D,0))</f>
        <v>industry-ag-main.html#fuel-switching</v>
      </c>
      <c r="R386" s="271" t="str">
        <f>INDEX('Policy Characteristics'!M:M,MATCH(PolicyLevers!$C386,'Policy Characteristics'!$D:$D,0))</f>
        <v>industry-elec-and-hydrogen.html</v>
      </c>
      <c r="S386" s="257">
        <f>INDEX('Policy Characteristics'!N:N,MATCH(PolicyLevers!$C386,'Policy Characteristics'!$D:$D,0))</f>
        <v>0</v>
      </c>
      <c r="T386" s="257">
        <f>INDEX('Policy Characteristics'!O:O,MATCH(PolicyLevers!$C386,'Policy Characteristics'!$D:$D,0))</f>
        <v>0</v>
      </c>
      <c r="U386" s="2"/>
      <c r="V386" s="2"/>
      <c r="W386" s="2"/>
      <c r="X386" s="2"/>
      <c r="Y386" s="2"/>
      <c r="Z386" s="2"/>
    </row>
    <row r="387" spans="1:26" ht="15.75" customHeight="1" x14ac:dyDescent="0.2">
      <c r="A387" s="118" t="str">
        <f>INDEX('Policy Characteristics'!B:B,MATCH(PolicyLevers!$C387,'Policy Characteristics'!$D:$D,0))</f>
        <v>Industry</v>
      </c>
      <c r="B387" s="118" t="str">
        <f>INDEX('Policy Characteristics'!C:C,MATCH(PolicyLevers!$C387,'Policy Characteristics'!$D:$D,0))</f>
        <v>Electrification + Hydrogen</v>
      </c>
      <c r="C387" s="12" t="str">
        <f t="shared" ref="C387" si="276">C$321</f>
        <v>Fraction of Industrial Fuel Use Shifted to Other Fuels</v>
      </c>
      <c r="D387" s="257" t="s">
        <v>385</v>
      </c>
      <c r="E387" s="257" t="s">
        <v>412</v>
      </c>
      <c r="F387" s="257" t="s">
        <v>386</v>
      </c>
      <c r="G387" s="257" t="s">
        <v>413</v>
      </c>
      <c r="H387" s="7">
        <v>482</v>
      </c>
      <c r="I387" s="257" t="s">
        <v>76</v>
      </c>
      <c r="J387" s="118" t="str">
        <f>INDEX('Policy Characteristics'!E:E,MATCH(PolicyLevers!$C387,'Policy Characteristics'!$D:$D,0))</f>
        <v>Electrification + Hydrogen</v>
      </c>
      <c r="K387" s="118" t="str">
        <f>INDEX('Policy Characteristics'!F:F,MATCH(PolicyLevers!$C387,'Policy Characteristics'!$D:$D,0))</f>
        <v>indst fuel type shifting</v>
      </c>
      <c r="L387" s="256">
        <f>INDEX('Policy Characteristics'!G:G,MATCH(PolicyLevers!$C387,'Policy Characteristics'!$D:$D,0))</f>
        <v>0</v>
      </c>
      <c r="M387" s="256">
        <f>INDEX('Policy Characteristics'!H:H,MATCH(PolicyLevers!$C387,'Policy Characteristics'!$D:$D,0))</f>
        <v>1</v>
      </c>
      <c r="N387" s="256">
        <f>INDEX('Policy Characteristics'!I:I,MATCH(PolicyLevers!$C387,'Policy Characteristics'!$D:$D,0))</f>
        <v>0.01</v>
      </c>
      <c r="O387" s="270" t="str">
        <f>INDEX('Policy Characteristics'!J:J,MATCH(PolicyLevers!$C387,'Policy Characteristics'!$D:$D,0))</f>
        <v>% of fuel shifted</v>
      </c>
      <c r="P387" s="257"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12" t="str">
        <f>INDEX('Policy Characteristics'!L:L,MATCH(PolicyLevers!$C387,'Policy Characteristics'!$D:$D,0))</f>
        <v>industry-ag-main.html#fuel-switching</v>
      </c>
      <c r="R387" s="271" t="str">
        <f>INDEX('Policy Characteristics'!M:M,MATCH(PolicyLevers!$C387,'Policy Characteristics'!$D:$D,0))</f>
        <v>industry-elec-and-hydrogen.html</v>
      </c>
      <c r="S387" s="257">
        <f>INDEX('Policy Characteristics'!N:N,MATCH(PolicyLevers!$C387,'Policy Characteristics'!$D:$D,0))</f>
        <v>0</v>
      </c>
      <c r="T387" s="257">
        <f>INDEX('Policy Characteristics'!O:O,MATCH(PolicyLevers!$C387,'Policy Characteristics'!$D:$D,0))</f>
        <v>0</v>
      </c>
      <c r="U387" s="2"/>
      <c r="V387" s="2"/>
      <c r="W387" s="2"/>
      <c r="X387" s="2"/>
      <c r="Y387" s="2"/>
      <c r="Z387" s="2"/>
    </row>
    <row r="388" spans="1:26" ht="15.75" customHeight="1" x14ac:dyDescent="0.2">
      <c r="A388" s="118" t="str">
        <f>INDEX('Policy Characteristics'!B:B,MATCH(PolicyLevers!$C388,'Policy Characteristics'!$D:$D,0))</f>
        <v>Industry</v>
      </c>
      <c r="B388" s="118" t="str">
        <f>INDEX('Policy Characteristics'!C:C,MATCH(PolicyLevers!$C388,'Policy Characteristics'!$D:$D,0))</f>
        <v>Electrification + Hydrogen</v>
      </c>
      <c r="C388" s="118" t="str">
        <f t="shared" ref="C388" si="277">C$321</f>
        <v>Fraction of Industrial Fuel Use Shifted to Other Fuels</v>
      </c>
      <c r="D388" s="252" t="s">
        <v>385</v>
      </c>
      <c r="E388" s="252" t="s">
        <v>414</v>
      </c>
      <c r="F388" s="252" t="s">
        <v>386</v>
      </c>
      <c r="G388" s="252" t="s">
        <v>415</v>
      </c>
      <c r="H388" s="249">
        <v>483</v>
      </c>
      <c r="I388" s="250" t="s">
        <v>76</v>
      </c>
      <c r="J388" s="118" t="str">
        <f>INDEX('Policy Characteristics'!E:E,MATCH(PolicyLevers!$C388,'Policy Characteristics'!$D:$D,0))</f>
        <v>Electrification + Hydrogen</v>
      </c>
      <c r="K388" s="118" t="str">
        <f>INDEX('Policy Characteristics'!F:F,MATCH(PolicyLevers!$C388,'Policy Characteristics'!$D:$D,0))</f>
        <v>indst fuel type shifting</v>
      </c>
      <c r="L388" s="251">
        <f>INDEX('Policy Characteristics'!G:G,MATCH(PolicyLevers!$C388,'Policy Characteristics'!$D:$D,0))</f>
        <v>0</v>
      </c>
      <c r="M388" s="251">
        <f>INDEX('Policy Characteristics'!H:H,MATCH(PolicyLevers!$C388,'Policy Characteristics'!$D:$D,0))</f>
        <v>1</v>
      </c>
      <c r="N388" s="251">
        <f>INDEX('Policy Characteristics'!I:I,MATCH(PolicyLevers!$C388,'Policy Characteristics'!$D:$D,0))</f>
        <v>0.01</v>
      </c>
      <c r="O388" s="252" t="str">
        <f>INDEX('Policy Characteristics'!J:J,MATCH(PolicyLevers!$C388,'Policy Characteristics'!$D:$D,0))</f>
        <v>% of fuel shifted</v>
      </c>
      <c r="P388" s="252"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118" t="str">
        <f>INDEX('Policy Characteristics'!L:L,MATCH(PolicyLevers!$C388,'Policy Characteristics'!$D:$D,0))</f>
        <v>industry-ag-main.html#fuel-switching</v>
      </c>
      <c r="R388" s="260" t="str">
        <f>INDEX('Policy Characteristics'!M:M,MATCH(PolicyLevers!$C388,'Policy Characteristics'!$D:$D,0))</f>
        <v>industry-elec-and-hydrogen.html</v>
      </c>
      <c r="S388" s="252">
        <f>INDEX('Policy Characteristics'!N:N,MATCH(PolicyLevers!$C388,'Policy Characteristics'!$D:$D,0))</f>
        <v>0</v>
      </c>
      <c r="T388" s="252">
        <f>INDEX('Policy Characteristics'!O:O,MATCH(PolicyLevers!$C388,'Policy Characteristics'!$D:$D,0))</f>
        <v>0</v>
      </c>
      <c r="U388" s="2"/>
      <c r="V388" s="2"/>
      <c r="W388" s="2"/>
      <c r="X388" s="2"/>
      <c r="Y388" s="2"/>
      <c r="Z388" s="2"/>
    </row>
    <row r="389" spans="1:26" ht="15.75" customHeight="1" x14ac:dyDescent="0.2">
      <c r="A389" s="118" t="str">
        <f>INDEX('Policy Characteristics'!B:B,MATCH(PolicyLevers!$C389,'Policy Characteristics'!$D:$D,0))</f>
        <v>Industry</v>
      </c>
      <c r="B389" s="118" t="str">
        <f>INDEX('Policy Characteristics'!C:C,MATCH(PolicyLevers!$C389,'Policy Characteristics'!$D:$D,0))</f>
        <v>Electrification + Hydrogen</v>
      </c>
      <c r="C389" s="118" t="str">
        <f t="shared" ref="C389" si="278">C$321</f>
        <v>Fraction of Industrial Fuel Use Shifted to Other Fuels</v>
      </c>
      <c r="D389" s="252" t="s">
        <v>385</v>
      </c>
      <c r="E389" s="252" t="s">
        <v>416</v>
      </c>
      <c r="F389" s="252" t="s">
        <v>386</v>
      </c>
      <c r="G389" s="252" t="s">
        <v>417</v>
      </c>
      <c r="H389" s="249">
        <v>484</v>
      </c>
      <c r="I389" s="250" t="s">
        <v>76</v>
      </c>
      <c r="J389" s="118" t="str">
        <f>INDEX('Policy Characteristics'!E:E,MATCH(PolicyLevers!$C389,'Policy Characteristics'!$D:$D,0))</f>
        <v>Electrification + Hydrogen</v>
      </c>
      <c r="K389" s="118" t="str">
        <f>INDEX('Policy Characteristics'!F:F,MATCH(PolicyLevers!$C389,'Policy Characteristics'!$D:$D,0))</f>
        <v>indst fuel type shifting</v>
      </c>
      <c r="L389" s="251">
        <f>INDEX('Policy Characteristics'!G:G,MATCH(PolicyLevers!$C389,'Policy Characteristics'!$D:$D,0))</f>
        <v>0</v>
      </c>
      <c r="M389" s="251">
        <f>INDEX('Policy Characteristics'!H:H,MATCH(PolicyLevers!$C389,'Policy Characteristics'!$D:$D,0))</f>
        <v>1</v>
      </c>
      <c r="N389" s="251">
        <f>INDEX('Policy Characteristics'!I:I,MATCH(PolicyLevers!$C389,'Policy Characteristics'!$D:$D,0))</f>
        <v>0.01</v>
      </c>
      <c r="O389" s="252" t="str">
        <f>INDEX('Policy Characteristics'!J:J,MATCH(PolicyLevers!$C389,'Policy Characteristics'!$D:$D,0))</f>
        <v>% of fuel shifted</v>
      </c>
      <c r="P389" s="252"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118" t="str">
        <f>INDEX('Policy Characteristics'!L:L,MATCH(PolicyLevers!$C389,'Policy Characteristics'!$D:$D,0))</f>
        <v>industry-ag-main.html#fuel-switching</v>
      </c>
      <c r="R389" s="260" t="str">
        <f>INDEX('Policy Characteristics'!M:M,MATCH(PolicyLevers!$C389,'Policy Characteristics'!$D:$D,0))</f>
        <v>industry-elec-and-hydrogen.html</v>
      </c>
      <c r="S389" s="252">
        <f>INDEX('Policy Characteristics'!N:N,MATCH(PolicyLevers!$C389,'Policy Characteristics'!$D:$D,0))</f>
        <v>0</v>
      </c>
      <c r="T389" s="252">
        <f>INDEX('Policy Characteristics'!O:O,MATCH(PolicyLevers!$C389,'Policy Characteristics'!$D:$D,0))</f>
        <v>0</v>
      </c>
      <c r="U389" s="2"/>
      <c r="V389" s="2"/>
      <c r="W389" s="2"/>
      <c r="X389" s="2"/>
      <c r="Y389" s="2"/>
      <c r="Z389" s="2"/>
    </row>
    <row r="390" spans="1:26" ht="15.75" customHeight="1" x14ac:dyDescent="0.2">
      <c r="A390" s="118" t="str">
        <f>INDEX('Policy Characteristics'!B:B,MATCH(PolicyLevers!$C390,'Policy Characteristics'!$D:$D,0))</f>
        <v>Industry</v>
      </c>
      <c r="B390" s="118" t="str">
        <f>INDEX('Policy Characteristics'!C:C,MATCH(PolicyLevers!$C390,'Policy Characteristics'!$D:$D,0))</f>
        <v>Electrification + Hydrogen</v>
      </c>
      <c r="C390" s="12" t="str">
        <f t="shared" ref="C390" si="279">C$321</f>
        <v>Fraction of Industrial Fuel Use Shifted to Other Fuels</v>
      </c>
      <c r="D390" s="257" t="s">
        <v>385</v>
      </c>
      <c r="E390" s="257" t="s">
        <v>418</v>
      </c>
      <c r="F390" s="257" t="s">
        <v>386</v>
      </c>
      <c r="G390" s="257" t="s">
        <v>419</v>
      </c>
      <c r="H390" s="7">
        <v>485</v>
      </c>
      <c r="I390" s="257" t="s">
        <v>76</v>
      </c>
      <c r="J390" s="118" t="str">
        <f>INDEX('Policy Characteristics'!E:E,MATCH(PolicyLevers!$C390,'Policy Characteristics'!$D:$D,0))</f>
        <v>Electrification + Hydrogen</v>
      </c>
      <c r="K390" s="118" t="str">
        <f>INDEX('Policy Characteristics'!F:F,MATCH(PolicyLevers!$C390,'Policy Characteristics'!$D:$D,0))</f>
        <v>indst fuel type shifting</v>
      </c>
      <c r="L390" s="256">
        <f>INDEX('Policy Characteristics'!G:G,MATCH(PolicyLevers!$C390,'Policy Characteristics'!$D:$D,0))</f>
        <v>0</v>
      </c>
      <c r="M390" s="256">
        <f>INDEX('Policy Characteristics'!H:H,MATCH(PolicyLevers!$C390,'Policy Characteristics'!$D:$D,0))</f>
        <v>1</v>
      </c>
      <c r="N390" s="256">
        <f>INDEX('Policy Characteristics'!I:I,MATCH(PolicyLevers!$C390,'Policy Characteristics'!$D:$D,0))</f>
        <v>0.01</v>
      </c>
      <c r="O390" s="270" t="str">
        <f>INDEX('Policy Characteristics'!J:J,MATCH(PolicyLevers!$C390,'Policy Characteristics'!$D:$D,0))</f>
        <v>% of fuel shifted</v>
      </c>
      <c r="P390" s="257"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12" t="str">
        <f>INDEX('Policy Characteristics'!L:L,MATCH(PolicyLevers!$C390,'Policy Characteristics'!$D:$D,0))</f>
        <v>industry-ag-main.html#fuel-switching</v>
      </c>
      <c r="R390" s="271" t="str">
        <f>INDEX('Policy Characteristics'!M:M,MATCH(PolicyLevers!$C390,'Policy Characteristics'!$D:$D,0))</f>
        <v>industry-elec-and-hydrogen.html</v>
      </c>
      <c r="S390" s="257">
        <f>INDEX('Policy Characteristics'!N:N,MATCH(PolicyLevers!$C390,'Policy Characteristics'!$D:$D,0))</f>
        <v>0</v>
      </c>
      <c r="T390" s="257">
        <f>INDEX('Policy Characteristics'!O:O,MATCH(PolicyLevers!$C390,'Policy Characteristics'!$D:$D,0))</f>
        <v>0</v>
      </c>
      <c r="U390" s="2"/>
      <c r="V390" s="2"/>
      <c r="W390" s="2"/>
      <c r="X390" s="2"/>
      <c r="Y390" s="2"/>
      <c r="Z390" s="2"/>
    </row>
    <row r="391" spans="1:26" ht="15.75" customHeight="1" x14ac:dyDescent="0.2">
      <c r="A391" s="118" t="str">
        <f>INDEX('Policy Characteristics'!B:B,MATCH(PolicyLevers!$C391,'Policy Characteristics'!$D:$D,0))</f>
        <v>Industry</v>
      </c>
      <c r="B391" s="118" t="str">
        <f>INDEX('Policy Characteristics'!C:C,MATCH(PolicyLevers!$C391,'Policy Characteristics'!$D:$D,0))</f>
        <v>Electrification + Hydrogen</v>
      </c>
      <c r="C391" s="12" t="str">
        <f t="shared" ref="C391" si="280">C$321</f>
        <v>Fraction of Industrial Fuel Use Shifted to Other Fuels</v>
      </c>
      <c r="D391" s="257" t="s">
        <v>387</v>
      </c>
      <c r="E391" s="257" t="s">
        <v>396</v>
      </c>
      <c r="F391" s="257" t="s">
        <v>388</v>
      </c>
      <c r="G391" s="257" t="s">
        <v>397</v>
      </c>
      <c r="H391" s="7">
        <v>486</v>
      </c>
      <c r="I391" s="257" t="s">
        <v>76</v>
      </c>
      <c r="J391" s="118" t="str">
        <f>INDEX('Policy Characteristics'!E:E,MATCH(PolicyLevers!$C391,'Policy Characteristics'!$D:$D,0))</f>
        <v>Electrification + Hydrogen</v>
      </c>
      <c r="K391" s="118" t="str">
        <f>INDEX('Policy Characteristics'!F:F,MATCH(PolicyLevers!$C391,'Policy Characteristics'!$D:$D,0))</f>
        <v>indst fuel type shifting</v>
      </c>
      <c r="L391" s="256">
        <f>INDEX('Policy Characteristics'!G:G,MATCH(PolicyLevers!$C391,'Policy Characteristics'!$D:$D,0))</f>
        <v>0</v>
      </c>
      <c r="M391" s="256">
        <f>INDEX('Policy Characteristics'!H:H,MATCH(PolicyLevers!$C391,'Policy Characteristics'!$D:$D,0))</f>
        <v>1</v>
      </c>
      <c r="N391" s="256">
        <f>INDEX('Policy Characteristics'!I:I,MATCH(PolicyLevers!$C391,'Policy Characteristics'!$D:$D,0))</f>
        <v>0.01</v>
      </c>
      <c r="O391" s="270" t="str">
        <f>INDEX('Policy Characteristics'!J:J,MATCH(PolicyLevers!$C391,'Policy Characteristics'!$D:$D,0))</f>
        <v>% of fuel shifted</v>
      </c>
      <c r="P391" s="257"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12" t="str">
        <f>INDEX('Policy Characteristics'!L:L,MATCH(PolicyLevers!$C391,'Policy Characteristics'!$D:$D,0))</f>
        <v>industry-ag-main.html#fuel-switching</v>
      </c>
      <c r="R391" s="271" t="str">
        <f>INDEX('Policy Characteristics'!M:M,MATCH(PolicyLevers!$C391,'Policy Characteristics'!$D:$D,0))</f>
        <v>industry-elec-and-hydrogen.html</v>
      </c>
      <c r="S391" s="257">
        <f>INDEX('Policy Characteristics'!N:N,MATCH(PolicyLevers!$C391,'Policy Characteristics'!$D:$D,0))</f>
        <v>0</v>
      </c>
      <c r="T391" s="257">
        <f>INDEX('Policy Characteristics'!O:O,MATCH(PolicyLevers!$C391,'Policy Characteristics'!$D:$D,0))</f>
        <v>0</v>
      </c>
      <c r="U391" s="2"/>
      <c r="V391" s="2"/>
      <c r="W391" s="2"/>
      <c r="X391" s="2"/>
      <c r="Y391" s="2"/>
      <c r="Z391" s="2"/>
    </row>
    <row r="392" spans="1:26" ht="15.75" customHeight="1" x14ac:dyDescent="0.2">
      <c r="A392" s="118" t="str">
        <f>INDEX('Policy Characteristics'!B:B,MATCH(PolicyLevers!$C392,'Policy Characteristics'!$D:$D,0))</f>
        <v>Industry</v>
      </c>
      <c r="B392" s="118" t="str">
        <f>INDEX('Policy Characteristics'!C:C,MATCH(PolicyLevers!$C392,'Policy Characteristics'!$D:$D,0))</f>
        <v>Electrification + Hydrogen</v>
      </c>
      <c r="C392" s="118" t="str">
        <f t="shared" ref="C392" si="281">C$321</f>
        <v>Fraction of Industrial Fuel Use Shifted to Other Fuels</v>
      </c>
      <c r="D392" s="252" t="s">
        <v>387</v>
      </c>
      <c r="E392" s="252" t="s">
        <v>402</v>
      </c>
      <c r="F392" s="252" t="s">
        <v>388</v>
      </c>
      <c r="G392" s="252" t="s">
        <v>403</v>
      </c>
      <c r="H392" s="249">
        <v>487</v>
      </c>
      <c r="I392" s="250" t="s">
        <v>63</v>
      </c>
      <c r="J392" s="118" t="str">
        <f>INDEX('Policy Characteristics'!E:E,MATCH(PolicyLevers!$C392,'Policy Characteristics'!$D:$D,0))</f>
        <v>Electrification + Hydrogen</v>
      </c>
      <c r="K392" s="118" t="str">
        <f>INDEX('Policy Characteristics'!F:F,MATCH(PolicyLevers!$C392,'Policy Characteristics'!$D:$D,0))</f>
        <v>indst fuel type shifting</v>
      </c>
      <c r="L392" s="251">
        <f>INDEX('Policy Characteristics'!G:G,MATCH(PolicyLevers!$C392,'Policy Characteristics'!$D:$D,0))</f>
        <v>0</v>
      </c>
      <c r="M392" s="251">
        <f>INDEX('Policy Characteristics'!H:H,MATCH(PolicyLevers!$C392,'Policy Characteristics'!$D:$D,0))</f>
        <v>1</v>
      </c>
      <c r="N392" s="251">
        <f>INDEX('Policy Characteristics'!I:I,MATCH(PolicyLevers!$C392,'Policy Characteristics'!$D:$D,0))</f>
        <v>0.01</v>
      </c>
      <c r="O392" s="252" t="str">
        <f>INDEX('Policy Characteristics'!J:J,MATCH(PolicyLevers!$C392,'Policy Characteristics'!$D:$D,0))</f>
        <v>% of fuel shifted</v>
      </c>
      <c r="P392" s="252"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118" t="str">
        <f>INDEX('Policy Characteristics'!L:L,MATCH(PolicyLevers!$C392,'Policy Characteristics'!$D:$D,0))</f>
        <v>industry-ag-main.html#fuel-switching</v>
      </c>
      <c r="R392" s="260" t="str">
        <f>INDEX('Policy Characteristics'!M:M,MATCH(PolicyLevers!$C392,'Policy Characteristics'!$D:$D,0))</f>
        <v>industry-elec-and-hydrogen.html</v>
      </c>
      <c r="S392" s="252">
        <f>INDEX('Policy Characteristics'!N:N,MATCH(PolicyLevers!$C392,'Policy Characteristics'!$D:$D,0))</f>
        <v>0</v>
      </c>
      <c r="T392" s="252">
        <f>INDEX('Policy Characteristics'!O:O,MATCH(PolicyLevers!$C392,'Policy Characteristics'!$D:$D,0))</f>
        <v>0</v>
      </c>
      <c r="U392" s="2"/>
      <c r="V392" s="2"/>
      <c r="W392" s="2"/>
      <c r="X392" s="2"/>
      <c r="Y392" s="2"/>
      <c r="Z392" s="2"/>
    </row>
    <row r="393" spans="1:26" ht="15.75" customHeight="1" x14ac:dyDescent="0.2">
      <c r="A393" s="118" t="str">
        <f>INDEX('Policy Characteristics'!B:B,MATCH(PolicyLevers!$C393,'Policy Characteristics'!$D:$D,0))</f>
        <v>Industry</v>
      </c>
      <c r="B393" s="118" t="str">
        <f>INDEX('Policy Characteristics'!C:C,MATCH(PolicyLevers!$C393,'Policy Characteristics'!$D:$D,0))</f>
        <v>Electrification + Hydrogen</v>
      </c>
      <c r="C393" s="118" t="str">
        <f t="shared" ref="C393" si="282">C$321</f>
        <v>Fraction of Industrial Fuel Use Shifted to Other Fuels</v>
      </c>
      <c r="D393" s="252" t="s">
        <v>387</v>
      </c>
      <c r="E393" s="252" t="s">
        <v>404</v>
      </c>
      <c r="F393" s="252" t="s">
        <v>388</v>
      </c>
      <c r="G393" s="252" t="s">
        <v>405</v>
      </c>
      <c r="H393" s="249">
        <v>488</v>
      </c>
      <c r="I393" s="250" t="s">
        <v>63</v>
      </c>
      <c r="J393" s="118" t="str">
        <f>INDEX('Policy Characteristics'!E:E,MATCH(PolicyLevers!$C393,'Policy Characteristics'!$D:$D,0))</f>
        <v>Electrification + Hydrogen</v>
      </c>
      <c r="K393" s="118" t="str">
        <f>INDEX('Policy Characteristics'!F:F,MATCH(PolicyLevers!$C393,'Policy Characteristics'!$D:$D,0))</f>
        <v>indst fuel type shifting</v>
      </c>
      <c r="L393" s="251">
        <f>INDEX('Policy Characteristics'!G:G,MATCH(PolicyLevers!$C393,'Policy Characteristics'!$D:$D,0))</f>
        <v>0</v>
      </c>
      <c r="M393" s="251">
        <f>INDEX('Policy Characteristics'!H:H,MATCH(PolicyLevers!$C393,'Policy Characteristics'!$D:$D,0))</f>
        <v>1</v>
      </c>
      <c r="N393" s="251">
        <f>INDEX('Policy Characteristics'!I:I,MATCH(PolicyLevers!$C393,'Policy Characteristics'!$D:$D,0))</f>
        <v>0.01</v>
      </c>
      <c r="O393" s="252" t="str">
        <f>INDEX('Policy Characteristics'!J:J,MATCH(PolicyLevers!$C393,'Policy Characteristics'!$D:$D,0))</f>
        <v>% of fuel shifted</v>
      </c>
      <c r="P393" s="252"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118" t="str">
        <f>INDEX('Policy Characteristics'!L:L,MATCH(PolicyLevers!$C393,'Policy Characteristics'!$D:$D,0))</f>
        <v>industry-ag-main.html#fuel-switching</v>
      </c>
      <c r="R393" s="260" t="str">
        <f>INDEX('Policy Characteristics'!M:M,MATCH(PolicyLevers!$C393,'Policy Characteristics'!$D:$D,0))</f>
        <v>industry-elec-and-hydrogen.html</v>
      </c>
      <c r="S393" s="252">
        <f>INDEX('Policy Characteristics'!N:N,MATCH(PolicyLevers!$C393,'Policy Characteristics'!$D:$D,0))</f>
        <v>0</v>
      </c>
      <c r="T393" s="252">
        <f>INDEX('Policy Characteristics'!O:O,MATCH(PolicyLevers!$C393,'Policy Characteristics'!$D:$D,0))</f>
        <v>0</v>
      </c>
      <c r="U393" s="2"/>
      <c r="V393" s="2"/>
      <c r="W393" s="2"/>
      <c r="X393" s="2"/>
      <c r="Y393" s="2"/>
      <c r="Z393" s="2"/>
    </row>
    <row r="394" spans="1:26" ht="15.75" customHeight="1" x14ac:dyDescent="0.2">
      <c r="A394" s="118" t="str">
        <f>INDEX('Policy Characteristics'!B:B,MATCH(PolicyLevers!$C394,'Policy Characteristics'!$D:$D,0))</f>
        <v>Industry</v>
      </c>
      <c r="B394" s="118" t="str">
        <f>INDEX('Policy Characteristics'!C:C,MATCH(PolicyLevers!$C394,'Policy Characteristics'!$D:$D,0))</f>
        <v>Electrification + Hydrogen</v>
      </c>
      <c r="C394" s="12" t="str">
        <f t="shared" ref="C394" si="283">C$321</f>
        <v>Fraction of Industrial Fuel Use Shifted to Other Fuels</v>
      </c>
      <c r="D394" s="257" t="s">
        <v>387</v>
      </c>
      <c r="E394" s="257" t="s">
        <v>406</v>
      </c>
      <c r="F394" s="257" t="s">
        <v>388</v>
      </c>
      <c r="G394" s="257" t="s">
        <v>407</v>
      </c>
      <c r="H394" s="7">
        <v>489</v>
      </c>
      <c r="I394" s="257" t="s">
        <v>76</v>
      </c>
      <c r="J394" s="118" t="str">
        <f>INDEX('Policy Characteristics'!E:E,MATCH(PolicyLevers!$C394,'Policy Characteristics'!$D:$D,0))</f>
        <v>Electrification + Hydrogen</v>
      </c>
      <c r="K394" s="118" t="str">
        <f>INDEX('Policy Characteristics'!F:F,MATCH(PolicyLevers!$C394,'Policy Characteristics'!$D:$D,0))</f>
        <v>indst fuel type shifting</v>
      </c>
      <c r="L394" s="256">
        <f>INDEX('Policy Characteristics'!G:G,MATCH(PolicyLevers!$C394,'Policy Characteristics'!$D:$D,0))</f>
        <v>0</v>
      </c>
      <c r="M394" s="256">
        <f>INDEX('Policy Characteristics'!H:H,MATCH(PolicyLevers!$C394,'Policy Characteristics'!$D:$D,0))</f>
        <v>1</v>
      </c>
      <c r="N394" s="256">
        <f>INDEX('Policy Characteristics'!I:I,MATCH(PolicyLevers!$C394,'Policy Characteristics'!$D:$D,0))</f>
        <v>0.01</v>
      </c>
      <c r="O394" s="270" t="str">
        <f>INDEX('Policy Characteristics'!J:J,MATCH(PolicyLevers!$C394,'Policy Characteristics'!$D:$D,0))</f>
        <v>% of fuel shifted</v>
      </c>
      <c r="P394" s="257"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12" t="str">
        <f>INDEX('Policy Characteristics'!L:L,MATCH(PolicyLevers!$C394,'Policy Characteristics'!$D:$D,0))</f>
        <v>industry-ag-main.html#fuel-switching</v>
      </c>
      <c r="R394" s="271" t="str">
        <f>INDEX('Policy Characteristics'!M:M,MATCH(PolicyLevers!$C394,'Policy Characteristics'!$D:$D,0))</f>
        <v>industry-elec-and-hydrogen.html</v>
      </c>
      <c r="S394" s="257">
        <f>INDEX('Policy Characteristics'!N:N,MATCH(PolicyLevers!$C394,'Policy Characteristics'!$D:$D,0))</f>
        <v>0</v>
      </c>
      <c r="T394" s="257">
        <f>INDEX('Policy Characteristics'!O:O,MATCH(PolicyLevers!$C394,'Policy Characteristics'!$D:$D,0))</f>
        <v>0</v>
      </c>
      <c r="U394" s="2"/>
      <c r="V394" s="2"/>
      <c r="W394" s="2"/>
      <c r="X394" s="2"/>
      <c r="Y394" s="2"/>
      <c r="Z394" s="2"/>
    </row>
    <row r="395" spans="1:26" ht="15.75" customHeight="1" x14ac:dyDescent="0.2">
      <c r="A395" s="118" t="str">
        <f>INDEX('Policy Characteristics'!B:B,MATCH(PolicyLevers!$C395,'Policy Characteristics'!$D:$D,0))</f>
        <v>Industry</v>
      </c>
      <c r="B395" s="118" t="str">
        <f>INDEX('Policy Characteristics'!C:C,MATCH(PolicyLevers!$C395,'Policy Characteristics'!$D:$D,0))</f>
        <v>Electrification + Hydrogen</v>
      </c>
      <c r="C395" s="118" t="str">
        <f t="shared" ref="C395" si="284">C$321</f>
        <v>Fraction of Industrial Fuel Use Shifted to Other Fuels</v>
      </c>
      <c r="D395" s="252" t="s">
        <v>387</v>
      </c>
      <c r="E395" s="252" t="s">
        <v>408</v>
      </c>
      <c r="F395" s="252" t="s">
        <v>388</v>
      </c>
      <c r="G395" s="252" t="s">
        <v>409</v>
      </c>
      <c r="H395" s="249">
        <v>490</v>
      </c>
      <c r="I395" s="250" t="s">
        <v>63</v>
      </c>
      <c r="J395" s="118" t="str">
        <f>INDEX('Policy Characteristics'!E:E,MATCH(PolicyLevers!$C395,'Policy Characteristics'!$D:$D,0))</f>
        <v>Electrification + Hydrogen</v>
      </c>
      <c r="K395" s="118" t="str">
        <f>INDEX('Policy Characteristics'!F:F,MATCH(PolicyLevers!$C395,'Policy Characteristics'!$D:$D,0))</f>
        <v>indst fuel type shifting</v>
      </c>
      <c r="L395" s="251">
        <f>INDEX('Policy Characteristics'!G:G,MATCH(PolicyLevers!$C395,'Policy Characteristics'!$D:$D,0))</f>
        <v>0</v>
      </c>
      <c r="M395" s="251">
        <f>INDEX('Policy Characteristics'!H:H,MATCH(PolicyLevers!$C395,'Policy Characteristics'!$D:$D,0))</f>
        <v>1</v>
      </c>
      <c r="N395" s="251">
        <f>INDEX('Policy Characteristics'!I:I,MATCH(PolicyLevers!$C395,'Policy Characteristics'!$D:$D,0))</f>
        <v>0.01</v>
      </c>
      <c r="O395" s="252" t="str">
        <f>INDEX('Policy Characteristics'!J:J,MATCH(PolicyLevers!$C395,'Policy Characteristics'!$D:$D,0))</f>
        <v>% of fuel shifted</v>
      </c>
      <c r="P395" s="252"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118" t="str">
        <f>INDEX('Policy Characteristics'!L:L,MATCH(PolicyLevers!$C395,'Policy Characteristics'!$D:$D,0))</f>
        <v>industry-ag-main.html#fuel-switching</v>
      </c>
      <c r="R395" s="260" t="str">
        <f>INDEX('Policy Characteristics'!M:M,MATCH(PolicyLevers!$C395,'Policy Characteristics'!$D:$D,0))</f>
        <v>industry-elec-and-hydrogen.html</v>
      </c>
      <c r="S395" s="252">
        <f>INDEX('Policy Characteristics'!N:N,MATCH(PolicyLevers!$C395,'Policy Characteristics'!$D:$D,0))</f>
        <v>0</v>
      </c>
      <c r="T395" s="252">
        <f>INDEX('Policy Characteristics'!O:O,MATCH(PolicyLevers!$C395,'Policy Characteristics'!$D:$D,0))</f>
        <v>0</v>
      </c>
      <c r="U395" s="2"/>
      <c r="V395" s="2"/>
      <c r="W395" s="2"/>
      <c r="X395" s="2"/>
      <c r="Y395" s="2"/>
      <c r="Z395" s="2"/>
    </row>
    <row r="396" spans="1:26" ht="15.75" customHeight="1" x14ac:dyDescent="0.2">
      <c r="A396" s="118" t="str">
        <f>INDEX('Policy Characteristics'!B:B,MATCH(PolicyLevers!$C396,'Policy Characteristics'!$D:$D,0))</f>
        <v>Industry</v>
      </c>
      <c r="B396" s="118" t="str">
        <f>INDEX('Policy Characteristics'!C:C,MATCH(PolicyLevers!$C396,'Policy Characteristics'!$D:$D,0))</f>
        <v>Electrification + Hydrogen</v>
      </c>
      <c r="C396" s="12" t="str">
        <f t="shared" ref="C396" si="285">C$321</f>
        <v>Fraction of Industrial Fuel Use Shifted to Other Fuels</v>
      </c>
      <c r="D396" s="257" t="s">
        <v>387</v>
      </c>
      <c r="E396" s="257" t="s">
        <v>410</v>
      </c>
      <c r="F396" s="257" t="s">
        <v>388</v>
      </c>
      <c r="G396" s="257" t="s">
        <v>411</v>
      </c>
      <c r="H396" s="7">
        <v>491</v>
      </c>
      <c r="I396" s="257" t="s">
        <v>76</v>
      </c>
      <c r="J396" s="118" t="str">
        <f>INDEX('Policy Characteristics'!E:E,MATCH(PolicyLevers!$C396,'Policy Characteristics'!$D:$D,0))</f>
        <v>Electrification + Hydrogen</v>
      </c>
      <c r="K396" s="118" t="str">
        <f>INDEX('Policy Characteristics'!F:F,MATCH(PolicyLevers!$C396,'Policy Characteristics'!$D:$D,0))</f>
        <v>indst fuel type shifting</v>
      </c>
      <c r="L396" s="256">
        <f>INDEX('Policy Characteristics'!G:G,MATCH(PolicyLevers!$C396,'Policy Characteristics'!$D:$D,0))</f>
        <v>0</v>
      </c>
      <c r="M396" s="256">
        <f>INDEX('Policy Characteristics'!H:H,MATCH(PolicyLevers!$C396,'Policy Characteristics'!$D:$D,0))</f>
        <v>1</v>
      </c>
      <c r="N396" s="256">
        <f>INDEX('Policy Characteristics'!I:I,MATCH(PolicyLevers!$C396,'Policy Characteristics'!$D:$D,0))</f>
        <v>0.01</v>
      </c>
      <c r="O396" s="270" t="str">
        <f>INDEX('Policy Characteristics'!J:J,MATCH(PolicyLevers!$C396,'Policy Characteristics'!$D:$D,0))</f>
        <v>% of fuel shifted</v>
      </c>
      <c r="P396" s="257"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12" t="str">
        <f>INDEX('Policy Characteristics'!L:L,MATCH(PolicyLevers!$C396,'Policy Characteristics'!$D:$D,0))</f>
        <v>industry-ag-main.html#fuel-switching</v>
      </c>
      <c r="R396" s="271" t="str">
        <f>INDEX('Policy Characteristics'!M:M,MATCH(PolicyLevers!$C396,'Policy Characteristics'!$D:$D,0))</f>
        <v>industry-elec-and-hydrogen.html</v>
      </c>
      <c r="S396" s="257">
        <f>INDEX('Policy Characteristics'!N:N,MATCH(PolicyLevers!$C396,'Policy Characteristics'!$D:$D,0))</f>
        <v>0</v>
      </c>
      <c r="T396" s="257">
        <f>INDEX('Policy Characteristics'!O:O,MATCH(PolicyLevers!$C396,'Policy Characteristics'!$D:$D,0))</f>
        <v>0</v>
      </c>
      <c r="U396" s="2"/>
      <c r="V396" s="2"/>
      <c r="W396" s="2"/>
      <c r="X396" s="2"/>
      <c r="Y396" s="2"/>
      <c r="Z396" s="2"/>
    </row>
    <row r="397" spans="1:26" ht="15.75" customHeight="1" x14ac:dyDescent="0.2">
      <c r="A397" s="118" t="str">
        <f>INDEX('Policy Characteristics'!B:B,MATCH(PolicyLevers!$C397,'Policy Characteristics'!$D:$D,0))</f>
        <v>Industry</v>
      </c>
      <c r="B397" s="118" t="str">
        <f>INDEX('Policy Characteristics'!C:C,MATCH(PolicyLevers!$C397,'Policy Characteristics'!$D:$D,0))</f>
        <v>Electrification + Hydrogen</v>
      </c>
      <c r="C397" s="12" t="str">
        <f t="shared" ref="C397" si="286">C$321</f>
        <v>Fraction of Industrial Fuel Use Shifted to Other Fuels</v>
      </c>
      <c r="D397" s="257" t="s">
        <v>387</v>
      </c>
      <c r="E397" s="257" t="s">
        <v>412</v>
      </c>
      <c r="F397" s="257" t="s">
        <v>388</v>
      </c>
      <c r="G397" s="257" t="s">
        <v>413</v>
      </c>
      <c r="H397" s="7">
        <v>492</v>
      </c>
      <c r="I397" s="257" t="s">
        <v>63</v>
      </c>
      <c r="J397" s="118" t="str">
        <f>INDEX('Policy Characteristics'!E:E,MATCH(PolicyLevers!$C397,'Policy Characteristics'!$D:$D,0))</f>
        <v>Electrification + Hydrogen</v>
      </c>
      <c r="K397" s="118" t="str">
        <f>INDEX('Policy Characteristics'!F:F,MATCH(PolicyLevers!$C397,'Policy Characteristics'!$D:$D,0))</f>
        <v>indst fuel type shifting</v>
      </c>
      <c r="L397" s="256">
        <f>INDEX('Policy Characteristics'!G:G,MATCH(PolicyLevers!$C397,'Policy Characteristics'!$D:$D,0))</f>
        <v>0</v>
      </c>
      <c r="M397" s="256">
        <f>INDEX('Policy Characteristics'!H:H,MATCH(PolicyLevers!$C397,'Policy Characteristics'!$D:$D,0))</f>
        <v>1</v>
      </c>
      <c r="N397" s="256">
        <f>INDEX('Policy Characteristics'!I:I,MATCH(PolicyLevers!$C397,'Policy Characteristics'!$D:$D,0))</f>
        <v>0.01</v>
      </c>
      <c r="O397" s="270" t="str">
        <f>INDEX('Policy Characteristics'!J:J,MATCH(PolicyLevers!$C397,'Policy Characteristics'!$D:$D,0))</f>
        <v>% of fuel shifted</v>
      </c>
      <c r="P397" s="257"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12" t="str">
        <f>INDEX('Policy Characteristics'!L:L,MATCH(PolicyLevers!$C397,'Policy Characteristics'!$D:$D,0))</f>
        <v>industry-ag-main.html#fuel-switching</v>
      </c>
      <c r="R397" s="271" t="str">
        <f>INDEX('Policy Characteristics'!M:M,MATCH(PolicyLevers!$C397,'Policy Characteristics'!$D:$D,0))</f>
        <v>industry-elec-and-hydrogen.html</v>
      </c>
      <c r="S397" s="257">
        <f>INDEX('Policy Characteristics'!N:N,MATCH(PolicyLevers!$C397,'Policy Characteristics'!$D:$D,0))</f>
        <v>0</v>
      </c>
      <c r="T397" s="257">
        <f>INDEX('Policy Characteristics'!O:O,MATCH(PolicyLevers!$C397,'Policy Characteristics'!$D:$D,0))</f>
        <v>0</v>
      </c>
      <c r="U397" s="2"/>
      <c r="V397" s="2"/>
      <c r="W397" s="2"/>
      <c r="X397" s="2"/>
      <c r="Y397" s="2"/>
      <c r="Z397" s="2"/>
    </row>
    <row r="398" spans="1:26" ht="15.75" customHeight="1" x14ac:dyDescent="0.2">
      <c r="A398" s="118" t="str">
        <f>INDEX('Policy Characteristics'!B:B,MATCH(PolicyLevers!$C398,'Policy Characteristics'!$D:$D,0))</f>
        <v>Industry</v>
      </c>
      <c r="B398" s="118" t="str">
        <f>INDEX('Policy Characteristics'!C:C,MATCH(PolicyLevers!$C398,'Policy Characteristics'!$D:$D,0))</f>
        <v>Electrification + Hydrogen</v>
      </c>
      <c r="C398" s="118" t="str">
        <f t="shared" ref="C398" si="287">C$321</f>
        <v>Fraction of Industrial Fuel Use Shifted to Other Fuels</v>
      </c>
      <c r="D398" s="252" t="s">
        <v>387</v>
      </c>
      <c r="E398" s="252" t="s">
        <v>414</v>
      </c>
      <c r="F398" s="252" t="s">
        <v>388</v>
      </c>
      <c r="G398" s="252" t="s">
        <v>415</v>
      </c>
      <c r="H398" s="249">
        <v>493</v>
      </c>
      <c r="I398" s="250" t="s">
        <v>63</v>
      </c>
      <c r="J398" s="118" t="str">
        <f>INDEX('Policy Characteristics'!E:E,MATCH(PolicyLevers!$C398,'Policy Characteristics'!$D:$D,0))</f>
        <v>Electrification + Hydrogen</v>
      </c>
      <c r="K398" s="118" t="str">
        <f>INDEX('Policy Characteristics'!F:F,MATCH(PolicyLevers!$C398,'Policy Characteristics'!$D:$D,0))</f>
        <v>indst fuel type shifting</v>
      </c>
      <c r="L398" s="251">
        <f>INDEX('Policy Characteristics'!G:G,MATCH(PolicyLevers!$C398,'Policy Characteristics'!$D:$D,0))</f>
        <v>0</v>
      </c>
      <c r="M398" s="251">
        <f>INDEX('Policy Characteristics'!H:H,MATCH(PolicyLevers!$C398,'Policy Characteristics'!$D:$D,0))</f>
        <v>1</v>
      </c>
      <c r="N398" s="251">
        <f>INDEX('Policy Characteristics'!I:I,MATCH(PolicyLevers!$C398,'Policy Characteristics'!$D:$D,0))</f>
        <v>0.01</v>
      </c>
      <c r="O398" s="252" t="str">
        <f>INDEX('Policy Characteristics'!J:J,MATCH(PolicyLevers!$C398,'Policy Characteristics'!$D:$D,0))</f>
        <v>% of fuel shifted</v>
      </c>
      <c r="P398" s="252"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118" t="str">
        <f>INDEX('Policy Characteristics'!L:L,MATCH(PolicyLevers!$C398,'Policy Characteristics'!$D:$D,0))</f>
        <v>industry-ag-main.html#fuel-switching</v>
      </c>
      <c r="R398" s="260" t="str">
        <f>INDEX('Policy Characteristics'!M:M,MATCH(PolicyLevers!$C398,'Policy Characteristics'!$D:$D,0))</f>
        <v>industry-elec-and-hydrogen.html</v>
      </c>
      <c r="S398" s="252">
        <f>INDEX('Policy Characteristics'!N:N,MATCH(PolicyLevers!$C398,'Policy Characteristics'!$D:$D,0))</f>
        <v>0</v>
      </c>
      <c r="T398" s="252">
        <f>INDEX('Policy Characteristics'!O:O,MATCH(PolicyLevers!$C398,'Policy Characteristics'!$D:$D,0))</f>
        <v>0</v>
      </c>
      <c r="U398" s="2"/>
      <c r="V398" s="2"/>
      <c r="W398" s="2"/>
      <c r="X398" s="2"/>
      <c r="Y398" s="2"/>
      <c r="Z398" s="2"/>
    </row>
    <row r="399" spans="1:26" ht="15.75" customHeight="1" x14ac:dyDescent="0.2">
      <c r="A399" s="118" t="str">
        <f>INDEX('Policy Characteristics'!B:B,MATCH(PolicyLevers!$C399,'Policy Characteristics'!$D:$D,0))</f>
        <v>Industry</v>
      </c>
      <c r="B399" s="118" t="str">
        <f>INDEX('Policy Characteristics'!C:C,MATCH(PolicyLevers!$C399,'Policy Characteristics'!$D:$D,0))</f>
        <v>Electrification + Hydrogen</v>
      </c>
      <c r="C399" s="118" t="str">
        <f t="shared" ref="C399" si="288">C$321</f>
        <v>Fraction of Industrial Fuel Use Shifted to Other Fuels</v>
      </c>
      <c r="D399" s="252" t="s">
        <v>387</v>
      </c>
      <c r="E399" s="252" t="s">
        <v>416</v>
      </c>
      <c r="F399" s="252" t="s">
        <v>388</v>
      </c>
      <c r="G399" s="252" t="s">
        <v>417</v>
      </c>
      <c r="H399" s="249">
        <v>494</v>
      </c>
      <c r="I399" s="250" t="s">
        <v>63</v>
      </c>
      <c r="J399" s="118" t="str">
        <f>INDEX('Policy Characteristics'!E:E,MATCH(PolicyLevers!$C399,'Policy Characteristics'!$D:$D,0))</f>
        <v>Electrification + Hydrogen</v>
      </c>
      <c r="K399" s="118" t="str">
        <f>INDEX('Policy Characteristics'!F:F,MATCH(PolicyLevers!$C399,'Policy Characteristics'!$D:$D,0))</f>
        <v>indst fuel type shifting</v>
      </c>
      <c r="L399" s="251">
        <f>INDEX('Policy Characteristics'!G:G,MATCH(PolicyLevers!$C399,'Policy Characteristics'!$D:$D,0))</f>
        <v>0</v>
      </c>
      <c r="M399" s="251">
        <f>INDEX('Policy Characteristics'!H:H,MATCH(PolicyLevers!$C399,'Policy Characteristics'!$D:$D,0))</f>
        <v>1</v>
      </c>
      <c r="N399" s="251">
        <f>INDEX('Policy Characteristics'!I:I,MATCH(PolicyLevers!$C399,'Policy Characteristics'!$D:$D,0))</f>
        <v>0.01</v>
      </c>
      <c r="O399" s="252" t="str">
        <f>INDEX('Policy Characteristics'!J:J,MATCH(PolicyLevers!$C399,'Policy Characteristics'!$D:$D,0))</f>
        <v>% of fuel shifted</v>
      </c>
      <c r="P399" s="252"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118" t="str">
        <f>INDEX('Policy Characteristics'!L:L,MATCH(PolicyLevers!$C399,'Policy Characteristics'!$D:$D,0))</f>
        <v>industry-ag-main.html#fuel-switching</v>
      </c>
      <c r="R399" s="260" t="str">
        <f>INDEX('Policy Characteristics'!M:M,MATCH(PolicyLevers!$C399,'Policy Characteristics'!$D:$D,0))</f>
        <v>industry-elec-and-hydrogen.html</v>
      </c>
      <c r="S399" s="252">
        <f>INDEX('Policy Characteristics'!N:N,MATCH(PolicyLevers!$C399,'Policy Characteristics'!$D:$D,0))</f>
        <v>0</v>
      </c>
      <c r="T399" s="252">
        <f>INDEX('Policy Characteristics'!O:O,MATCH(PolicyLevers!$C399,'Policy Characteristics'!$D:$D,0))</f>
        <v>0</v>
      </c>
      <c r="U399" s="2"/>
      <c r="V399" s="2"/>
      <c r="W399" s="2"/>
      <c r="X399" s="2"/>
      <c r="Y399" s="2"/>
      <c r="Z399" s="2"/>
    </row>
    <row r="400" spans="1:26" ht="15.75" customHeight="1" x14ac:dyDescent="0.2">
      <c r="A400" s="118" t="str">
        <f>INDEX('Policy Characteristics'!B:B,MATCH(PolicyLevers!$C400,'Policy Characteristics'!$D:$D,0))</f>
        <v>Industry</v>
      </c>
      <c r="B400" s="118" t="str">
        <f>INDEX('Policy Characteristics'!C:C,MATCH(PolicyLevers!$C400,'Policy Characteristics'!$D:$D,0))</f>
        <v>Electrification + Hydrogen</v>
      </c>
      <c r="C400" s="12" t="str">
        <f t="shared" ref="C400" si="289">C$321</f>
        <v>Fraction of Industrial Fuel Use Shifted to Other Fuels</v>
      </c>
      <c r="D400" s="257" t="s">
        <v>387</v>
      </c>
      <c r="E400" s="257" t="s">
        <v>418</v>
      </c>
      <c r="F400" s="257" t="s">
        <v>388</v>
      </c>
      <c r="G400" s="257" t="s">
        <v>419</v>
      </c>
      <c r="H400" s="7">
        <v>495</v>
      </c>
      <c r="I400" s="257" t="s">
        <v>76</v>
      </c>
      <c r="J400" s="118" t="str">
        <f>INDEX('Policy Characteristics'!E:E,MATCH(PolicyLevers!$C400,'Policy Characteristics'!$D:$D,0))</f>
        <v>Electrification + Hydrogen</v>
      </c>
      <c r="K400" s="118" t="str">
        <f>INDEX('Policy Characteristics'!F:F,MATCH(PolicyLevers!$C400,'Policy Characteristics'!$D:$D,0))</f>
        <v>indst fuel type shifting</v>
      </c>
      <c r="L400" s="256">
        <f>INDEX('Policy Characteristics'!G:G,MATCH(PolicyLevers!$C400,'Policy Characteristics'!$D:$D,0))</f>
        <v>0</v>
      </c>
      <c r="M400" s="256">
        <f>INDEX('Policy Characteristics'!H:H,MATCH(PolicyLevers!$C400,'Policy Characteristics'!$D:$D,0))</f>
        <v>1</v>
      </c>
      <c r="N400" s="256">
        <f>INDEX('Policy Characteristics'!I:I,MATCH(PolicyLevers!$C400,'Policy Characteristics'!$D:$D,0))</f>
        <v>0.01</v>
      </c>
      <c r="O400" s="270" t="str">
        <f>INDEX('Policy Characteristics'!J:J,MATCH(PolicyLevers!$C400,'Policy Characteristics'!$D:$D,0))</f>
        <v>% of fuel shifted</v>
      </c>
      <c r="P400" s="257"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12" t="str">
        <f>INDEX('Policy Characteristics'!L:L,MATCH(PolicyLevers!$C400,'Policy Characteristics'!$D:$D,0))</f>
        <v>industry-ag-main.html#fuel-switching</v>
      </c>
      <c r="R400" s="271" t="str">
        <f>INDEX('Policy Characteristics'!M:M,MATCH(PolicyLevers!$C400,'Policy Characteristics'!$D:$D,0))</f>
        <v>industry-elec-and-hydrogen.html</v>
      </c>
      <c r="S400" s="257">
        <f>INDEX('Policy Characteristics'!N:N,MATCH(PolicyLevers!$C400,'Policy Characteristics'!$D:$D,0))</f>
        <v>0</v>
      </c>
      <c r="T400" s="257">
        <f>INDEX('Policy Characteristics'!O:O,MATCH(PolicyLevers!$C400,'Policy Characteristics'!$D:$D,0))</f>
        <v>0</v>
      </c>
      <c r="U400" s="2"/>
      <c r="V400" s="2"/>
      <c r="W400" s="2"/>
      <c r="X400" s="2"/>
      <c r="Y400" s="2"/>
      <c r="Z400" s="2"/>
    </row>
    <row r="401" spans="1:26" ht="15.75" customHeight="1" x14ac:dyDescent="0.2">
      <c r="A401" s="118" t="str">
        <f>INDEX('Policy Characteristics'!B:B,MATCH(PolicyLevers!$C401,'Policy Characteristics'!$D:$D,0))</f>
        <v>Industry</v>
      </c>
      <c r="B401" s="118" t="str">
        <f>INDEX('Policy Characteristics'!C:C,MATCH(PolicyLevers!$C401,'Policy Characteristics'!$D:$D,0))</f>
        <v>F-Gas Substitution</v>
      </c>
      <c r="C401" s="118" t="s">
        <v>421</v>
      </c>
      <c r="D401" s="252"/>
      <c r="E401" s="252"/>
      <c r="F401" s="252"/>
      <c r="G401" s="252"/>
      <c r="H401" s="249">
        <v>58</v>
      </c>
      <c r="I401" s="250" t="s">
        <v>63</v>
      </c>
      <c r="J401" s="118" t="str">
        <f>INDEX('Policy Characteristics'!E:E,MATCH(PolicyLevers!$C401,'Policy Characteristics'!$D:$D,0))</f>
        <v>F-gas Measures</v>
      </c>
      <c r="K401" s="118" t="str">
        <f>INDEX('Policy Characteristics'!F:F,MATCH(PolicyLevers!$C401,'Policy Characteristics'!$D:$D,0))</f>
        <v>indst f gas substitution</v>
      </c>
      <c r="L401" s="251">
        <f>INDEX('Policy Characteristics'!G:G,MATCH(PolicyLevers!$C401,'Policy Characteristics'!$D:$D,0))</f>
        <v>0</v>
      </c>
      <c r="M401" s="251">
        <f>INDEX('Policy Characteristics'!H:H,MATCH(PolicyLevers!$C401,'Policy Characteristics'!$D:$D,0))</f>
        <v>1</v>
      </c>
      <c r="N401" s="251">
        <f>INDEX('Policy Characteristics'!I:I,MATCH(PolicyLevers!$C401,'Policy Characteristics'!$D:$D,0))</f>
        <v>0.01</v>
      </c>
      <c r="O401" s="252" t="str">
        <f>INDEX('Policy Characteristics'!J:J,MATCH(PolicyLevers!$C401,'Policy Characteristics'!$D:$D,0))</f>
        <v>% of potential achieved</v>
      </c>
      <c r="P401" s="252"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118" t="str">
        <f>INDEX('Policy Characteristics'!L:L,MATCH(PolicyLevers!$C401,'Policy Characteristics'!$D:$D,0))</f>
        <v>industry-ag-main.html#avoid-f-gases</v>
      </c>
      <c r="R401" s="260" t="str">
        <f>INDEX('Policy Characteristics'!M:M,MATCH(PolicyLevers!$C401,'Policy Characteristics'!$D:$D,0))</f>
        <v>avoid-f-gases.html</v>
      </c>
      <c r="S401" s="252" t="str">
        <f>INDEX('Policy Characteristics'!N:N,MATCH(PolicyLevers!$C401,'Policy Characteristics'!$D:$D,0))</f>
        <v>Calculated from model data; see the relevant variable(s) in the InputData folder for source information.</v>
      </c>
      <c r="T401" s="252">
        <f>INDEX('Policy Characteristics'!O:O,MATCH(PolicyLevers!$C401,'Policy Characteristics'!$D:$D,0))</f>
        <v>0</v>
      </c>
      <c r="U401" s="2"/>
      <c r="V401" s="2"/>
      <c r="W401" s="2"/>
      <c r="X401" s="2"/>
      <c r="Y401" s="2"/>
      <c r="Z401" s="2"/>
    </row>
    <row r="402" spans="1:26" ht="15.75" customHeight="1" x14ac:dyDescent="0.2">
      <c r="A402" s="118" t="str">
        <f>INDEX('Policy Characteristics'!B:B,MATCH(PolicyLevers!$C402,'Policy Characteristics'!$D:$D,0))</f>
        <v>Industry</v>
      </c>
      <c r="B402" s="118" t="str">
        <f>INDEX('Policy Characteristics'!C:C,MATCH(PolicyLevers!$C402,'Policy Characteristics'!$D:$D,0))</f>
        <v>F-Gas Destruction</v>
      </c>
      <c r="C402" s="118" t="s">
        <v>427</v>
      </c>
      <c r="D402" s="252"/>
      <c r="E402" s="252"/>
      <c r="F402" s="252"/>
      <c r="G402" s="252"/>
      <c r="H402" s="249">
        <v>510</v>
      </c>
      <c r="I402" s="250" t="s">
        <v>63</v>
      </c>
      <c r="J402" s="118" t="str">
        <f>INDEX('Policy Characteristics'!E:E,MATCH(PolicyLevers!$C402,'Policy Characteristics'!$D:$D,0))</f>
        <v>F-gas Measures</v>
      </c>
      <c r="K402" s="118" t="str">
        <f>INDEX('Policy Characteristics'!F:F,MATCH(PolicyLevers!$C402,'Policy Characteristics'!$D:$D,0))</f>
        <v>indst f gas destruction</v>
      </c>
      <c r="L402" s="251">
        <f>INDEX('Policy Characteristics'!G:G,MATCH(PolicyLevers!$C402,'Policy Characteristics'!$D:$D,0))</f>
        <v>0</v>
      </c>
      <c r="M402" s="251">
        <f>INDEX('Policy Characteristics'!H:H,MATCH(PolicyLevers!$C402,'Policy Characteristics'!$D:$D,0))</f>
        <v>1</v>
      </c>
      <c r="N402" s="251">
        <f>INDEX('Policy Characteristics'!I:I,MATCH(PolicyLevers!$C402,'Policy Characteristics'!$D:$D,0))</f>
        <v>0.01</v>
      </c>
      <c r="O402" s="252" t="str">
        <f>INDEX('Policy Characteristics'!J:J,MATCH(PolicyLevers!$C402,'Policy Characteristics'!$D:$D,0))</f>
        <v>% of potential achieved</v>
      </c>
      <c r="P402" s="252"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118" t="str">
        <f>INDEX('Policy Characteristics'!L:L,MATCH(PolicyLevers!$C402,'Policy Characteristics'!$D:$D,0))</f>
        <v>industry-ag-main.html#avoid-f-gases</v>
      </c>
      <c r="R402" s="260" t="str">
        <f>INDEX('Policy Characteristics'!M:M,MATCH(PolicyLevers!$C402,'Policy Characteristics'!$D:$D,0))</f>
        <v>avoid-f-gases.html</v>
      </c>
      <c r="S402" s="252" t="str">
        <f>INDEX('Policy Characteristics'!N:N,MATCH(PolicyLevers!$C402,'Policy Characteristics'!$D:$D,0))</f>
        <v>Calculated from model data; see the relevant variable(s) in the InputData folder for source information.</v>
      </c>
      <c r="T402" s="252">
        <f>INDEX('Policy Characteristics'!O:O,MATCH(PolicyLevers!$C402,'Policy Characteristics'!$D:$D,0))</f>
        <v>0</v>
      </c>
      <c r="U402" s="2"/>
      <c r="V402" s="2"/>
      <c r="W402" s="2"/>
      <c r="X402" s="2"/>
      <c r="Y402" s="2"/>
      <c r="Z402" s="2"/>
    </row>
    <row r="403" spans="1:26" ht="15.75" customHeight="1" x14ac:dyDescent="0.2">
      <c r="A403" s="118" t="str">
        <f>INDEX('Policy Characteristics'!B:B,MATCH(PolicyLevers!$C403,'Policy Characteristics'!$D:$D,0))</f>
        <v>Industry</v>
      </c>
      <c r="B403" s="118" t="str">
        <f>INDEX('Policy Characteristics'!C:C,MATCH(PolicyLevers!$C403,'Policy Characteristics'!$D:$D,0))</f>
        <v>F-Gas Recovery</v>
      </c>
      <c r="C403" s="118" t="s">
        <v>430</v>
      </c>
      <c r="D403" s="252"/>
      <c r="E403" s="252"/>
      <c r="F403" s="252"/>
      <c r="G403" s="252"/>
      <c r="H403" s="249">
        <v>511</v>
      </c>
      <c r="I403" s="250" t="s">
        <v>63</v>
      </c>
      <c r="J403" s="118" t="str">
        <f>INDEX('Policy Characteristics'!E:E,MATCH(PolicyLevers!$C403,'Policy Characteristics'!$D:$D,0))</f>
        <v>F-gas Measures</v>
      </c>
      <c r="K403" s="118" t="str">
        <f>INDEX('Policy Characteristics'!F:F,MATCH(PolicyLevers!$C403,'Policy Characteristics'!$D:$D,0))</f>
        <v>indst f gas recovery</v>
      </c>
      <c r="L403" s="251">
        <f>INDEX('Policy Characteristics'!G:G,MATCH(PolicyLevers!$C403,'Policy Characteristics'!$D:$D,0))</f>
        <v>0</v>
      </c>
      <c r="M403" s="251">
        <f>INDEX('Policy Characteristics'!H:H,MATCH(PolicyLevers!$C403,'Policy Characteristics'!$D:$D,0))</f>
        <v>1</v>
      </c>
      <c r="N403" s="251">
        <f>INDEX('Policy Characteristics'!I:I,MATCH(PolicyLevers!$C403,'Policy Characteristics'!$D:$D,0))</f>
        <v>0.01</v>
      </c>
      <c r="O403" s="252" t="str">
        <f>INDEX('Policy Characteristics'!J:J,MATCH(PolicyLevers!$C403,'Policy Characteristics'!$D:$D,0))</f>
        <v>% of potential achieved</v>
      </c>
      <c r="P403" s="252"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118" t="str">
        <f>INDEX('Policy Characteristics'!L:L,MATCH(PolicyLevers!$C403,'Policy Characteristics'!$D:$D,0))</f>
        <v>industry-ag-main.html#avoid-f-gases</v>
      </c>
      <c r="R403" s="260" t="str">
        <f>INDEX('Policy Characteristics'!M:M,MATCH(PolicyLevers!$C403,'Policy Characteristics'!$D:$D,0))</f>
        <v>avoid-f-gases.html</v>
      </c>
      <c r="S403" s="252" t="str">
        <f>INDEX('Policy Characteristics'!N:N,MATCH(PolicyLevers!$C403,'Policy Characteristics'!$D:$D,0))</f>
        <v>Calculated from model data; see the relevant variable(s) in the InputData folder for source information.</v>
      </c>
      <c r="T403" s="252">
        <f>INDEX('Policy Characteristics'!O:O,MATCH(PolicyLevers!$C403,'Policy Characteristics'!$D:$D,0))</f>
        <v>0</v>
      </c>
      <c r="U403" s="2"/>
      <c r="V403" s="2"/>
      <c r="W403" s="2"/>
      <c r="X403" s="2"/>
      <c r="Y403" s="2"/>
      <c r="Z403" s="2"/>
    </row>
    <row r="404" spans="1:26" ht="15.75" customHeight="1" x14ac:dyDescent="0.2">
      <c r="A404" s="118" t="str">
        <f>INDEX('Policy Characteristics'!B:B,MATCH(PolicyLevers!$C404,'Policy Characteristics'!$D:$D,0))</f>
        <v>Industry</v>
      </c>
      <c r="B404" s="118" t="str">
        <f>INDEX('Policy Characteristics'!C:C,MATCH(PolicyLevers!$C404,'Policy Characteristics'!$D:$D,0))</f>
        <v>F-Gas Eqpt. Maintenance &amp; Retrofits</v>
      </c>
      <c r="C404" s="118" t="s">
        <v>433</v>
      </c>
      <c r="D404" s="252"/>
      <c r="E404" s="252"/>
      <c r="F404" s="252"/>
      <c r="G404" s="252"/>
      <c r="H404" s="249">
        <v>512</v>
      </c>
      <c r="I404" s="250" t="s">
        <v>63</v>
      </c>
      <c r="J404" s="118" t="str">
        <f>INDEX('Policy Characteristics'!E:E,MATCH(PolicyLevers!$C404,'Policy Characteristics'!$D:$D,0))</f>
        <v>F-gas Measures</v>
      </c>
      <c r="K404" s="118" t="str">
        <f>INDEX('Policy Characteristics'!F:F,MATCH(PolicyLevers!$C404,'Policy Characteristics'!$D:$D,0))</f>
        <v>indst f gas inspct maint retrofit</v>
      </c>
      <c r="L404" s="251">
        <f>INDEX('Policy Characteristics'!G:G,MATCH(PolicyLevers!$C404,'Policy Characteristics'!$D:$D,0))</f>
        <v>0</v>
      </c>
      <c r="M404" s="251">
        <f>INDEX('Policy Characteristics'!H:H,MATCH(PolicyLevers!$C404,'Policy Characteristics'!$D:$D,0))</f>
        <v>1</v>
      </c>
      <c r="N404" s="251">
        <f>INDEX('Policy Characteristics'!I:I,MATCH(PolicyLevers!$C404,'Policy Characteristics'!$D:$D,0))</f>
        <v>0.01</v>
      </c>
      <c r="O404" s="252" t="str">
        <f>INDEX('Policy Characteristics'!J:J,MATCH(PolicyLevers!$C404,'Policy Characteristics'!$D:$D,0))</f>
        <v>% of potential achieved</v>
      </c>
      <c r="P404" s="252"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118" t="str">
        <f>INDEX('Policy Characteristics'!L:L,MATCH(PolicyLevers!$C404,'Policy Characteristics'!$D:$D,0))</f>
        <v>industry-ag-main.html#avoid-f-gases</v>
      </c>
      <c r="R404" s="260" t="str">
        <f>INDEX('Policy Characteristics'!M:M,MATCH(PolicyLevers!$C404,'Policy Characteristics'!$D:$D,0))</f>
        <v>avoid-f-gases.html</v>
      </c>
      <c r="S404" s="252" t="str">
        <f>INDEX('Policy Characteristics'!N:N,MATCH(PolicyLevers!$C404,'Policy Characteristics'!$D:$D,0))</f>
        <v>Calculated from model data; see the relevant variable(s) in the InputData folder for source information.</v>
      </c>
      <c r="T404" s="252">
        <f>INDEX('Policy Characteristics'!O:O,MATCH(PolicyLevers!$C404,'Policy Characteristics'!$D:$D,0))</f>
        <v>0</v>
      </c>
      <c r="U404" s="2"/>
      <c r="V404" s="2"/>
      <c r="W404" s="2"/>
      <c r="X404" s="2"/>
      <c r="Y404" s="2"/>
      <c r="Z404" s="2"/>
    </row>
    <row r="405" spans="1:26" ht="15.75" customHeight="1" x14ac:dyDescent="0.2">
      <c r="A405" s="118" t="str">
        <f>INDEX('Policy Characteristics'!B:B,MATCH(PolicyLevers!$C405,'Policy Characteristics'!$D:$D,0))</f>
        <v>Industry</v>
      </c>
      <c r="B405" s="118" t="str">
        <f>INDEX('Policy Characteristics'!C:C,MATCH(PolicyLevers!$C405,'Policy Characteristics'!$D:$D,0))</f>
        <v>Material Efficiency, Longevity, &amp; Re-Use</v>
      </c>
      <c r="C405" s="118" t="s">
        <v>436</v>
      </c>
      <c r="D405" s="252" t="s">
        <v>370</v>
      </c>
      <c r="E405" s="252"/>
      <c r="F405" s="252" t="s">
        <v>371</v>
      </c>
      <c r="G405" s="252"/>
      <c r="H405" s="249">
        <v>429</v>
      </c>
      <c r="I405" s="283" t="s">
        <v>76</v>
      </c>
      <c r="J405" s="118" t="str">
        <f>INDEX('Policy Characteristics'!E:E,MATCH(PolicyLevers!$C405,'Policy Characteristics'!$D:$D,0))</f>
        <v>Material Efficiency, Longevity, &amp; Re-Use</v>
      </c>
      <c r="K405" s="118" t="str">
        <f>INDEX('Policy Characteristics'!F:F,MATCH(PolicyLevers!$C405,'Policy Characteristics'!$D:$D,0))</f>
        <v>indst reduce nonenergy product demand</v>
      </c>
      <c r="L405" s="251">
        <f>INDEX('Policy Characteristics'!G:G,MATCH(PolicyLevers!$C405,'Policy Characteristics'!$D:$D,0))</f>
        <v>0</v>
      </c>
      <c r="M405" s="251">
        <f>INDEX('Policy Characteristics'!H:H,MATCH(PolicyLevers!$C405,'Policy Characteristics'!$D:$D,0))</f>
        <v>1</v>
      </c>
      <c r="N405" s="251">
        <f>INDEX('Policy Characteristics'!I:I,MATCH(PolicyLevers!$C405,'Policy Characteristics'!$D:$D,0))</f>
        <v>0.01</v>
      </c>
      <c r="O405" s="252" t="str">
        <f>INDEX('Policy Characteristics'!J:J,MATCH(PolicyLevers!$C405,'Policy Characteristics'!$D:$D,0))</f>
        <v>% demand reduction</v>
      </c>
      <c r="P405" s="252" t="str">
        <f>INDEX('Policy Characteristics'!K:K,MATCH(PolicyLevers!$C405,'Policy Characteristics'!$D:$D,0))</f>
        <v>**Description:**0**Guidance for setting values: **</v>
      </c>
      <c r="Q405" s="118">
        <f>INDEX('Policy Characteristics'!L:L,MATCH(PolicyLevers!$C405,'Policy Characteristics'!$D:$D,0))</f>
        <v>0</v>
      </c>
      <c r="R405" s="260" t="str">
        <f>INDEX('Policy Characteristics'!M:M,MATCH(PolicyLevers!$C405,'Policy Characteristics'!$D:$D,0))</f>
        <v>material-efficiency-longevity-reuse.html</v>
      </c>
      <c r="S405" s="252" t="str">
        <f>INDEX('Policy Characteristics'!N:N,MATCH(PolicyLevers!$C405,'Policy Characteristics'!$D:$D,0))</f>
        <v>Allwood and Cullen, "Sustainable Materials Without the Hot Air: Making Buildings, Vehicles and Products Efficiently and with Less New Material"</v>
      </c>
      <c r="T405" s="252">
        <f>INDEX('Policy Characteristics'!O:O,MATCH(PolicyLevers!$C405,'Policy Characteristics'!$D:$D,0))</f>
        <v>0</v>
      </c>
      <c r="U405" s="12"/>
      <c r="V405" s="12"/>
      <c r="W405" s="12"/>
      <c r="X405" s="12"/>
      <c r="Y405" s="12"/>
      <c r="Z405" s="12"/>
    </row>
    <row r="406" spans="1:26" ht="15.75" customHeight="1" x14ac:dyDescent="0.2">
      <c r="A406" s="118" t="str">
        <f>INDEX('Policy Characteristics'!B:B,MATCH(PolicyLevers!$C406,'Policy Characteristics'!$D:$D,0))</f>
        <v>Industry</v>
      </c>
      <c r="B406" s="118" t="str">
        <f>INDEX('Policy Characteristics'!C:C,MATCH(PolicyLevers!$C406,'Policy Characteristics'!$D:$D,0))</f>
        <v>Material Efficiency, Longevity, &amp; Re-Use</v>
      </c>
      <c r="C406" s="118" t="str">
        <f t="shared" ref="C406" si="290">C$405</f>
        <v>Percent Reduction in Nonenergy Nonagriculture Industry Product Demand</v>
      </c>
      <c r="D406" s="252" t="s">
        <v>377</v>
      </c>
      <c r="E406" s="252"/>
      <c r="F406" s="252" t="s">
        <v>378</v>
      </c>
      <c r="G406" s="252"/>
      <c r="H406" s="249">
        <v>430</v>
      </c>
      <c r="I406" s="283" t="s">
        <v>76</v>
      </c>
      <c r="J406" s="118" t="str">
        <f>INDEX('Policy Characteristics'!E:E,MATCH(PolicyLevers!$C406,'Policy Characteristics'!$D:$D,0))</f>
        <v>Material Efficiency, Longevity, &amp; Re-Use</v>
      </c>
      <c r="K406" s="118" t="str">
        <f>INDEX('Policy Characteristics'!F:F,MATCH(PolicyLevers!$C406,'Policy Characteristics'!$D:$D,0))</f>
        <v>indst reduce nonenergy product demand</v>
      </c>
      <c r="L406" s="251">
        <f>INDEX('Policy Characteristics'!G:G,MATCH(PolicyLevers!$C406,'Policy Characteristics'!$D:$D,0))</f>
        <v>0</v>
      </c>
      <c r="M406" s="251">
        <f>INDEX('Policy Characteristics'!H:H,MATCH(PolicyLevers!$C406,'Policy Characteristics'!$D:$D,0))</f>
        <v>1</v>
      </c>
      <c r="N406" s="251">
        <f>INDEX('Policy Characteristics'!I:I,MATCH(PolicyLevers!$C406,'Policy Characteristics'!$D:$D,0))</f>
        <v>0.01</v>
      </c>
      <c r="O406" s="251" t="str">
        <f>INDEX('Policy Characteristics'!J:J,MATCH(PolicyLevers!$C406,'Policy Characteristics'!$D:$D,0))</f>
        <v>% demand reduction</v>
      </c>
      <c r="P406" s="252" t="str">
        <f>INDEX('Policy Characteristics'!K:K,MATCH(PolicyLevers!$C406,'Policy Characteristics'!$D:$D,0))</f>
        <v>**Description:**0**Guidance for setting values: **</v>
      </c>
      <c r="Q406" s="118">
        <f>INDEX('Policy Characteristics'!L:L,MATCH(PolicyLevers!$C406,'Policy Characteristics'!$D:$D,0))</f>
        <v>0</v>
      </c>
      <c r="R406" s="260" t="str">
        <f>INDEX('Policy Characteristics'!M:M,MATCH(PolicyLevers!$C406,'Policy Characteristics'!$D:$D,0))</f>
        <v>material-efficiency-longevity-reuse.html</v>
      </c>
      <c r="S406" s="252" t="str">
        <f>INDEX('Policy Characteristics'!N:N,MATCH(PolicyLevers!$C406,'Policy Characteristics'!$D:$D,0))</f>
        <v>Allwood and Cullen, "Sustainable Materials Without the Hot Air: Making Buildings, Vehicles and Products Efficiently and with Less New Material"</v>
      </c>
      <c r="T406" s="252">
        <f>INDEX('Policy Characteristics'!O:O,MATCH(PolicyLevers!$C406,'Policy Characteristics'!$D:$D,0))</f>
        <v>0</v>
      </c>
      <c r="U406" s="12"/>
      <c r="V406" s="12"/>
      <c r="W406" s="12"/>
      <c r="X406" s="12"/>
      <c r="Y406" s="12"/>
      <c r="Z406" s="12"/>
    </row>
    <row r="407" spans="1:26" ht="15.75" customHeight="1" x14ac:dyDescent="0.2">
      <c r="A407" s="118" t="str">
        <f>INDEX('Policy Characteristics'!B:B,MATCH(PolicyLevers!$C407,'Policy Characteristics'!$D:$D,0))</f>
        <v>Industry</v>
      </c>
      <c r="B407" s="118" t="str">
        <f>INDEX('Policy Characteristics'!C:C,MATCH(PolicyLevers!$C407,'Policy Characteristics'!$D:$D,0))</f>
        <v>Material Efficiency, Longevity, &amp; Re-Use</v>
      </c>
      <c r="C407" s="118" t="str">
        <f t="shared" ref="C407" si="291">C$405</f>
        <v>Percent Reduction in Nonenergy Nonagriculture Industry Product Demand</v>
      </c>
      <c r="D407" s="252" t="s">
        <v>383</v>
      </c>
      <c r="E407" s="252"/>
      <c r="F407" s="252" t="s">
        <v>384</v>
      </c>
      <c r="G407" s="252"/>
      <c r="H407" s="249">
        <v>432</v>
      </c>
      <c r="I407" s="284" t="s">
        <v>76</v>
      </c>
      <c r="J407" s="118" t="str">
        <f>INDEX('Policy Characteristics'!E:E,MATCH(PolicyLevers!$C407,'Policy Characteristics'!$D:$D,0))</f>
        <v>Material Efficiency, Longevity, &amp; Re-Use</v>
      </c>
      <c r="K407" s="118" t="str">
        <f>INDEX('Policy Characteristics'!F:F,MATCH(PolicyLevers!$C407,'Policy Characteristics'!$D:$D,0))</f>
        <v>indst reduce nonenergy product demand</v>
      </c>
      <c r="L407" s="251">
        <f>INDEX('Policy Characteristics'!G:G,MATCH(PolicyLevers!$C407,'Policy Characteristics'!$D:$D,0))</f>
        <v>0</v>
      </c>
      <c r="M407" s="251">
        <f>INDEX('Policy Characteristics'!H:H,MATCH(PolicyLevers!$C407,'Policy Characteristics'!$D:$D,0))</f>
        <v>1</v>
      </c>
      <c r="N407" s="251">
        <f>INDEX('Policy Characteristics'!I:I,MATCH(PolicyLevers!$C407,'Policy Characteristics'!$D:$D,0))</f>
        <v>0.01</v>
      </c>
      <c r="O407" s="251" t="str">
        <f>INDEX('Policy Characteristics'!J:J,MATCH(PolicyLevers!$C407,'Policy Characteristics'!$D:$D,0))</f>
        <v>% demand reduction</v>
      </c>
      <c r="P407" s="252" t="str">
        <f>INDEX('Policy Characteristics'!K:K,MATCH(PolicyLevers!$C407,'Policy Characteristics'!$D:$D,0))</f>
        <v>**Description:**0**Guidance for setting values: **</v>
      </c>
      <c r="Q407" s="118">
        <f>INDEX('Policy Characteristics'!L:L,MATCH(PolicyLevers!$C407,'Policy Characteristics'!$D:$D,0))</f>
        <v>0</v>
      </c>
      <c r="R407" s="260" t="str">
        <f>INDEX('Policy Characteristics'!M:M,MATCH(PolicyLevers!$C407,'Policy Characteristics'!$D:$D,0))</f>
        <v>material-efficiency-longevity-reuse.html</v>
      </c>
      <c r="S407" s="252" t="str">
        <f>INDEX('Policy Characteristics'!N:N,MATCH(PolicyLevers!$C407,'Policy Characteristics'!$D:$D,0))</f>
        <v>Allwood and Cullen, "Sustainable Materials Without the Hot Air: Making Buildings, Vehicles and Products Efficiently and with Less New Material"</v>
      </c>
      <c r="T407" s="252">
        <f>INDEX('Policy Characteristics'!O:O,MATCH(PolicyLevers!$C407,'Policy Characteristics'!$D:$D,0))</f>
        <v>0</v>
      </c>
      <c r="U407" s="12"/>
      <c r="V407" s="12"/>
      <c r="W407" s="12"/>
      <c r="X407" s="12"/>
      <c r="Y407" s="12"/>
      <c r="Z407" s="12"/>
    </row>
    <row r="408" spans="1:26" ht="15.75" customHeight="1" x14ac:dyDescent="0.2">
      <c r="A408" s="118" t="str">
        <f>INDEX('Policy Characteristics'!B:B,MATCH(PolicyLevers!$C408,'Policy Characteristics'!$D:$D,0))</f>
        <v>Industry</v>
      </c>
      <c r="B408" s="118" t="str">
        <f>INDEX('Policy Characteristics'!C:C,MATCH(PolicyLevers!$C408,'Policy Characteristics'!$D:$D,0))</f>
        <v>Methane Capture</v>
      </c>
      <c r="C408" s="118" t="s">
        <v>442</v>
      </c>
      <c r="D408" s="252" t="s">
        <v>375</v>
      </c>
      <c r="E408" s="252"/>
      <c r="F408" s="252" t="s">
        <v>376</v>
      </c>
      <c r="G408" s="252"/>
      <c r="H408" s="249">
        <v>56</v>
      </c>
      <c r="I408" s="250" t="s">
        <v>63</v>
      </c>
      <c r="J408" s="118" t="str">
        <f>INDEX('Policy Characteristics'!E:E,MATCH(PolicyLevers!$C408,'Policy Characteristics'!$D:$D,0))</f>
        <v>Methane Capture and Destruction</v>
      </c>
      <c r="K408" s="118" t="str">
        <f>INDEX('Policy Characteristics'!F:F,MATCH(PolicyLevers!$C408,'Policy Characteristics'!$D:$D,0))</f>
        <v>indst methane capture</v>
      </c>
      <c r="L408" s="251">
        <f>INDEX('Policy Characteristics'!G:G,MATCH(PolicyLevers!$C408,'Policy Characteristics'!$D:$D,0))</f>
        <v>0</v>
      </c>
      <c r="M408" s="251">
        <f>INDEX('Policy Characteristics'!H:H,MATCH(PolicyLevers!$C408,'Policy Characteristics'!$D:$D,0))</f>
        <v>1</v>
      </c>
      <c r="N408" s="251">
        <f>INDEX('Policy Characteristics'!I:I,MATCH(PolicyLevers!$C408,'Policy Characteristics'!$D:$D,0))</f>
        <v>0.01</v>
      </c>
      <c r="O408" s="252" t="str">
        <f>INDEX('Policy Characteristics'!J:J,MATCH(PolicyLevers!$C408,'Policy Characteristics'!$D:$D,0))</f>
        <v>% of potential achieved</v>
      </c>
      <c r="P408" s="252"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118" t="str">
        <f>INDEX('Policy Characteristics'!L:L,MATCH(PolicyLevers!$C408,'Policy Characteristics'!$D:$D,0))</f>
        <v>industry-ag-main.html#methane-capture</v>
      </c>
      <c r="R408" s="260" t="str">
        <f>INDEX('Policy Characteristics'!M:M,MATCH(PolicyLevers!$C408,'Policy Characteristics'!$D:$D,0))</f>
        <v>methane-capture.html</v>
      </c>
      <c r="S408" s="252" t="str">
        <f>INDEX('Policy Characteristics'!N:N,MATCH(PolicyLevers!$C408,'Policy Characteristics'!$D:$D,0))</f>
        <v>Calculated from model data; see the relevant variable(s) in the InputData folder for source information.</v>
      </c>
      <c r="T408" s="252">
        <f>INDEX('Policy Characteristics'!O:O,MATCH(PolicyLevers!$C408,'Policy Characteristics'!$D:$D,0))</f>
        <v>0</v>
      </c>
      <c r="U408" s="2"/>
      <c r="V408" s="2"/>
      <c r="W408" s="2"/>
      <c r="X408" s="2"/>
      <c r="Y408" s="2"/>
      <c r="Z408" s="2"/>
    </row>
    <row r="409" spans="1:26" ht="15.75" customHeight="1" x14ac:dyDescent="0.2">
      <c r="A409" s="118" t="str">
        <f>INDEX('Policy Characteristics'!B:B,MATCH(PolicyLevers!$C409,'Policy Characteristics'!$D:$D,0))</f>
        <v>Industry</v>
      </c>
      <c r="B409" s="118" t="str">
        <f>INDEX('Policy Characteristics'!C:C,MATCH(PolicyLevers!$C409,'Policy Characteristics'!$D:$D,0))</f>
        <v>Methane Capture</v>
      </c>
      <c r="C409" s="118" t="str">
        <f t="shared" ref="C409:C410" si="292">C$408</f>
        <v>Fraction of Methane Capture Opportunities Achieved</v>
      </c>
      <c r="D409" s="252" t="s">
        <v>381</v>
      </c>
      <c r="E409" s="252"/>
      <c r="F409" s="252" t="s">
        <v>382</v>
      </c>
      <c r="G409" s="252"/>
      <c r="H409" s="249">
        <v>513</v>
      </c>
      <c r="I409" s="252" t="s">
        <v>76</v>
      </c>
      <c r="J409" s="118" t="str">
        <f>INDEX('Policy Characteristics'!E:E,MATCH(PolicyLevers!$C409,'Policy Characteristics'!$D:$D,0))</f>
        <v>Methane Capture and Destruction</v>
      </c>
      <c r="K409" s="118" t="str">
        <f>INDEX('Policy Characteristics'!F:F,MATCH(PolicyLevers!$C409,'Policy Characteristics'!$D:$D,0))</f>
        <v>indst methane capture</v>
      </c>
      <c r="L409" s="251">
        <f>INDEX('Policy Characteristics'!G:G,MATCH(PolicyLevers!$C409,'Policy Characteristics'!$D:$D,0))</f>
        <v>0</v>
      </c>
      <c r="M409" s="251">
        <f>INDEX('Policy Characteristics'!H:H,MATCH(PolicyLevers!$C409,'Policy Characteristics'!$D:$D,0))</f>
        <v>1</v>
      </c>
      <c r="N409" s="251">
        <f>INDEX('Policy Characteristics'!I:I,MATCH(PolicyLevers!$C409,'Policy Characteristics'!$D:$D,0))</f>
        <v>0.01</v>
      </c>
      <c r="O409" s="252" t="str">
        <f>INDEX('Policy Characteristics'!J:J,MATCH(PolicyLevers!$C409,'Policy Characteristics'!$D:$D,0))</f>
        <v>% of potential achieved</v>
      </c>
      <c r="P409" s="252"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118" t="str">
        <f>INDEX('Policy Characteristics'!L:L,MATCH(PolicyLevers!$C409,'Policy Characteristics'!$D:$D,0))</f>
        <v>industry-ag-main.html#methane-capture</v>
      </c>
      <c r="R409" s="260" t="str">
        <f>INDEX('Policy Characteristics'!M:M,MATCH(PolicyLevers!$C409,'Policy Characteristics'!$D:$D,0))</f>
        <v>methane-capture.html</v>
      </c>
      <c r="S409" s="252" t="str">
        <f>INDEX('Policy Characteristics'!N:N,MATCH(PolicyLevers!$C409,'Policy Characteristics'!$D:$D,0))</f>
        <v>Calculated from model data; see the relevant variable(s) in the InputData folder for source information.</v>
      </c>
      <c r="T409" s="252">
        <f>INDEX('Policy Characteristics'!O:O,MATCH(PolicyLevers!$C409,'Policy Characteristics'!$D:$D,0))</f>
        <v>0</v>
      </c>
      <c r="U409" s="2"/>
      <c r="V409" s="2"/>
      <c r="W409" s="2"/>
      <c r="X409" s="2"/>
      <c r="Y409" s="2"/>
      <c r="Z409" s="2"/>
    </row>
    <row r="410" spans="1:26" ht="15.75" customHeight="1" x14ac:dyDescent="0.2">
      <c r="A410" s="118" t="str">
        <f>INDEX('Policy Characteristics'!B:B,MATCH(PolicyLevers!$C410,'Policy Characteristics'!$D:$D,0))</f>
        <v>Industry</v>
      </c>
      <c r="B410" s="118" t="str">
        <f>INDEX('Policy Characteristics'!C:C,MATCH(PolicyLevers!$C410,'Policy Characteristics'!$D:$D,0))</f>
        <v>Methane Capture</v>
      </c>
      <c r="C410" s="12" t="str">
        <f t="shared" si="292"/>
        <v>Fraction of Methane Capture Opportunities Achieved</v>
      </c>
      <c r="D410" s="257" t="s">
        <v>383</v>
      </c>
      <c r="E410" s="257"/>
      <c r="F410" s="257" t="s">
        <v>384</v>
      </c>
      <c r="G410" s="257"/>
      <c r="H410" s="7">
        <v>514</v>
      </c>
      <c r="I410" s="255" t="s">
        <v>63</v>
      </c>
      <c r="J410" s="118" t="str">
        <f>INDEX('Policy Characteristics'!E:E,MATCH(PolicyLevers!$C410,'Policy Characteristics'!$D:$D,0))</f>
        <v>Methane Capture and Destruction</v>
      </c>
      <c r="K410" s="118" t="str">
        <f>INDEX('Policy Characteristics'!F:F,MATCH(PolicyLevers!$C410,'Policy Characteristics'!$D:$D,0))</f>
        <v>indst methane capture</v>
      </c>
      <c r="L410" s="256">
        <f>INDEX('Policy Characteristics'!G:G,MATCH(PolicyLevers!$C410,'Policy Characteristics'!$D:$D,0))</f>
        <v>0</v>
      </c>
      <c r="M410" s="256">
        <f>INDEX('Policy Characteristics'!H:H,MATCH(PolicyLevers!$C410,'Policy Characteristics'!$D:$D,0))</f>
        <v>1</v>
      </c>
      <c r="N410" s="256">
        <f>INDEX('Policy Characteristics'!I:I,MATCH(PolicyLevers!$C410,'Policy Characteristics'!$D:$D,0))</f>
        <v>0.01</v>
      </c>
      <c r="O410" s="270" t="str">
        <f>INDEX('Policy Characteristics'!J:J,MATCH(PolicyLevers!$C410,'Policy Characteristics'!$D:$D,0))</f>
        <v>% of potential achieved</v>
      </c>
      <c r="P410" s="257"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12" t="str">
        <f>INDEX('Policy Characteristics'!L:L,MATCH(PolicyLevers!$C410,'Policy Characteristics'!$D:$D,0))</f>
        <v>industry-ag-main.html#methane-capture</v>
      </c>
      <c r="R410" s="271" t="str">
        <f>INDEX('Policy Characteristics'!M:M,MATCH(PolicyLevers!$C410,'Policy Characteristics'!$D:$D,0))</f>
        <v>methane-capture.html</v>
      </c>
      <c r="S410" s="270" t="str">
        <f>INDEX('Policy Characteristics'!N:N,MATCH(PolicyLevers!$C410,'Policy Characteristics'!$D:$D,0))</f>
        <v>Calculated from model data; see the relevant variable(s) in the InputData folder for source information.</v>
      </c>
      <c r="T410" s="257">
        <f>INDEX('Policy Characteristics'!O:O,MATCH(PolicyLevers!$C410,'Policy Characteristics'!$D:$D,0))</f>
        <v>0</v>
      </c>
      <c r="U410" s="2"/>
      <c r="V410" s="2"/>
      <c r="W410" s="2"/>
      <c r="X410" s="2"/>
      <c r="Y410" s="2"/>
      <c r="Z410" s="2"/>
    </row>
    <row r="411" spans="1:26" ht="15.75" customHeight="1" x14ac:dyDescent="0.2">
      <c r="A411" s="118" t="str">
        <f>INDEX('Policy Characteristics'!B:B,MATCH(PolicyLevers!$C411,'Policy Characteristics'!$D:$D,0))</f>
        <v>Industry</v>
      </c>
      <c r="B411" s="118" t="str">
        <f>INDEX('Policy Characteristics'!C:C,MATCH(PolicyLevers!$C411,'Policy Characteristics'!$D:$D,0))</f>
        <v>Methane Destruction</v>
      </c>
      <c r="C411" s="2" t="s">
        <v>448</v>
      </c>
      <c r="D411" s="257" t="s">
        <v>375</v>
      </c>
      <c r="E411" s="257"/>
      <c r="F411" s="257" t="s">
        <v>376</v>
      </c>
      <c r="G411" s="257"/>
      <c r="H411" s="7">
        <v>57</v>
      </c>
      <c r="I411" s="255" t="s">
        <v>63</v>
      </c>
      <c r="J411" s="118" t="str">
        <f>INDEX('Policy Characteristics'!E:E,MATCH(PolicyLevers!$C411,'Policy Characteristics'!$D:$D,0))</f>
        <v>Methane Capture and Destruction</v>
      </c>
      <c r="K411" s="118" t="str">
        <f>INDEX('Policy Characteristics'!F:F,MATCH(PolicyLevers!$C411,'Policy Characteristics'!$D:$D,0))</f>
        <v>indst methane destruction</v>
      </c>
      <c r="L411" s="54">
        <f>INDEX('Policy Characteristics'!G:G,MATCH(PolicyLevers!$C411,'Policy Characteristics'!$D:$D,0))</f>
        <v>0</v>
      </c>
      <c r="M411" s="54">
        <f>INDEX('Policy Characteristics'!H:H,MATCH(PolicyLevers!$C411,'Policy Characteristics'!$D:$D,0))</f>
        <v>1</v>
      </c>
      <c r="N411" s="54">
        <f>INDEX('Policy Characteristics'!I:I,MATCH(PolicyLevers!$C411,'Policy Characteristics'!$D:$D,0))</f>
        <v>0.01</v>
      </c>
      <c r="O411" s="257" t="str">
        <f>INDEX('Policy Characteristics'!J:J,MATCH(PolicyLevers!$C411,'Policy Characteristics'!$D:$D,0))</f>
        <v>% of potential achieved</v>
      </c>
      <c r="P411" s="257"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2" t="str">
        <f>INDEX('Policy Characteristics'!L:L,MATCH(PolicyLevers!$C411,'Policy Characteristics'!$D:$D,0))</f>
        <v>industry-ag-main.html#methane-destr</v>
      </c>
      <c r="R411" s="264" t="str">
        <f>INDEX('Policy Characteristics'!M:M,MATCH(PolicyLevers!$C411,'Policy Characteristics'!$D:$D,0))</f>
        <v>methane-destruction.html</v>
      </c>
      <c r="S411" s="257" t="str">
        <f>INDEX('Policy Characteristics'!N:N,MATCH(PolicyLevers!$C411,'Policy Characteristics'!$D:$D,0))</f>
        <v>Calculated from model data; see the relevant variable(s) in the InputData folder for source information.</v>
      </c>
      <c r="T411" s="257">
        <f>INDEX('Policy Characteristics'!O:O,MATCH(PolicyLevers!$C411,'Policy Characteristics'!$D:$D,0))</f>
        <v>0</v>
      </c>
      <c r="U411" s="2"/>
      <c r="V411" s="2"/>
      <c r="W411" s="2"/>
      <c r="X411" s="2"/>
      <c r="Y411" s="2"/>
      <c r="Z411" s="2"/>
    </row>
    <row r="412" spans="1:26" ht="15.75" customHeight="1" x14ac:dyDescent="0.2">
      <c r="A412" s="118" t="str">
        <f>INDEX('Policy Characteristics'!B:B,MATCH(PolicyLevers!$C412,'Policy Characteristics'!$D:$D,0))</f>
        <v>Industry</v>
      </c>
      <c r="B412" s="118" t="str">
        <f>INDEX('Policy Characteristics'!C:C,MATCH(PolicyLevers!$C412,'Policy Characteristics'!$D:$D,0))</f>
        <v>Methane Destruction</v>
      </c>
      <c r="C412" s="118" t="str">
        <f t="shared" ref="C412:C413" si="293">C$411</f>
        <v>Fraction of Methane Destruction Opportunities Achieved</v>
      </c>
      <c r="D412" s="252" t="s">
        <v>381</v>
      </c>
      <c r="E412" s="252"/>
      <c r="F412" s="252" t="s">
        <v>382</v>
      </c>
      <c r="G412" s="252"/>
      <c r="H412" s="249">
        <v>515</v>
      </c>
      <c r="I412" s="252" t="s">
        <v>76</v>
      </c>
      <c r="J412" s="118" t="str">
        <f>INDEX('Policy Characteristics'!E:E,MATCH(PolicyLevers!$C412,'Policy Characteristics'!$D:$D,0))</f>
        <v>Methane Capture and Destruction</v>
      </c>
      <c r="K412" s="118" t="str">
        <f>INDEX('Policy Characteristics'!F:F,MATCH(PolicyLevers!$C412,'Policy Characteristics'!$D:$D,0))</f>
        <v>indst methane destruction</v>
      </c>
      <c r="L412" s="251">
        <f>INDEX('Policy Characteristics'!G:G,MATCH(PolicyLevers!$C412,'Policy Characteristics'!$D:$D,0))</f>
        <v>0</v>
      </c>
      <c r="M412" s="251">
        <f>INDEX('Policy Characteristics'!H:H,MATCH(PolicyLevers!$C412,'Policy Characteristics'!$D:$D,0))</f>
        <v>1</v>
      </c>
      <c r="N412" s="251">
        <f>INDEX('Policy Characteristics'!I:I,MATCH(PolicyLevers!$C412,'Policy Characteristics'!$D:$D,0))</f>
        <v>0.01</v>
      </c>
      <c r="O412" s="252" t="str">
        <f>INDEX('Policy Characteristics'!J:J,MATCH(PolicyLevers!$C412,'Policy Characteristics'!$D:$D,0))</f>
        <v>% of potential achieved</v>
      </c>
      <c r="P412" s="252"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118" t="str">
        <f>INDEX('Policy Characteristics'!L:L,MATCH(PolicyLevers!$C412,'Policy Characteristics'!$D:$D,0))</f>
        <v>industry-ag-main.html#methane-destr</v>
      </c>
      <c r="R412" s="260" t="str">
        <f>INDEX('Policy Characteristics'!M:M,MATCH(PolicyLevers!$C412,'Policy Characteristics'!$D:$D,0))</f>
        <v>methane-destruction.html</v>
      </c>
      <c r="S412" s="252" t="str">
        <f>INDEX('Policy Characteristics'!N:N,MATCH(PolicyLevers!$C412,'Policy Characteristics'!$D:$D,0))</f>
        <v>Calculated from model data; see the relevant variable(s) in the InputData folder for source information.</v>
      </c>
      <c r="T412" s="252">
        <f>INDEX('Policy Characteristics'!O:O,MATCH(PolicyLevers!$C412,'Policy Characteristics'!$D:$D,0))</f>
        <v>0</v>
      </c>
      <c r="U412" s="2"/>
      <c r="V412" s="2"/>
      <c r="W412" s="2"/>
      <c r="X412" s="2"/>
      <c r="Y412" s="2"/>
      <c r="Z412" s="2"/>
    </row>
    <row r="413" spans="1:26" ht="15.75" customHeight="1" x14ac:dyDescent="0.2">
      <c r="A413" s="118" t="str">
        <f>INDEX('Policy Characteristics'!B:B,MATCH(PolicyLevers!$C413,'Policy Characteristics'!$D:$D,0))</f>
        <v>Industry</v>
      </c>
      <c r="B413" s="118" t="str">
        <f>INDEX('Policy Characteristics'!C:C,MATCH(PolicyLevers!$C413,'Policy Characteristics'!$D:$D,0))</f>
        <v>Methane Destruction</v>
      </c>
      <c r="C413" s="118" t="str">
        <f t="shared" si="293"/>
        <v>Fraction of Methane Destruction Opportunities Achieved</v>
      </c>
      <c r="D413" s="252" t="s">
        <v>383</v>
      </c>
      <c r="E413" s="252"/>
      <c r="F413" s="252" t="s">
        <v>384</v>
      </c>
      <c r="G413" s="252"/>
      <c r="H413" s="249">
        <v>516</v>
      </c>
      <c r="I413" s="250" t="s">
        <v>63</v>
      </c>
      <c r="J413" s="118" t="str">
        <f>INDEX('Policy Characteristics'!E:E,MATCH(PolicyLevers!$C413,'Policy Characteristics'!$D:$D,0))</f>
        <v>Methane Capture and Destruction</v>
      </c>
      <c r="K413" s="118" t="str">
        <f>INDEX('Policy Characteristics'!F:F,MATCH(PolicyLevers!$C413,'Policy Characteristics'!$D:$D,0))</f>
        <v>indst methane destruction</v>
      </c>
      <c r="L413" s="251">
        <f>INDEX('Policy Characteristics'!G:G,MATCH(PolicyLevers!$C413,'Policy Characteristics'!$D:$D,0))</f>
        <v>0</v>
      </c>
      <c r="M413" s="251">
        <f>INDEX('Policy Characteristics'!H:H,MATCH(PolicyLevers!$C413,'Policy Characteristics'!$D:$D,0))</f>
        <v>1</v>
      </c>
      <c r="N413" s="251">
        <f>INDEX('Policy Characteristics'!I:I,MATCH(PolicyLevers!$C413,'Policy Characteristics'!$D:$D,0))</f>
        <v>0.01</v>
      </c>
      <c r="O413" s="252" t="str">
        <f>INDEX('Policy Characteristics'!J:J,MATCH(PolicyLevers!$C413,'Policy Characteristics'!$D:$D,0))</f>
        <v>% of potential achieved</v>
      </c>
      <c r="P413" s="252"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118" t="str">
        <f>INDEX('Policy Characteristics'!L:L,MATCH(PolicyLevers!$C413,'Policy Characteristics'!$D:$D,0))</f>
        <v>industry-ag-main.html#methane-destr</v>
      </c>
      <c r="R413" s="260" t="str">
        <f>INDEX('Policy Characteristics'!M:M,MATCH(PolicyLevers!$C413,'Policy Characteristics'!$D:$D,0))</f>
        <v>methane-destruction.html</v>
      </c>
      <c r="S413" s="252" t="str">
        <f>INDEX('Policy Characteristics'!N:N,MATCH(PolicyLevers!$C413,'Policy Characteristics'!$D:$D,0))</f>
        <v>Calculated from model data; see the relevant variable(s) in the InputData folder for source information.</v>
      </c>
      <c r="T413" s="252">
        <f>INDEX('Policy Characteristics'!O:O,MATCH(PolicyLevers!$C413,'Policy Characteristics'!$D:$D,0))</f>
        <v>0</v>
      </c>
      <c r="U413" s="2"/>
      <c r="V413" s="2"/>
      <c r="W413" s="2"/>
      <c r="X413" s="2"/>
      <c r="Y413" s="2"/>
      <c r="Z413" s="2"/>
    </row>
    <row r="414" spans="1:26" ht="15.75" customHeight="1" x14ac:dyDescent="0.2">
      <c r="A414" s="118" t="str">
        <f>INDEX('Policy Characteristics'!B:B,MATCH(PolicyLevers!$C414,'Policy Characteristics'!$D:$D,0))</f>
        <v>Industry</v>
      </c>
      <c r="B414" s="118" t="str">
        <f>INDEX('Policy Characteristics'!C:C,MATCH(PolicyLevers!$C414,'Policy Characteristics'!$D:$D,0))</f>
        <v>Reduce Fossil Fuel Exports</v>
      </c>
      <c r="C414" s="118" t="s">
        <v>453</v>
      </c>
      <c r="D414" s="252" t="s">
        <v>454</v>
      </c>
      <c r="E414" s="252"/>
      <c r="F414" s="252" t="s">
        <v>227</v>
      </c>
      <c r="G414" s="252"/>
      <c r="H414" s="249">
        <v>451</v>
      </c>
      <c r="I414" s="250" t="s">
        <v>76</v>
      </c>
      <c r="J414" s="118" t="str">
        <f>INDEX('Policy Characteristics'!E:E,MATCH(PolicyLevers!$C414,'Policy Characteristics'!$D:$D,0))</f>
        <v>Percent Reduction in Fossil Fuel Exports</v>
      </c>
      <c r="K414" s="118" t="str">
        <f>INDEX('Policy Characteristics'!F:F,MATCH(PolicyLevers!$C414,'Policy Characteristics'!$D:$D,0))</f>
        <v>indst reduce fossil fuel exports</v>
      </c>
      <c r="L414" s="251">
        <f>INDEX('Policy Characteristics'!G:G,MATCH(PolicyLevers!$C414,'Policy Characteristics'!$D:$D,0))</f>
        <v>0</v>
      </c>
      <c r="M414" s="251">
        <f>INDEX('Policy Characteristics'!H:H,MATCH(PolicyLevers!$C414,'Policy Characteristics'!$D:$D,0))</f>
        <v>1</v>
      </c>
      <c r="N414" s="251">
        <f>INDEX('Policy Characteristics'!I:I,MATCH(PolicyLevers!$C414,'Policy Characteristics'!$D:$D,0))</f>
        <v>0.01</v>
      </c>
      <c r="O414" s="252" t="str">
        <f>INDEX('Policy Characteristics'!J:J,MATCH(PolicyLevers!$C414,'Policy Characteristics'!$D:$D,0))</f>
        <v>% reduction in exports</v>
      </c>
      <c r="P414" s="252"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118">
        <f>INDEX('Policy Characteristics'!L:L,MATCH(PolicyLevers!$C414,'Policy Characteristics'!$D:$D,0))</f>
        <v>0</v>
      </c>
      <c r="R414" s="260" t="str">
        <f>INDEX('Policy Characteristics'!M:M,MATCH(PolicyLevers!$C414,'Policy Characteristics'!$D:$D,0))</f>
        <v>reduce-fuel-exports.html</v>
      </c>
      <c r="S414" s="252" t="str">
        <f>INDEX('Policy Characteristics'!N:N,MATCH(PolicyLevers!$C414,'Policy Characteristics'!$D:$D,0))</f>
        <v>Calculated from model data; see the relevant variable(s) in the InputData folder for source information.</v>
      </c>
      <c r="T414" s="252">
        <f>INDEX('Policy Characteristics'!O:O,MATCH(PolicyLevers!$C414,'Policy Characteristics'!$D:$D,0))</f>
        <v>0</v>
      </c>
      <c r="U414" s="2"/>
      <c r="V414" s="2"/>
      <c r="W414" s="2"/>
      <c r="X414" s="2"/>
      <c r="Y414" s="2"/>
      <c r="Z414" s="2"/>
    </row>
    <row r="415" spans="1:26" ht="15.75" customHeight="1" x14ac:dyDescent="0.2">
      <c r="A415" s="118" t="str">
        <f>INDEX('Policy Characteristics'!B:B,MATCH(PolicyLevers!$C415,'Policy Characteristics'!$D:$D,0))</f>
        <v>Industry</v>
      </c>
      <c r="B415" s="118" t="str">
        <f>INDEX('Policy Characteristics'!C:C,MATCH(PolicyLevers!$C415,'Policy Characteristics'!$D:$D,0))</f>
        <v>Reduce Fossil Fuel Exports</v>
      </c>
      <c r="C415" s="118" t="str">
        <f t="shared" ref="C415:C416" si="294">C$414</f>
        <v>Percent Reduction in Fossil Fuel Exports</v>
      </c>
      <c r="D415" s="252" t="s">
        <v>458</v>
      </c>
      <c r="E415" s="252"/>
      <c r="F415" s="252" t="s">
        <v>347</v>
      </c>
      <c r="G415" s="252"/>
      <c r="H415" s="249">
        <v>452</v>
      </c>
      <c r="I415" s="250" t="s">
        <v>76</v>
      </c>
      <c r="J415" s="118" t="str">
        <f>INDEX('Policy Characteristics'!E:E,MATCH(PolicyLevers!$C415,'Policy Characteristics'!$D:$D,0))</f>
        <v>Percent Reduction in Fossil Fuel Exports</v>
      </c>
      <c r="K415" s="118" t="str">
        <f>INDEX('Policy Characteristics'!F:F,MATCH(PolicyLevers!$C415,'Policy Characteristics'!$D:$D,0))</f>
        <v>indst reduce fossil fuel exports</v>
      </c>
      <c r="L415" s="251">
        <f>INDEX('Policy Characteristics'!G:G,MATCH(PolicyLevers!$C415,'Policy Characteristics'!$D:$D,0))</f>
        <v>0</v>
      </c>
      <c r="M415" s="251">
        <f>INDEX('Policy Characteristics'!H:H,MATCH(PolicyLevers!$C415,'Policy Characteristics'!$D:$D,0))</f>
        <v>1</v>
      </c>
      <c r="N415" s="251">
        <f>INDEX('Policy Characteristics'!I:I,MATCH(PolicyLevers!$C415,'Policy Characteristics'!$D:$D,0))</f>
        <v>0.01</v>
      </c>
      <c r="O415" s="252" t="str">
        <f>INDEX('Policy Characteristics'!J:J,MATCH(PolicyLevers!$C415,'Policy Characteristics'!$D:$D,0))</f>
        <v>% reduction in exports</v>
      </c>
      <c r="P415" s="252"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118">
        <f>INDEX('Policy Characteristics'!L:L,MATCH(PolicyLevers!$C415,'Policy Characteristics'!$D:$D,0))</f>
        <v>0</v>
      </c>
      <c r="R415" s="260" t="str">
        <f>INDEX('Policy Characteristics'!M:M,MATCH(PolicyLevers!$C415,'Policy Characteristics'!$D:$D,0))</f>
        <v>reduce-fuel-exports.html</v>
      </c>
      <c r="S415" s="252" t="str">
        <f>INDEX('Policy Characteristics'!N:N,MATCH(PolicyLevers!$C415,'Policy Characteristics'!$D:$D,0))</f>
        <v>Calculated from model data; see the relevant variable(s) in the InputData folder for source information.</v>
      </c>
      <c r="T415" s="252">
        <f>INDEX('Policy Characteristics'!O:O,MATCH(PolicyLevers!$C415,'Policy Characteristics'!$D:$D,0))</f>
        <v>0</v>
      </c>
      <c r="U415" s="2"/>
      <c r="V415" s="2"/>
      <c r="W415" s="2"/>
      <c r="X415" s="2"/>
      <c r="Y415" s="2"/>
      <c r="Z415" s="2"/>
    </row>
    <row r="416" spans="1:26" ht="15.75" customHeight="1" x14ac:dyDescent="0.2">
      <c r="A416" s="118" t="str">
        <f>INDEX('Policy Characteristics'!B:B,MATCH(PolicyLevers!$C416,'Policy Characteristics'!$D:$D,0))</f>
        <v>Industry</v>
      </c>
      <c r="B416" s="118" t="str">
        <f>INDEX('Policy Characteristics'!C:C,MATCH(PolicyLevers!$C416,'Policy Characteristics'!$D:$D,0))</f>
        <v>Reduce Fossil Fuel Exports</v>
      </c>
      <c r="C416" s="118" t="str">
        <f t="shared" si="294"/>
        <v>Percent Reduction in Fossil Fuel Exports</v>
      </c>
      <c r="D416" s="252" t="s">
        <v>459</v>
      </c>
      <c r="E416" s="252"/>
      <c r="F416" s="252" t="s">
        <v>460</v>
      </c>
      <c r="G416" s="252"/>
      <c r="H416" s="249">
        <v>453</v>
      </c>
      <c r="I416" s="250" t="s">
        <v>63</v>
      </c>
      <c r="J416" s="118" t="str">
        <f>INDEX('Policy Characteristics'!E:E,MATCH(PolicyLevers!$C416,'Policy Characteristics'!$D:$D,0))</f>
        <v>Percent Reduction in Fossil Fuel Exports</v>
      </c>
      <c r="K416" s="118" t="str">
        <f>INDEX('Policy Characteristics'!F:F,MATCH(PolicyLevers!$C416,'Policy Characteristics'!$D:$D,0))</f>
        <v>indst reduce fossil fuel exports</v>
      </c>
      <c r="L416" s="251">
        <f>INDEX('Policy Characteristics'!G:G,MATCH(PolicyLevers!$C416,'Policy Characteristics'!$D:$D,0))</f>
        <v>0</v>
      </c>
      <c r="M416" s="251">
        <f>INDEX('Policy Characteristics'!H:H,MATCH(PolicyLevers!$C416,'Policy Characteristics'!$D:$D,0))</f>
        <v>1</v>
      </c>
      <c r="N416" s="251">
        <f>INDEX('Policy Characteristics'!I:I,MATCH(PolicyLevers!$C416,'Policy Characteristics'!$D:$D,0))</f>
        <v>0.01</v>
      </c>
      <c r="O416" s="252" t="str">
        <f>INDEX('Policy Characteristics'!J:J,MATCH(PolicyLevers!$C416,'Policy Characteristics'!$D:$D,0))</f>
        <v>% reduction in exports</v>
      </c>
      <c r="P416" s="252"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118">
        <f>INDEX('Policy Characteristics'!L:L,MATCH(PolicyLevers!$C416,'Policy Characteristics'!$D:$D,0))</f>
        <v>0</v>
      </c>
      <c r="R416" s="260" t="str">
        <f>INDEX('Policy Characteristics'!M:M,MATCH(PolicyLevers!$C416,'Policy Characteristics'!$D:$D,0))</f>
        <v>reduce-fuel-exports.html</v>
      </c>
      <c r="S416" s="252" t="str">
        <f>INDEX('Policy Characteristics'!N:N,MATCH(PolicyLevers!$C416,'Policy Characteristics'!$D:$D,0))</f>
        <v>Calculated from model data; see the relevant variable(s) in the InputData folder for source information.</v>
      </c>
      <c r="T416" s="252">
        <f>INDEX('Policy Characteristics'!O:O,MATCH(PolicyLevers!$C416,'Policy Characteristics'!$D:$D,0))</f>
        <v>0</v>
      </c>
      <c r="U416" s="2"/>
      <c r="V416" s="2"/>
      <c r="W416" s="2"/>
      <c r="X416" s="2"/>
      <c r="Y416" s="2"/>
      <c r="Z416" s="2"/>
    </row>
    <row r="417" spans="1:26" ht="15.75" customHeight="1" x14ac:dyDescent="0.2">
      <c r="A417" s="118" t="str">
        <f>INDEX('Policy Characteristics'!B:B,MATCH(PolicyLevers!$C417,'Policy Characteristics'!$D:$D,0))</f>
        <v>Industry</v>
      </c>
      <c r="B417" s="118" t="str">
        <f>INDEX('Policy Characteristics'!C:C,MATCH(PolicyLevers!$C417,'Policy Characteristics'!$D:$D,0))</f>
        <v>Reduce Fossil Fuel Exports</v>
      </c>
      <c r="C417" s="118" t="str">
        <f t="shared" ref="C417:C418" si="295">C$414</f>
        <v>Percent Reduction in Fossil Fuel Exports</v>
      </c>
      <c r="D417" s="252" t="s">
        <v>461</v>
      </c>
      <c r="E417" s="252"/>
      <c r="F417" s="252" t="s">
        <v>462</v>
      </c>
      <c r="G417" s="252"/>
      <c r="H417" s="249">
        <v>454</v>
      </c>
      <c r="I417" s="250" t="s">
        <v>76</v>
      </c>
      <c r="J417" s="118" t="str">
        <f>INDEX('Policy Characteristics'!E:E,MATCH(PolicyLevers!$C417,'Policy Characteristics'!$D:$D,0))</f>
        <v>Percent Reduction in Fossil Fuel Exports</v>
      </c>
      <c r="K417" s="118" t="str">
        <f>INDEX('Policy Characteristics'!F:F,MATCH(PolicyLevers!$C417,'Policy Characteristics'!$D:$D,0))</f>
        <v>indst reduce fossil fuel exports</v>
      </c>
      <c r="L417" s="251">
        <f>INDEX('Policy Characteristics'!G:G,MATCH(PolicyLevers!$C417,'Policy Characteristics'!$D:$D,0))</f>
        <v>0</v>
      </c>
      <c r="M417" s="251">
        <f>INDEX('Policy Characteristics'!H:H,MATCH(PolicyLevers!$C417,'Policy Characteristics'!$D:$D,0))</f>
        <v>1</v>
      </c>
      <c r="N417" s="251">
        <f>INDEX('Policy Characteristics'!I:I,MATCH(PolicyLevers!$C417,'Policy Characteristics'!$D:$D,0))</f>
        <v>0.01</v>
      </c>
      <c r="O417" s="252" t="str">
        <f>INDEX('Policy Characteristics'!J:J,MATCH(PolicyLevers!$C417,'Policy Characteristics'!$D:$D,0))</f>
        <v>% reduction in exports</v>
      </c>
      <c r="P417" s="252"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118">
        <f>INDEX('Policy Characteristics'!L:L,MATCH(PolicyLevers!$C417,'Policy Characteristics'!$D:$D,0))</f>
        <v>0</v>
      </c>
      <c r="R417" s="260" t="str">
        <f>INDEX('Policy Characteristics'!M:M,MATCH(PolicyLevers!$C417,'Policy Characteristics'!$D:$D,0))</f>
        <v>reduce-fuel-exports.html</v>
      </c>
      <c r="S417" s="252" t="str">
        <f>INDEX('Policy Characteristics'!N:N,MATCH(PolicyLevers!$C417,'Policy Characteristics'!$D:$D,0))</f>
        <v>Calculated from model data; see the relevant variable(s) in the InputData folder for source information.</v>
      </c>
      <c r="T417" s="252">
        <f>INDEX('Policy Characteristics'!O:O,MATCH(PolicyLevers!$C417,'Policy Characteristics'!$D:$D,0))</f>
        <v>0</v>
      </c>
      <c r="U417" s="2"/>
      <c r="V417" s="2"/>
      <c r="W417" s="2"/>
      <c r="X417" s="2"/>
      <c r="Y417" s="2"/>
      <c r="Z417" s="2"/>
    </row>
    <row r="418" spans="1:26" ht="15.75" customHeight="1" x14ac:dyDescent="0.2">
      <c r="A418" s="118" t="str">
        <f>INDEX('Policy Characteristics'!B:B,MATCH(PolicyLevers!$C418,'Policy Characteristics'!$D:$D,0))</f>
        <v>Industry</v>
      </c>
      <c r="B418" s="118" t="str">
        <f>INDEX('Policy Characteristics'!C:C,MATCH(PolicyLevers!$C418,'Policy Characteristics'!$D:$D,0))</f>
        <v>Reduce Fossil Fuel Exports</v>
      </c>
      <c r="C418" s="118" t="str">
        <f t="shared" si="295"/>
        <v>Percent Reduction in Fossil Fuel Exports</v>
      </c>
      <c r="D418" s="252" t="s">
        <v>463</v>
      </c>
      <c r="E418" s="252"/>
      <c r="F418" s="252" t="s">
        <v>464</v>
      </c>
      <c r="G418" s="252"/>
      <c r="H418" s="249">
        <v>455</v>
      </c>
      <c r="I418" s="250" t="s">
        <v>63</v>
      </c>
      <c r="J418" s="118" t="str">
        <f>INDEX('Policy Characteristics'!E:E,MATCH(PolicyLevers!$C418,'Policy Characteristics'!$D:$D,0))</f>
        <v>Percent Reduction in Fossil Fuel Exports</v>
      </c>
      <c r="K418" s="118" t="str">
        <f>INDEX('Policy Characteristics'!F:F,MATCH(PolicyLevers!$C418,'Policy Characteristics'!$D:$D,0))</f>
        <v>indst reduce fossil fuel exports</v>
      </c>
      <c r="L418" s="251">
        <f>INDEX('Policy Characteristics'!G:G,MATCH(PolicyLevers!$C418,'Policy Characteristics'!$D:$D,0))</f>
        <v>0</v>
      </c>
      <c r="M418" s="251">
        <f>INDEX('Policy Characteristics'!H:H,MATCH(PolicyLevers!$C418,'Policy Characteristics'!$D:$D,0))</f>
        <v>1</v>
      </c>
      <c r="N418" s="251">
        <f>INDEX('Policy Characteristics'!I:I,MATCH(PolicyLevers!$C418,'Policy Characteristics'!$D:$D,0))</f>
        <v>0.01</v>
      </c>
      <c r="O418" s="252" t="str">
        <f>INDEX('Policy Characteristics'!J:J,MATCH(PolicyLevers!$C418,'Policy Characteristics'!$D:$D,0))</f>
        <v>% reduction in exports</v>
      </c>
      <c r="P418" s="252"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118">
        <f>INDEX('Policy Characteristics'!L:L,MATCH(PolicyLevers!$C418,'Policy Characteristics'!$D:$D,0))</f>
        <v>0</v>
      </c>
      <c r="R418" s="260" t="str">
        <f>INDEX('Policy Characteristics'!M:M,MATCH(PolicyLevers!$C418,'Policy Characteristics'!$D:$D,0))</f>
        <v>reduce-fuel-exports.html</v>
      </c>
      <c r="S418" s="252" t="str">
        <f>INDEX('Policy Characteristics'!N:N,MATCH(PolicyLevers!$C418,'Policy Characteristics'!$D:$D,0))</f>
        <v>Calculated from model data; see the relevant variable(s) in the InputData folder for source information.</v>
      </c>
      <c r="T418" s="252">
        <f>INDEX('Policy Characteristics'!O:O,MATCH(PolicyLevers!$C418,'Policy Characteristics'!$D:$D,0))</f>
        <v>0</v>
      </c>
      <c r="U418" s="2"/>
      <c r="V418" s="2"/>
      <c r="W418" s="2"/>
      <c r="X418" s="2"/>
      <c r="Y418" s="2"/>
      <c r="Z418" s="2"/>
    </row>
    <row r="419" spans="1:26" ht="15.75" customHeight="1" x14ac:dyDescent="0.2">
      <c r="A419" s="118" t="str">
        <f>INDEX('Policy Characteristics'!B:B,MATCH(PolicyLevers!$C419,'Policy Characteristics'!$D:$D,0))</f>
        <v>Industry</v>
      </c>
      <c r="B419" s="118" t="str">
        <f>INDEX('Policy Characteristics'!C:C,MATCH(PolicyLevers!$C419,'Policy Characteristics'!$D:$D,0))</f>
        <v>Reduce Fossil Fuel Exports</v>
      </c>
      <c r="C419" s="12" t="str">
        <f t="shared" ref="C419:C420" si="296">C$414</f>
        <v>Percent Reduction in Fossil Fuel Exports</v>
      </c>
      <c r="D419" s="257" t="s">
        <v>465</v>
      </c>
      <c r="E419" s="257"/>
      <c r="F419" s="257" t="s">
        <v>252</v>
      </c>
      <c r="G419" s="257"/>
      <c r="H419" s="7">
        <v>456</v>
      </c>
      <c r="I419" s="255" t="s">
        <v>76</v>
      </c>
      <c r="J419" s="118" t="str">
        <f>INDEX('Policy Characteristics'!E:E,MATCH(PolicyLevers!$C419,'Policy Characteristics'!$D:$D,0))</f>
        <v>Percent Reduction in Fossil Fuel Exports</v>
      </c>
      <c r="K419" s="118" t="str">
        <f>INDEX('Policy Characteristics'!F:F,MATCH(PolicyLevers!$C419,'Policy Characteristics'!$D:$D,0))</f>
        <v>indst reduce fossil fuel exports</v>
      </c>
      <c r="L419" s="256">
        <f>INDEX('Policy Characteristics'!G:G,MATCH(PolicyLevers!$C419,'Policy Characteristics'!$D:$D,0))</f>
        <v>0</v>
      </c>
      <c r="M419" s="256">
        <f>INDEX('Policy Characteristics'!H:H,MATCH(PolicyLevers!$C419,'Policy Characteristics'!$D:$D,0))</f>
        <v>1</v>
      </c>
      <c r="N419" s="256">
        <f>INDEX('Policy Characteristics'!I:I,MATCH(PolicyLevers!$C419,'Policy Characteristics'!$D:$D,0))</f>
        <v>0.01</v>
      </c>
      <c r="O419" s="12" t="str">
        <f>INDEX('Policy Characteristics'!J:J,MATCH(PolicyLevers!$C419,'Policy Characteristics'!$D:$D,0))</f>
        <v>% reduction in exports</v>
      </c>
      <c r="P419" s="257"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
        <f>INDEX('Policy Characteristics'!L:L,MATCH(PolicyLevers!$C419,'Policy Characteristics'!$D:$D,0))</f>
        <v>0</v>
      </c>
      <c r="R419" s="264" t="str">
        <f>INDEX('Policy Characteristics'!M:M,MATCH(PolicyLevers!$C419,'Policy Characteristics'!$D:$D,0))</f>
        <v>reduce-fuel-exports.html</v>
      </c>
      <c r="S419" s="270" t="str">
        <f>INDEX('Policy Characteristics'!N:N,MATCH(PolicyLevers!$C419,'Policy Characteristics'!$D:$D,0))</f>
        <v>Calculated from model data; see the relevant variable(s) in the InputData folder for source information.</v>
      </c>
      <c r="T419" s="257">
        <f>INDEX('Policy Characteristics'!O:O,MATCH(PolicyLevers!$C419,'Policy Characteristics'!$D:$D,0))</f>
        <v>0</v>
      </c>
      <c r="U419" s="2"/>
      <c r="V419" s="2"/>
      <c r="W419" s="2"/>
      <c r="X419" s="2"/>
      <c r="Y419" s="2"/>
      <c r="Z419" s="2"/>
    </row>
    <row r="420" spans="1:26" ht="15.75" customHeight="1" x14ac:dyDescent="0.2">
      <c r="A420" s="118" t="str">
        <f>INDEX('Policy Characteristics'!B:B,MATCH(PolicyLevers!$C420,'Policy Characteristics'!$D:$D,0))</f>
        <v>Industry</v>
      </c>
      <c r="B420" s="118" t="str">
        <f>INDEX('Policy Characteristics'!C:C,MATCH(PolicyLevers!$C420,'Policy Characteristics'!$D:$D,0))</f>
        <v>Reduce Fossil Fuel Exports</v>
      </c>
      <c r="C420" s="118" t="str">
        <f t="shared" si="296"/>
        <v>Percent Reduction in Fossil Fuel Exports</v>
      </c>
      <c r="D420" s="252" t="s">
        <v>466</v>
      </c>
      <c r="E420" s="252"/>
      <c r="F420" s="252" t="s">
        <v>256</v>
      </c>
      <c r="G420" s="252"/>
      <c r="H420" s="249">
        <v>457</v>
      </c>
      <c r="I420" s="250" t="s">
        <v>63</v>
      </c>
      <c r="J420" s="118" t="str">
        <f>INDEX('Policy Characteristics'!E:E,MATCH(PolicyLevers!$C420,'Policy Characteristics'!$D:$D,0))</f>
        <v>Percent Reduction in Fossil Fuel Exports</v>
      </c>
      <c r="K420" s="118" t="str">
        <f>INDEX('Policy Characteristics'!F:F,MATCH(PolicyLevers!$C420,'Policy Characteristics'!$D:$D,0))</f>
        <v>indst reduce fossil fuel exports</v>
      </c>
      <c r="L420" s="251">
        <f>INDEX('Policy Characteristics'!G:G,MATCH(PolicyLevers!$C420,'Policy Characteristics'!$D:$D,0))</f>
        <v>0</v>
      </c>
      <c r="M420" s="251">
        <f>INDEX('Policy Characteristics'!H:H,MATCH(PolicyLevers!$C420,'Policy Characteristics'!$D:$D,0))</f>
        <v>1</v>
      </c>
      <c r="N420" s="251">
        <f>INDEX('Policy Characteristics'!I:I,MATCH(PolicyLevers!$C420,'Policy Characteristics'!$D:$D,0))</f>
        <v>0.01</v>
      </c>
      <c r="O420" s="252" t="str">
        <f>INDEX('Policy Characteristics'!J:J,MATCH(PolicyLevers!$C420,'Policy Characteristics'!$D:$D,0))</f>
        <v>% reduction in exports</v>
      </c>
      <c r="P420" s="252"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118">
        <f>INDEX('Policy Characteristics'!L:L,MATCH(PolicyLevers!$C420,'Policy Characteristics'!$D:$D,0))</f>
        <v>0</v>
      </c>
      <c r="R420" s="260" t="str">
        <f>INDEX('Policy Characteristics'!M:M,MATCH(PolicyLevers!$C420,'Policy Characteristics'!$D:$D,0))</f>
        <v>reduce-fuel-exports.html</v>
      </c>
      <c r="S420" s="252" t="str">
        <f>INDEX('Policy Characteristics'!N:N,MATCH(PolicyLevers!$C420,'Policy Characteristics'!$D:$D,0))</f>
        <v>Calculated from model data; see the relevant variable(s) in the InputData folder for source information.</v>
      </c>
      <c r="T420" s="252">
        <f>INDEX('Policy Characteristics'!O:O,MATCH(PolicyLevers!$C420,'Policy Characteristics'!$D:$D,0))</f>
        <v>0</v>
      </c>
      <c r="U420" s="2"/>
      <c r="V420" s="2"/>
      <c r="W420" s="2"/>
      <c r="X420" s="2"/>
      <c r="Y420" s="2"/>
      <c r="Z420" s="2"/>
    </row>
    <row r="421" spans="1:26" ht="15.75" customHeight="1" x14ac:dyDescent="0.2">
      <c r="A421" s="118" t="str">
        <f>INDEX('Policy Characteristics'!B:B,MATCH(PolicyLevers!$C421,'Policy Characteristics'!$D:$D,0))</f>
        <v>Industry</v>
      </c>
      <c r="B421" s="118" t="str">
        <f>INDEX('Policy Characteristics'!C:C,MATCH(PolicyLevers!$C421,'Policy Characteristics'!$D:$D,0))</f>
        <v>Reduce Fossil Fuel Exports</v>
      </c>
      <c r="C421" s="118" t="str">
        <f t="shared" ref="C421:C422" si="297">C$414</f>
        <v>Percent Reduction in Fossil Fuel Exports</v>
      </c>
      <c r="D421" s="252" t="s">
        <v>467</v>
      </c>
      <c r="E421" s="252"/>
      <c r="F421" s="252" t="s">
        <v>468</v>
      </c>
      <c r="G421" s="252"/>
      <c r="H421" s="249">
        <v>458</v>
      </c>
      <c r="I421" s="250" t="s">
        <v>76</v>
      </c>
      <c r="J421" s="118" t="str">
        <f>INDEX('Policy Characteristics'!E:E,MATCH(PolicyLevers!$C421,'Policy Characteristics'!$D:$D,0))</f>
        <v>Percent Reduction in Fossil Fuel Exports</v>
      </c>
      <c r="K421" s="118" t="str">
        <f>INDEX('Policy Characteristics'!F:F,MATCH(PolicyLevers!$C421,'Policy Characteristics'!$D:$D,0))</f>
        <v>indst reduce fossil fuel exports</v>
      </c>
      <c r="L421" s="251">
        <f>INDEX('Policy Characteristics'!G:G,MATCH(PolicyLevers!$C421,'Policy Characteristics'!$D:$D,0))</f>
        <v>0</v>
      </c>
      <c r="M421" s="251">
        <f>INDEX('Policy Characteristics'!H:H,MATCH(PolicyLevers!$C421,'Policy Characteristics'!$D:$D,0))</f>
        <v>1</v>
      </c>
      <c r="N421" s="251">
        <f>INDEX('Policy Characteristics'!I:I,MATCH(PolicyLevers!$C421,'Policy Characteristics'!$D:$D,0))</f>
        <v>0.01</v>
      </c>
      <c r="O421" s="252" t="str">
        <f>INDEX('Policy Characteristics'!J:J,MATCH(PolicyLevers!$C421,'Policy Characteristics'!$D:$D,0))</f>
        <v>% reduction in exports</v>
      </c>
      <c r="P421" s="252"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118">
        <f>INDEX('Policy Characteristics'!L:L,MATCH(PolicyLevers!$C421,'Policy Characteristics'!$D:$D,0))</f>
        <v>0</v>
      </c>
      <c r="R421" s="260" t="str">
        <f>INDEX('Policy Characteristics'!M:M,MATCH(PolicyLevers!$C421,'Policy Characteristics'!$D:$D,0))</f>
        <v>reduce-fuel-exports.html</v>
      </c>
      <c r="S421" s="252" t="str">
        <f>INDEX('Policy Characteristics'!N:N,MATCH(PolicyLevers!$C421,'Policy Characteristics'!$D:$D,0))</f>
        <v>Calculated from model data; see the relevant variable(s) in the InputData folder for source information.</v>
      </c>
      <c r="T421" s="252">
        <f>INDEX('Policy Characteristics'!O:O,MATCH(PolicyLevers!$C421,'Policy Characteristics'!$D:$D,0))</f>
        <v>0</v>
      </c>
      <c r="U421" s="2"/>
      <c r="V421" s="2"/>
      <c r="W421" s="2"/>
      <c r="X421" s="2"/>
      <c r="Y421" s="2"/>
      <c r="Z421" s="2"/>
    </row>
    <row r="422" spans="1:26" ht="15.75" customHeight="1" x14ac:dyDescent="0.2">
      <c r="A422" s="118" t="str">
        <f>INDEX('Policy Characteristics'!B:B,MATCH(PolicyLevers!$C422,'Policy Characteristics'!$D:$D,0))</f>
        <v>Industry</v>
      </c>
      <c r="B422" s="118" t="str">
        <f>INDEX('Policy Characteristics'!C:C,MATCH(PolicyLevers!$C422,'Policy Characteristics'!$D:$D,0))</f>
        <v>Reduce Fossil Fuel Exports</v>
      </c>
      <c r="C422" s="118" t="str">
        <f t="shared" si="297"/>
        <v>Percent Reduction in Fossil Fuel Exports</v>
      </c>
      <c r="D422" s="252" t="s">
        <v>469</v>
      </c>
      <c r="E422" s="252"/>
      <c r="F422" s="252" t="s">
        <v>470</v>
      </c>
      <c r="G422" s="252"/>
      <c r="H422" s="249">
        <v>459</v>
      </c>
      <c r="I422" s="250" t="s">
        <v>63</v>
      </c>
      <c r="J422" s="118" t="str">
        <f>INDEX('Policy Characteristics'!E:E,MATCH(PolicyLevers!$C422,'Policy Characteristics'!$D:$D,0))</f>
        <v>Percent Reduction in Fossil Fuel Exports</v>
      </c>
      <c r="K422" s="118" t="str">
        <f>INDEX('Policy Characteristics'!F:F,MATCH(PolicyLevers!$C422,'Policy Characteristics'!$D:$D,0))</f>
        <v>indst reduce fossil fuel exports</v>
      </c>
      <c r="L422" s="251">
        <f>INDEX('Policy Characteristics'!G:G,MATCH(PolicyLevers!$C422,'Policy Characteristics'!$D:$D,0))</f>
        <v>0</v>
      </c>
      <c r="M422" s="251">
        <f>INDEX('Policy Characteristics'!H:H,MATCH(PolicyLevers!$C422,'Policy Characteristics'!$D:$D,0))</f>
        <v>1</v>
      </c>
      <c r="N422" s="251">
        <f>INDEX('Policy Characteristics'!I:I,MATCH(PolicyLevers!$C422,'Policy Characteristics'!$D:$D,0))</f>
        <v>0.01</v>
      </c>
      <c r="O422" s="252" t="str">
        <f>INDEX('Policy Characteristics'!J:J,MATCH(PolicyLevers!$C422,'Policy Characteristics'!$D:$D,0))</f>
        <v>% reduction in exports</v>
      </c>
      <c r="P422" s="252"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118">
        <f>INDEX('Policy Characteristics'!L:L,MATCH(PolicyLevers!$C422,'Policy Characteristics'!$D:$D,0))</f>
        <v>0</v>
      </c>
      <c r="R422" s="260" t="str">
        <f>INDEX('Policy Characteristics'!M:M,MATCH(PolicyLevers!$C422,'Policy Characteristics'!$D:$D,0))</f>
        <v>reduce-fuel-exports.html</v>
      </c>
      <c r="S422" s="252" t="str">
        <f>INDEX('Policy Characteristics'!N:N,MATCH(PolicyLevers!$C422,'Policy Characteristics'!$D:$D,0))</f>
        <v>Calculated from model data; see the relevant variable(s) in the InputData folder for source information.</v>
      </c>
      <c r="T422" s="252">
        <f>INDEX('Policy Characteristics'!O:O,MATCH(PolicyLevers!$C422,'Policy Characteristics'!$D:$D,0))</f>
        <v>0</v>
      </c>
      <c r="U422" s="2"/>
      <c r="V422" s="2"/>
      <c r="W422" s="2"/>
      <c r="X422" s="2"/>
      <c r="Y422" s="2"/>
      <c r="Z422" s="2"/>
    </row>
    <row r="423" spans="1:26" ht="133" customHeight="1" x14ac:dyDescent="0.2">
      <c r="A423" s="118" t="str">
        <f>INDEX('Policy Characteristics'!B:B,MATCH(PolicyLevers!$C423,'Policy Characteristics'!$D:$D,0))</f>
        <v>Agriculture, Land Use, and Forestry</v>
      </c>
      <c r="B423" s="118" t="str">
        <f>INDEX('Policy Characteristics'!C:C,MATCH(PolicyLevers!$C423,'Policy Characteristics'!$D:$D,0))</f>
        <v>Afforestation and Reforestation</v>
      </c>
      <c r="C423" s="118" t="s">
        <v>473</v>
      </c>
      <c r="D423" s="252"/>
      <c r="E423" s="252"/>
      <c r="F423" s="252"/>
      <c r="G423" s="252"/>
      <c r="H423" s="249">
        <v>60</v>
      </c>
      <c r="I423" s="285" t="s">
        <v>63</v>
      </c>
      <c r="J423" s="118" t="str">
        <f>INDEX('Policy Characteristics'!E:E,MATCH(PolicyLevers!$C423,'Policy Characteristics'!$D:$D,0))</f>
        <v>Afforestation and Reforestation</v>
      </c>
      <c r="K423" s="118" t="str">
        <f>INDEX('Policy Characteristics'!F:F,MATCH(PolicyLevers!$C423,'Policy Characteristics'!$D:$D,0))</f>
        <v>land afforestation and reforestation</v>
      </c>
      <c r="L423" s="251">
        <f>INDEX('Policy Characteristics'!G:G,MATCH(PolicyLevers!$C423,'Policy Characteristics'!$D:$D,0))</f>
        <v>0</v>
      </c>
      <c r="M423" s="251">
        <f>INDEX('Policy Characteristics'!H:H,MATCH(PolicyLevers!$C423,'Policy Characteristics'!$D:$D,0))</f>
        <v>1</v>
      </c>
      <c r="N423" s="251">
        <f>INDEX('Policy Characteristics'!I:I,MATCH(PolicyLevers!$C423,'Policy Characteristics'!$D:$D,0))</f>
        <v>0.01</v>
      </c>
      <c r="O423" s="252" t="str">
        <f>INDEX('Policy Characteristics'!J:J,MATCH(PolicyLevers!$C423,'Policy Characteristics'!$D:$D,0))</f>
        <v>% of potential achieved</v>
      </c>
      <c r="P423" s="29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Q423" s="118" t="str">
        <f>INDEX('Policy Characteristics'!L:L,MATCH(PolicyLevers!$C423,'Policy Characteristics'!$D:$D,0))</f>
        <v>lulucf.html#aff-ref</v>
      </c>
      <c r="R423" s="260" t="str">
        <f>INDEX('Policy Characteristics'!M:M,MATCH(PolicyLevers!$C423,'Policy Characteristics'!$D:$D,0))</f>
        <v>afforestation-and-reforestation.html</v>
      </c>
      <c r="S423" s="252" t="str">
        <f>INDEX('Policy Characteristics'!N:N,MATCH(PolicyLevers!$C423,'Policy Characteristics'!$D:$D,0))</f>
        <v>Calculated from model data; see the relevant variable(s) in the InputData folder for source information.</v>
      </c>
      <c r="T423" s="286" t="str">
        <f>INDEX('Policy Characteristics'!O:O,MATCH(PolicyLevers!$C423,'Policy Characteristics'!$D:$D,0))</f>
        <v>Ross W. Gorte, 2009, "U.S. Tree Planting for Carbon Sequestration," Congressional Research Service, https://www.fas.org/sgp/crs/misc/R40562.pdf, p.3, paragraph 1</v>
      </c>
      <c r="U423" s="2"/>
      <c r="V423" s="2"/>
      <c r="W423" s="2"/>
      <c r="X423" s="2"/>
      <c r="Y423" s="2"/>
      <c r="Z423" s="2"/>
    </row>
    <row r="424" spans="1:26" ht="71.25" customHeight="1" x14ac:dyDescent="0.2">
      <c r="A424" s="118" t="str">
        <f>INDEX('Policy Characteristics'!B:B,MATCH(PolicyLevers!$C424,'Policy Characteristics'!$D:$D,0))</f>
        <v>Agriculture, Land Use, and Forestry</v>
      </c>
      <c r="B424" s="118" t="str">
        <f>INDEX('Policy Characteristics'!C:C,MATCH(PolicyLevers!$C424,'Policy Characteristics'!$D:$D,0))</f>
        <v>Avoid Deforestation</v>
      </c>
      <c r="C424" s="118" t="s">
        <v>479</v>
      </c>
      <c r="D424" s="252"/>
      <c r="E424" s="252"/>
      <c r="F424" s="252"/>
      <c r="G424" s="252"/>
      <c r="H424" s="249">
        <v>590</v>
      </c>
      <c r="I424" s="283" t="s">
        <v>63</v>
      </c>
      <c r="J424" s="118" t="str">
        <f>INDEX('Policy Characteristics'!E:E,MATCH(PolicyLevers!$C424,'Policy Characteristics'!$D:$D,0))</f>
        <v>Avoid Deforestation</v>
      </c>
      <c r="K424" s="118" t="str">
        <f>INDEX('Policy Characteristics'!F:F,MATCH(PolicyLevers!$C424,'Policy Characteristics'!$D:$D,0))</f>
        <v>land avoid deforestation</v>
      </c>
      <c r="L424" s="251">
        <f>INDEX('Policy Characteristics'!G:G,MATCH(PolicyLevers!$C424,'Policy Characteristics'!$D:$D,0))</f>
        <v>0</v>
      </c>
      <c r="M424" s="251">
        <f>INDEX('Policy Characteristics'!H:H,MATCH(PolicyLevers!$C424,'Policy Characteristics'!$D:$D,0))</f>
        <v>1</v>
      </c>
      <c r="N424" s="251">
        <f>INDEX('Policy Characteristics'!I:I,MATCH(PolicyLevers!$C424,'Policy Characteristics'!$D:$D,0))</f>
        <v>0.01</v>
      </c>
      <c r="O424" s="252" t="str">
        <f>INDEX('Policy Characteristics'!J:J,MATCH(PolicyLevers!$C424,'Policy Characteristics'!$D:$D,0))</f>
        <v>% of potential achieved</v>
      </c>
      <c r="P424" s="252"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118" t="str">
        <f>INDEX('Policy Characteristics'!L:L,MATCH(PolicyLevers!$C424,'Policy Characteristics'!$D:$D,0))</f>
        <v>lulucf.html#avoid-def</v>
      </c>
      <c r="R424" s="260" t="str">
        <f>INDEX('Policy Characteristics'!M:M,MATCH(PolicyLevers!$C424,'Policy Characteristics'!$D:$D,0))</f>
        <v>avoid-deforestation.html</v>
      </c>
      <c r="S424" s="252"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2"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
      <c r="V424" s="2"/>
      <c r="W424" s="2"/>
      <c r="X424" s="2"/>
      <c r="Y424" s="2"/>
      <c r="Z424" s="2"/>
    </row>
    <row r="425" spans="1:26" ht="15.75" customHeight="1" x14ac:dyDescent="0.2">
      <c r="A425" s="118" t="str">
        <f>INDEX('Policy Characteristics'!B:B,MATCH(PolicyLevers!$C425,'Policy Characteristics'!$D:$D,0))</f>
        <v>Agriculture, Land Use, and Forestry</v>
      </c>
      <c r="B425" s="118" t="str">
        <f>INDEX('Policy Characteristics'!C:C,MATCH(PolicyLevers!$C425,'Policy Characteristics'!$D:$D,0))</f>
        <v>Forest Restoration</v>
      </c>
      <c r="C425" s="118" t="s">
        <v>484</v>
      </c>
      <c r="D425" s="252"/>
      <c r="E425" s="252"/>
      <c r="F425" s="252"/>
      <c r="G425" s="252"/>
      <c r="H425" s="249">
        <v>177</v>
      </c>
      <c r="I425" s="285" t="s">
        <v>63</v>
      </c>
      <c r="J425" s="118" t="str">
        <f>INDEX('Policy Characteristics'!E:E,MATCH(PolicyLevers!$C425,'Policy Characteristics'!$D:$D,0))</f>
        <v>Forest Restoration</v>
      </c>
      <c r="K425" s="118" t="str">
        <f>INDEX('Policy Characteristics'!F:F,MATCH(PolicyLevers!$C425,'Policy Characteristics'!$D:$D,0))</f>
        <v>land forest restoration</v>
      </c>
      <c r="L425" s="251">
        <f>INDEX('Policy Characteristics'!G:G,MATCH(PolicyLevers!$C425,'Policy Characteristics'!$D:$D,0))</f>
        <v>0</v>
      </c>
      <c r="M425" s="251">
        <f>INDEX('Policy Characteristics'!H:H,MATCH(PolicyLevers!$C425,'Policy Characteristics'!$D:$D,0))</f>
        <v>1</v>
      </c>
      <c r="N425" s="251">
        <f>INDEX('Policy Characteristics'!I:I,MATCH(PolicyLevers!$C425,'Policy Characteristics'!$D:$D,0))</f>
        <v>0.01</v>
      </c>
      <c r="O425" s="252" t="str">
        <f>INDEX('Policy Characteristics'!J:J,MATCH(PolicyLevers!$C425,'Policy Characteristics'!$D:$D,0))</f>
        <v>% of potential achieved</v>
      </c>
      <c r="P425" s="252"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Q425" s="118">
        <f>INDEX('Policy Characteristics'!L:L,MATCH(PolicyLevers!$C425,'Policy Characteristics'!$D:$D,0))</f>
        <v>0</v>
      </c>
      <c r="R425" s="260" t="str">
        <f>INDEX('Policy Characteristics'!M:M,MATCH(PolicyLevers!$C425,'Policy Characteristics'!$D:$D,0))</f>
        <v>forest-restoration.html</v>
      </c>
      <c r="S425" s="252"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287" t="str">
        <f>INDEX('Policy Characteristics'!O:O,MATCH(PolicyLevers!$C425,'Policy Characteristics'!$D:$D,0))</f>
        <v>Brazilian Ministry of Science, Technology, Innovation and Communication (MCTIC)</v>
      </c>
      <c r="U425" s="2"/>
      <c r="V425" s="2"/>
      <c r="W425" s="2"/>
      <c r="X425" s="2"/>
      <c r="Y425" s="2"/>
      <c r="Z425" s="2"/>
    </row>
    <row r="426" spans="1:26" ht="15.75" customHeight="1" x14ac:dyDescent="0.2">
      <c r="A426" s="118" t="str">
        <f>INDEX('Policy Characteristics'!B:B,MATCH(PolicyLevers!$C426,'Policy Characteristics'!$D:$D,0))</f>
        <v>Agriculture, Land Use, and Forestry</v>
      </c>
      <c r="B426" s="118" t="str">
        <f>INDEX('Policy Characteristics'!C:C,MATCH(PolicyLevers!$C426,'Policy Characteristics'!$D:$D,0))</f>
        <v>Forest Set-Asides</v>
      </c>
      <c r="C426" s="2" t="s">
        <v>488</v>
      </c>
      <c r="D426" s="257"/>
      <c r="E426" s="257"/>
      <c r="F426" s="257"/>
      <c r="G426" s="257"/>
      <c r="H426" s="7">
        <v>61</v>
      </c>
      <c r="I426" s="257" t="s">
        <v>76</v>
      </c>
      <c r="J426" s="118" t="str">
        <f>INDEX('Policy Characteristics'!E:E,MATCH(PolicyLevers!$C426,'Policy Characteristics'!$D:$D,0))</f>
        <v>Forest Set-Asides</v>
      </c>
      <c r="K426" s="118" t="str">
        <f>INDEX('Policy Characteristics'!F:F,MATCH(PolicyLevers!$C426,'Policy Characteristics'!$D:$D,0))</f>
        <v>land forest set asides</v>
      </c>
      <c r="L426" s="54">
        <f>INDEX('Policy Characteristics'!G:G,MATCH(PolicyLevers!$C426,'Policy Characteristics'!$D:$D,0))</f>
        <v>0</v>
      </c>
      <c r="M426" s="54">
        <f>INDEX('Policy Characteristics'!H:H,MATCH(PolicyLevers!$C426,'Policy Characteristics'!$D:$D,0))</f>
        <v>1</v>
      </c>
      <c r="N426" s="54">
        <f>INDEX('Policy Characteristics'!I:I,MATCH(PolicyLevers!$C426,'Policy Characteristics'!$D:$D,0))</f>
        <v>0.01</v>
      </c>
      <c r="O426" s="257" t="str">
        <f>INDEX('Policy Characteristics'!J:J,MATCH(PolicyLevers!$C426,'Policy Characteristics'!$D:$D,0))</f>
        <v>% of potential achieved</v>
      </c>
      <c r="P426" s="257" t="str">
        <f>INDEX('Policy Characteristics'!K:K,MATCH(PolicyLevers!$C426,'Policy Characteristics'!$D:$D,0))</f>
        <v>**Description:** This policy avoids the release of CO2 from forests by reducing timber harvesting. // **Guidance for setting values: **</v>
      </c>
      <c r="Q426" s="2" t="str">
        <f>INDEX('Policy Characteristics'!L:L,MATCH(PolicyLevers!$C426,'Policy Characteristics'!$D:$D,0))</f>
        <v>lulucf.html#set-asides</v>
      </c>
      <c r="R426" s="264" t="str">
        <f>INDEX('Policy Characteristics'!M:M,MATCH(PolicyLevers!$C426,'Policy Characteristics'!$D:$D,0))</f>
        <v>forest-set-asides.html</v>
      </c>
      <c r="S426" s="257" t="str">
        <f>INDEX('Policy Characteristics'!N:N,MATCH(PolicyLevers!$C426,'Policy Characteristics'!$D:$D,0))</f>
        <v>Calculated from model data; see the relevant variable(s) in the InputData folder for source information.</v>
      </c>
      <c r="T426" s="257">
        <f>INDEX('Policy Characteristics'!O:O,MATCH(PolicyLevers!$C426,'Policy Characteristics'!$D:$D,0))</f>
        <v>0</v>
      </c>
      <c r="U426" s="2"/>
      <c r="V426" s="2"/>
      <c r="W426" s="2"/>
      <c r="X426" s="2"/>
      <c r="Y426" s="2"/>
      <c r="Z426" s="2"/>
    </row>
    <row r="427" spans="1:26" ht="15.75" customHeight="1" x14ac:dyDescent="0.2">
      <c r="A427" s="118" t="str">
        <f>INDEX('Policy Characteristics'!B:B,MATCH(PolicyLevers!$C427,'Policy Characteristics'!$D:$D,0))</f>
        <v>Agriculture, Land Use, and Forestry</v>
      </c>
      <c r="B427" s="118" t="str">
        <f>INDEX('Policy Characteristics'!C:C,MATCH(PolicyLevers!$C427,'Policy Characteristics'!$D:$D,0))</f>
        <v>Cropland and Rice Measures</v>
      </c>
      <c r="C427" s="118" t="s">
        <v>493</v>
      </c>
      <c r="D427" s="252"/>
      <c r="E427" s="252"/>
      <c r="F427" s="252"/>
      <c r="G427" s="252"/>
      <c r="H427" s="249">
        <v>62</v>
      </c>
      <c r="I427" s="283" t="s">
        <v>63</v>
      </c>
      <c r="J427" s="118" t="str">
        <f>INDEX('Policy Characteristics'!E:E,MATCH(PolicyLevers!$C427,'Policy Characteristics'!$D:$D,0))</f>
        <v>Cropland and Rice Measures</v>
      </c>
      <c r="K427" s="118" t="str">
        <f>INDEX('Policy Characteristics'!F:F,MATCH(PolicyLevers!$C427,'Policy Characteristics'!$D:$D,0))</f>
        <v>indst cropland and rice measures</v>
      </c>
      <c r="L427" s="251">
        <f>INDEX('Policy Characteristics'!G:G,MATCH(PolicyLevers!$C427,'Policy Characteristics'!$D:$D,0))</f>
        <v>0</v>
      </c>
      <c r="M427" s="251">
        <f>INDEX('Policy Characteristics'!H:H,MATCH(PolicyLevers!$C427,'Policy Characteristics'!$D:$D,0))</f>
        <v>1</v>
      </c>
      <c r="N427" s="251">
        <f>INDEX('Policy Characteristics'!I:I,MATCH(PolicyLevers!$C427,'Policy Characteristics'!$D:$D,0))</f>
        <v>0.01</v>
      </c>
      <c r="O427" s="252" t="str">
        <f>INDEX('Policy Characteristics'!J:J,MATCH(PolicyLevers!$C427,'Policy Characteristics'!$D:$D,0))</f>
        <v>% of potential achieved</v>
      </c>
      <c r="P427" s="252"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118" t="str">
        <f>INDEX('Policy Characteristics'!L:L,MATCH(PolicyLevers!$C427,'Policy Characteristics'!$D:$D,0))</f>
        <v>industry-ag-main.html#cropland</v>
      </c>
      <c r="R427" s="260" t="str">
        <f>INDEX('Policy Characteristics'!M:M,MATCH(PolicyLevers!$C427,'Policy Characteristics'!$D:$D,0))</f>
        <v>cropland-management.html</v>
      </c>
      <c r="S427" s="252" t="str">
        <f>INDEX('Policy Characteristics'!N:N,MATCH(PolicyLevers!$C427,'Policy Characteristics'!$D:$D,0))</f>
        <v>Calculated from model data; see the relevant variable(s) in the InputData folder for source information.</v>
      </c>
      <c r="T427" s="252">
        <f>INDEX('Policy Characteristics'!O:O,MATCH(PolicyLevers!$C427,'Policy Characteristics'!$D:$D,0))</f>
        <v>0</v>
      </c>
      <c r="U427" s="2"/>
      <c r="V427" s="2"/>
      <c r="W427" s="2"/>
      <c r="X427" s="2"/>
      <c r="Y427" s="2"/>
      <c r="Z427" s="2"/>
    </row>
    <row r="428" spans="1:26" ht="15.75" customHeight="1" x14ac:dyDescent="0.2">
      <c r="A428" s="118" t="str">
        <f>INDEX('Policy Characteristics'!B:B,MATCH(PolicyLevers!$C428,'Policy Characteristics'!$D:$D,0))</f>
        <v>Agriculture, Land Use, and Forestry</v>
      </c>
      <c r="B428" s="118" t="str">
        <f>INDEX('Policy Characteristics'!C:C,MATCH(PolicyLevers!$C428,'Policy Characteristics'!$D:$D,0))</f>
        <v>Improved Forest Management</v>
      </c>
      <c r="C428" s="118" t="s">
        <v>498</v>
      </c>
      <c r="D428" s="252"/>
      <c r="E428" s="252"/>
      <c r="F428" s="252"/>
      <c r="G428" s="252"/>
      <c r="H428" s="249">
        <v>63</v>
      </c>
      <c r="I428" s="252" t="s">
        <v>76</v>
      </c>
      <c r="J428" s="118" t="str">
        <f>INDEX('Policy Characteristics'!E:E,MATCH(PolicyLevers!$C428,'Policy Characteristics'!$D:$D,0))</f>
        <v>Improved Forest Management</v>
      </c>
      <c r="K428" s="118" t="str">
        <f>INDEX('Policy Characteristics'!F:F,MATCH(PolicyLevers!$C428,'Policy Characteristics'!$D:$D,0))</f>
        <v>land forest management</v>
      </c>
      <c r="L428" s="251">
        <f>INDEX('Policy Characteristics'!G:G,MATCH(PolicyLevers!$C428,'Policy Characteristics'!$D:$D,0))</f>
        <v>0</v>
      </c>
      <c r="M428" s="251">
        <f>INDEX('Policy Characteristics'!H:H,MATCH(PolicyLevers!$C428,'Policy Characteristics'!$D:$D,0))</f>
        <v>1</v>
      </c>
      <c r="N428" s="251">
        <f>INDEX('Policy Characteristics'!I:I,MATCH(PolicyLevers!$C428,'Policy Characteristics'!$D:$D,0))</f>
        <v>0.01</v>
      </c>
      <c r="O428" s="252" t="str">
        <f>INDEX('Policy Characteristics'!J:J,MATCH(PolicyLevers!$C428,'Policy Characteristics'!$D:$D,0))</f>
        <v>% of potential achieved</v>
      </c>
      <c r="P428" s="252" t="str">
        <f>INDEX('Policy Characteristics'!K:K,MATCH(PolicyLevers!$C428,'Policy Characteristics'!$D:$D,0))</f>
        <v>**Description:** This policy increases CO2 sequestration by forests through improved forest management practices.  // **Guidance for setting values: **</v>
      </c>
      <c r="Q428" s="118" t="str">
        <f>INDEX('Policy Characteristics'!L:L,MATCH(PolicyLevers!$C428,'Policy Characteristics'!$D:$D,0))</f>
        <v>lulucf.html#forest-mgmt</v>
      </c>
      <c r="R428" s="260" t="str">
        <f>INDEX('Policy Characteristics'!M:M,MATCH(PolicyLevers!$C428,'Policy Characteristics'!$D:$D,0))</f>
        <v>improved-forest-management.html</v>
      </c>
      <c r="S428" s="252" t="str">
        <f>INDEX('Policy Characteristics'!N:N,MATCH(PolicyLevers!$C428,'Policy Characteristics'!$D:$D,0))</f>
        <v>Calculated from model data; see the relevant variable(s) in the InputData folder for source information.</v>
      </c>
      <c r="T428" s="252">
        <f>INDEX('Policy Characteristics'!O:O,MATCH(PolicyLevers!$C428,'Policy Characteristics'!$D:$D,0))</f>
        <v>0</v>
      </c>
      <c r="U428" s="2"/>
      <c r="V428" s="2"/>
      <c r="W428" s="2"/>
      <c r="X428" s="2"/>
      <c r="Y428" s="2"/>
      <c r="Z428" s="2"/>
    </row>
    <row r="429" spans="1:26" ht="15.75" customHeight="1" x14ac:dyDescent="0.2">
      <c r="A429" s="118" t="str">
        <f>INDEX('Policy Characteristics'!B:B,MATCH(PolicyLevers!$C429,'Policy Characteristics'!$D:$D,0))</f>
        <v>Agriculture, Land Use, and Forestry</v>
      </c>
      <c r="B429" s="118" t="str">
        <f>INDEX('Policy Characteristics'!C:C,MATCH(PolicyLevers!$C429,'Policy Characteristics'!$D:$D,0))</f>
        <v>Livestock Measures</v>
      </c>
      <c r="C429" s="118" t="s">
        <v>503</v>
      </c>
      <c r="D429" s="252"/>
      <c r="E429" s="252"/>
      <c r="F429" s="252"/>
      <c r="G429" s="252"/>
      <c r="H429" s="249">
        <v>64</v>
      </c>
      <c r="I429" s="283" t="s">
        <v>63</v>
      </c>
      <c r="J429" s="118" t="str">
        <f>INDEX('Policy Characteristics'!E:E,MATCH(PolicyLevers!$C429,'Policy Characteristics'!$D:$D,0))</f>
        <v>Livestock Measures</v>
      </c>
      <c r="K429" s="118" t="str">
        <f>INDEX('Policy Characteristics'!F:F,MATCH(PolicyLevers!$C429,'Policy Characteristics'!$D:$D,0))</f>
        <v>indst livestock measures</v>
      </c>
      <c r="L429" s="251">
        <f>INDEX('Policy Characteristics'!G:G,MATCH(PolicyLevers!$C429,'Policy Characteristics'!$D:$D,0))</f>
        <v>0</v>
      </c>
      <c r="M429" s="251">
        <f>INDEX('Policy Characteristics'!H:H,MATCH(PolicyLevers!$C429,'Policy Characteristics'!$D:$D,0))</f>
        <v>1</v>
      </c>
      <c r="N429" s="251">
        <f>INDEX('Policy Characteristics'!I:I,MATCH(PolicyLevers!$C429,'Policy Characteristics'!$D:$D,0))</f>
        <v>0.01</v>
      </c>
      <c r="O429" s="252" t="str">
        <f>INDEX('Policy Characteristics'!J:J,MATCH(PolicyLevers!$C429,'Policy Characteristics'!$D:$D,0))</f>
        <v>% of potential achieved</v>
      </c>
      <c r="P429" s="252"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118" t="str">
        <f>INDEX('Policy Characteristics'!L:L,MATCH(PolicyLevers!$C429,'Policy Characteristics'!$D:$D,0))</f>
        <v>industry-ag-main.html#livestock</v>
      </c>
      <c r="R429" s="260" t="str">
        <f>INDEX('Policy Characteristics'!M:M,MATCH(PolicyLevers!$C429,'Policy Characteristics'!$D:$D,0))</f>
        <v>livestock-measures.html</v>
      </c>
      <c r="S429" s="252" t="str">
        <f>INDEX('Policy Characteristics'!N:N,MATCH(PolicyLevers!$C429,'Policy Characteristics'!$D:$D,0))</f>
        <v>Calculated from model data; see the relevant variable(s) in the InputData folder for source information.</v>
      </c>
      <c r="T429" s="252">
        <f>INDEX('Policy Characteristics'!O:O,MATCH(PolicyLevers!$C429,'Policy Characteristics'!$D:$D,0))</f>
        <v>0</v>
      </c>
      <c r="U429" s="2"/>
      <c r="V429" s="2"/>
      <c r="W429" s="2"/>
      <c r="X429" s="2"/>
      <c r="Y429" s="2"/>
      <c r="Z429" s="2"/>
    </row>
    <row r="430" spans="1:26" ht="15.75" customHeight="1" x14ac:dyDescent="0.2">
      <c r="A430" s="118" t="str">
        <f>INDEX('Policy Characteristics'!B:B,MATCH(PolicyLevers!$C430,'Policy Characteristics'!$D:$D,0))</f>
        <v>Agriculture, Land Use, and Forestry</v>
      </c>
      <c r="B430" s="118" t="str">
        <f>INDEX('Policy Characteristics'!C:C,MATCH(PolicyLevers!$C430,'Policy Characteristics'!$D:$D,0))</f>
        <v>Peatland Restoration</v>
      </c>
      <c r="C430" s="2" t="s">
        <v>508</v>
      </c>
      <c r="D430" s="257"/>
      <c r="E430" s="257"/>
      <c r="F430" s="257"/>
      <c r="G430" s="257"/>
      <c r="H430" s="7">
        <v>178</v>
      </c>
      <c r="I430" s="257" t="s">
        <v>76</v>
      </c>
      <c r="J430" s="118" t="str">
        <f>INDEX('Policy Characteristics'!E:E,MATCH(PolicyLevers!$C430,'Policy Characteristics'!$D:$D,0))</f>
        <v>Peatland Restoration</v>
      </c>
      <c r="K430" s="118" t="str">
        <f>INDEX('Policy Characteristics'!F:F,MATCH(PolicyLevers!$C430,'Policy Characteristics'!$D:$D,0))</f>
        <v>land peatland restoration</v>
      </c>
      <c r="L430" s="54">
        <f>INDEX('Policy Characteristics'!G:G,MATCH(PolicyLevers!$C430,'Policy Characteristics'!$D:$D,0))</f>
        <v>0</v>
      </c>
      <c r="M430" s="54">
        <f>INDEX('Policy Characteristics'!H:H,MATCH(PolicyLevers!$C430,'Policy Characteristics'!$D:$D,0))</f>
        <v>0</v>
      </c>
      <c r="N430" s="54">
        <f>INDEX('Policy Characteristics'!I:I,MATCH(PolicyLevers!$C430,'Policy Characteristics'!$D:$D,0))</f>
        <v>0</v>
      </c>
      <c r="O430" s="257">
        <f>INDEX('Policy Characteristics'!J:J,MATCH(PolicyLevers!$C430,'Policy Characteristics'!$D:$D,0))</f>
        <v>0</v>
      </c>
      <c r="P430" s="257" t="str">
        <f>INDEX('Policy Characteristics'!K:K,MATCH(PolicyLevers!$C430,'Policy Characteristics'!$D:$D,0))</f>
        <v>**Description:**0**Guidance for setting values: **</v>
      </c>
      <c r="Q430" s="2">
        <f>INDEX('Policy Characteristics'!L:L,MATCH(PolicyLevers!$C430,'Policy Characteristics'!$D:$D,0))</f>
        <v>0</v>
      </c>
      <c r="R430" s="264" t="str">
        <f>INDEX('Policy Characteristics'!M:M,MATCH(PolicyLevers!$C430,'Policy Characteristics'!$D:$D,0))</f>
        <v>peatland-restoration.html</v>
      </c>
      <c r="S430" s="257">
        <f>INDEX('Policy Characteristics'!N:N,MATCH(PolicyLevers!$C430,'Policy Characteristics'!$D:$D,0))</f>
        <v>0</v>
      </c>
      <c r="T430" s="257">
        <f>INDEX('Policy Characteristics'!O:O,MATCH(PolicyLevers!$C430,'Policy Characteristics'!$D:$D,0))</f>
        <v>0</v>
      </c>
      <c r="U430" s="2"/>
      <c r="V430" s="2"/>
      <c r="W430" s="2"/>
      <c r="X430" s="2"/>
      <c r="Y430" s="2"/>
      <c r="Z430" s="2"/>
    </row>
    <row r="431" spans="1:26" ht="15.75" customHeight="1" x14ac:dyDescent="0.2">
      <c r="A431" s="118" t="str">
        <f>INDEX('Policy Characteristics'!B:B,MATCH(PolicyLevers!$C431,'Policy Characteristics'!$D:$D,0))</f>
        <v>Agriculture, Land Use, and Forestry</v>
      </c>
      <c r="B431" s="118" t="str">
        <f>INDEX('Policy Characteristics'!C:C,MATCH(PolicyLevers!$C431,'Policy Characteristics'!$D:$D,0))</f>
        <v>Shift to Non-Animal Products</v>
      </c>
      <c r="C431" s="118" t="s">
        <v>512</v>
      </c>
      <c r="D431" s="252"/>
      <c r="E431" s="252"/>
      <c r="F431" s="252"/>
      <c r="G431" s="252"/>
      <c r="H431" s="249">
        <v>434</v>
      </c>
      <c r="I431" s="283" t="s">
        <v>63</v>
      </c>
      <c r="J431" s="118" t="str">
        <f>INDEX('Policy Characteristics'!E:E,MATCH(PolicyLevers!$C431,'Policy Characteristics'!$D:$D,0))</f>
        <v>Shift to Non-Animal Products</v>
      </c>
      <c r="K431" s="118" t="str">
        <f>INDEX('Policy Characteristics'!F:F,MATCH(PolicyLevers!$C431,'Policy Characteristics'!$D:$D,0))</f>
        <v>indst shift to nonanimal products</v>
      </c>
      <c r="L431" s="251">
        <f>INDEX('Policy Characteristics'!G:G,MATCH(PolicyLevers!$C431,'Policy Characteristics'!$D:$D,0))</f>
        <v>0</v>
      </c>
      <c r="M431" s="251">
        <f>INDEX('Policy Characteristics'!H:H,MATCH(PolicyLevers!$C431,'Policy Characteristics'!$D:$D,0))</f>
        <v>1</v>
      </c>
      <c r="N431" s="251">
        <f>INDEX('Policy Characteristics'!I:I,MATCH(PolicyLevers!$C431,'Policy Characteristics'!$D:$D,0))</f>
        <v>0.01</v>
      </c>
      <c r="O431" s="252" t="str">
        <f>INDEX('Policy Characteristics'!J:J,MATCH(PolicyLevers!$C431,'Policy Characteristics'!$D:$D,0))</f>
        <v>% reduction in animal products</v>
      </c>
      <c r="P431" s="252"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118">
        <f>INDEX('Policy Characteristics'!L:L,MATCH(PolicyLevers!$C431,'Policy Characteristics'!$D:$D,0))</f>
        <v>0</v>
      </c>
      <c r="R431" s="260" t="str">
        <f>INDEX('Policy Characteristics'!M:M,MATCH(PolicyLevers!$C431,'Policy Characteristics'!$D:$D,0))</f>
        <v>shift-to-non-animal-products.html</v>
      </c>
      <c r="S431" s="118" t="str">
        <f>INDEX('Policy Characteristics'!N:N,MATCH(PolicyLevers!$C431,'Policy Characteristics'!$D:$D,0))</f>
        <v>https://en.wikipedia.org/wiki/List_of_countries_by_meat_consumption_per_capita (article revision 00:12, 22 Feb 2019)</v>
      </c>
      <c r="T431" s="252">
        <f>INDEX('Policy Characteristics'!O:O,MATCH(PolicyLevers!$C431,'Policy Characteristics'!$D:$D,0))</f>
        <v>0</v>
      </c>
      <c r="U431" s="2"/>
      <c r="V431" s="2"/>
      <c r="W431" s="2"/>
      <c r="X431" s="2"/>
      <c r="Y431" s="2"/>
      <c r="Z431" s="2"/>
    </row>
    <row r="432" spans="1:26" ht="15.75" customHeight="1" x14ac:dyDescent="0.2">
      <c r="A432" s="118" t="str">
        <f>INDEX('Policy Characteristics'!B:B,MATCH(PolicyLevers!$C432,'Policy Characteristics'!$D:$D,0))</f>
        <v>District Heat and Hydrogen</v>
      </c>
      <c r="B432" s="118" t="str">
        <f>INDEX('Policy Characteristics'!C:C,MATCH(PolicyLevers!$C432,'Policy Characteristics'!$D:$D,0))</f>
        <v>Use CHP for District Heat</v>
      </c>
      <c r="C432" s="118" t="s">
        <v>519</v>
      </c>
      <c r="D432" s="252"/>
      <c r="E432" s="252"/>
      <c r="F432" s="252"/>
      <c r="G432" s="252"/>
      <c r="H432" s="249">
        <v>68</v>
      </c>
      <c r="I432" s="252" t="s">
        <v>76</v>
      </c>
      <c r="J432" s="118" t="str">
        <f>INDEX('Policy Characteristics'!E:E,MATCH(PolicyLevers!$C432,'Policy Characteristics'!$D:$D,0))</f>
        <v>District Heat CHP</v>
      </c>
      <c r="K432" s="118" t="str">
        <f>INDEX('Policy Characteristics'!F:F,MATCH(PolicyLevers!$C432,'Policy Characteristics'!$D:$D,0))</f>
        <v>heat convert heat to CHP</v>
      </c>
      <c r="L432" s="251">
        <f>INDEX('Policy Characteristics'!G:G,MATCH(PolicyLevers!$C432,'Policy Characteristics'!$D:$D,0))</f>
        <v>0</v>
      </c>
      <c r="M432" s="251">
        <f>INDEX('Policy Characteristics'!H:H,MATCH(PolicyLevers!$C432,'Policy Characteristics'!$D:$D,0))</f>
        <v>1</v>
      </c>
      <c r="N432" s="251">
        <f>INDEX('Policy Characteristics'!I:I,MATCH(PolicyLevers!$C432,'Policy Characteristics'!$D:$D,0))</f>
        <v>0.01</v>
      </c>
      <c r="O432" s="252" t="str">
        <f>INDEX('Policy Characteristics'!J:J,MATCH(PolicyLevers!$C432,'Policy Characteristics'!$D:$D,0))</f>
        <v>% non-CHP heat converted</v>
      </c>
      <c r="P432" s="252"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118" t="str">
        <f>INDEX('Policy Characteristics'!L:L,MATCH(PolicyLevers!$C432,'Policy Characteristics'!$D:$D,0))</f>
        <v>district-heating.html#chp</v>
      </c>
      <c r="R432" s="260" t="str">
        <f>INDEX('Policy Characteristics'!M:M,MATCH(PolicyLevers!$C432,'Policy Characteristics'!$D:$D,0))</f>
        <v>convert-non-chp-heat-production.html</v>
      </c>
      <c r="S432" s="252" t="str">
        <f>INDEX('Policy Characteristics'!N:N,MATCH(PolicyLevers!$C432,'Policy Characteristics'!$D:$D,0))</f>
        <v>Calculated from model data; see the relevant variable(s) in the InputData folder for source information.</v>
      </c>
      <c r="T432" s="252">
        <f>INDEX('Policy Characteristics'!O:O,MATCH(PolicyLevers!$C432,'Policy Characteristics'!$D:$D,0))</f>
        <v>0</v>
      </c>
      <c r="U432" s="2"/>
      <c r="V432" s="2"/>
      <c r="W432" s="2"/>
      <c r="X432" s="2"/>
      <c r="Y432" s="2"/>
      <c r="Z432" s="2"/>
    </row>
    <row r="433" spans="1:26" ht="15.75" customHeight="1" x14ac:dyDescent="0.2">
      <c r="A433" s="118" t="str">
        <f>INDEX('Policy Characteristics'!B:B,MATCH(PolicyLevers!$C433,'Policy Characteristics'!$D:$D,0))</f>
        <v>District Heat and Hydrogen</v>
      </c>
      <c r="B433" s="118" t="str">
        <f>INDEX('Policy Characteristics'!C:C,MATCH(PolicyLevers!$C433,'Policy Characteristics'!$D:$D,0))</f>
        <v>Produce District Heat with Hydrogen</v>
      </c>
      <c r="C433" s="118" t="s">
        <v>526</v>
      </c>
      <c r="D433" s="252"/>
      <c r="E433" s="252"/>
      <c r="F433" s="252"/>
      <c r="G433" s="252"/>
      <c r="H433" s="249">
        <v>176</v>
      </c>
      <c r="I433" s="252" t="s">
        <v>76</v>
      </c>
      <c r="J433" s="118" t="str">
        <f>INDEX('Policy Characteristics'!E:E,MATCH(PolicyLevers!$C433,'Policy Characteristics'!$D:$D,0))</f>
        <v>District Heat Fuel Switching</v>
      </c>
      <c r="K433" s="118" t="str">
        <f>INDEX('Policy Characteristics'!F:F,MATCH(PolicyLevers!$C433,'Policy Characteristics'!$D:$D,0))</f>
        <v>heat fuel type shifting</v>
      </c>
      <c r="L433" s="251">
        <f>INDEX('Policy Characteristics'!G:G,MATCH(PolicyLevers!$C433,'Policy Characteristics'!$D:$D,0))</f>
        <v>0</v>
      </c>
      <c r="M433" s="251">
        <f>INDEX('Policy Characteristics'!H:H,MATCH(PolicyLevers!$C433,'Policy Characteristics'!$D:$D,0))</f>
        <v>1</v>
      </c>
      <c r="N433" s="251">
        <f>INDEX('Policy Characteristics'!I:I,MATCH(PolicyLevers!$C433,'Policy Characteristics'!$D:$D,0))</f>
        <v>0.01</v>
      </c>
      <c r="O433" s="252" t="str">
        <f>INDEX('Policy Characteristics'!J:J,MATCH(PolicyLevers!$C433,'Policy Characteristics'!$D:$D,0))</f>
        <v>% of fuel use</v>
      </c>
      <c r="P433" s="252" t="str">
        <f>INDEX('Policy Characteristics'!K:K,MATCH(PolicyLevers!$C433,'Policy Characteristics'!$D:$D,0))</f>
        <v>**Description:** This policy causes a percentage of the district heat to be generated by burning hydrogen instead of the fuels used in the BAU case. // **Guidance for setting values: **</v>
      </c>
      <c r="Q433" s="118" t="str">
        <f>INDEX('Policy Characteristics'!L:L,MATCH(PolicyLevers!$C433,'Policy Characteristics'!$D:$D,0))</f>
        <v>district-heating.html#convert-coal</v>
      </c>
      <c r="R433" s="260" t="str">
        <f>INDEX('Policy Characteristics'!M:M,MATCH(PolicyLevers!$C433,'Policy Characteristics'!$D:$D,0))</f>
        <v>district-heat-fuel-switching.html</v>
      </c>
      <c r="S433" s="252" t="str">
        <f>INDEX('Policy Characteristics'!N:N,MATCH(PolicyLevers!$C433,'Policy Characteristics'!$D:$D,0))</f>
        <v>Calculated from model data; see the relevant variable(s) in the InputData folder for source information.</v>
      </c>
      <c r="T433" s="252">
        <f>INDEX('Policy Characteristics'!O:O,MATCH(PolicyLevers!$C433,'Policy Characteristics'!$D:$D,0))</f>
        <v>0</v>
      </c>
      <c r="U433" s="2"/>
      <c r="V433" s="2"/>
      <c r="W433" s="2"/>
      <c r="X433" s="2"/>
      <c r="Y433" s="2"/>
      <c r="Z433" s="2"/>
    </row>
    <row r="434" spans="1:26" ht="15.75" customHeight="1" x14ac:dyDescent="0.2">
      <c r="A434" s="118" t="str">
        <f>INDEX('Policy Characteristics'!B:B,MATCH(PolicyLevers!$C434,'Policy Characteristics'!$D:$D,0))</f>
        <v>District Heat and Hydrogen</v>
      </c>
      <c r="B434" s="118" t="str">
        <f>INDEX('Policy Characteristics'!C:C,MATCH(PolicyLevers!$C434,'Policy Characteristics'!$D:$D,0))</f>
        <v>Shift Hydrogen Production to Electrolysis</v>
      </c>
      <c r="C434" s="118" t="s">
        <v>533</v>
      </c>
      <c r="D434" s="252"/>
      <c r="E434" s="252"/>
      <c r="F434" s="252"/>
      <c r="G434" s="252"/>
      <c r="H434" s="249">
        <v>450</v>
      </c>
      <c r="I434" s="252" t="s">
        <v>63</v>
      </c>
      <c r="J434" s="118" t="str">
        <f>INDEX('Policy Characteristics'!E:E,MATCH(PolicyLevers!$C434,'Policy Characteristics'!$D:$D,0))</f>
        <v>Hydrogen Electrolysis</v>
      </c>
      <c r="K434" s="118" t="str">
        <f>INDEX('Policy Characteristics'!F:F,MATCH(PolicyLevers!$C434,'Policy Characteristics'!$D:$D,0))</f>
        <v>hydgn shift production pathways</v>
      </c>
      <c r="L434" s="251">
        <f>INDEX('Policy Characteristics'!G:G,MATCH(PolicyLevers!$C434,'Policy Characteristics'!$D:$D,0))</f>
        <v>0</v>
      </c>
      <c r="M434" s="251">
        <f>INDEX('Policy Characteristics'!H:H,MATCH(PolicyLevers!$C434,'Policy Characteristics'!$D:$D,0))</f>
        <v>1</v>
      </c>
      <c r="N434" s="251">
        <f>INDEX('Policy Characteristics'!I:I,MATCH(PolicyLevers!$C434,'Policy Characteristics'!$D:$D,0))</f>
        <v>0.01</v>
      </c>
      <c r="O434" s="252" t="str">
        <f>INDEX('Policy Characteristics'!J:J,MATCH(PolicyLevers!$C434,'Policy Characteristics'!$D:$D,0))</f>
        <v>% of hydrogen production</v>
      </c>
      <c r="P434" s="252"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118">
        <f>INDEX('Policy Characteristics'!L:L,MATCH(PolicyLevers!$C434,'Policy Characteristics'!$D:$D,0))</f>
        <v>0</v>
      </c>
      <c r="R434" s="260" t="str">
        <f>INDEX('Policy Characteristics'!M:M,MATCH(PolicyLevers!$C434,'Policy Characteristics'!$D:$D,0))</f>
        <v>switch-hydrogen-production-pathway.html</v>
      </c>
      <c r="S434" s="252">
        <f>INDEX('Policy Characteristics'!N:N,MATCH(PolicyLevers!$C434,'Policy Characteristics'!$D:$D,0))</f>
        <v>0</v>
      </c>
      <c r="T434" s="252">
        <f>INDEX('Policy Characteristics'!O:O,MATCH(PolicyLevers!$C434,'Policy Characteristics'!$D:$D,0))</f>
        <v>0</v>
      </c>
      <c r="U434" s="2"/>
      <c r="V434" s="2"/>
      <c r="W434" s="2"/>
      <c r="X434" s="2"/>
      <c r="Y434" s="2"/>
      <c r="Z434" s="2"/>
    </row>
    <row r="435" spans="1:26" ht="15.75" customHeight="1" x14ac:dyDescent="0.2">
      <c r="A435" s="118" t="str">
        <f>INDEX('Policy Characteristics'!B:B,MATCH(PolicyLevers!$C435,'Policy Characteristics'!$D:$D,0))</f>
        <v>Cross-Sector</v>
      </c>
      <c r="B435" s="118" t="str">
        <f>INDEX('Policy Characteristics'!C:C,MATCH(PolicyLevers!$C435,'Policy Characteristics'!$D:$D,0))</f>
        <v>Carbon Capture and Sequestration</v>
      </c>
      <c r="C435" s="118" t="s">
        <v>540</v>
      </c>
      <c r="D435" s="252" t="s">
        <v>541</v>
      </c>
      <c r="E435" s="252"/>
      <c r="F435" s="252" t="s">
        <v>542</v>
      </c>
      <c r="G435" s="252"/>
      <c r="H435" s="249">
        <v>541</v>
      </c>
      <c r="I435" s="283" t="s">
        <v>63</v>
      </c>
      <c r="J435" s="118" t="str">
        <f>INDEX('Policy Characteristics'!E:E,MATCH(PolicyLevers!$C435,'Policy Characteristics'!$D:$D,0))</f>
        <v>Carbon Capture and Sequestration</v>
      </c>
      <c r="K435" s="118" t="str">
        <f>INDEX('Policy Characteristics'!F:F,MATCH(PolicyLevers!$C435,'Policy Characteristics'!$D:$D,0))</f>
        <v>cross CCS</v>
      </c>
      <c r="L435" s="251">
        <f>INDEX('Policy Characteristics'!G:G,MATCH(PolicyLevers!$C435,'Policy Characteristics'!$D:$D,0))</f>
        <v>0</v>
      </c>
      <c r="M435" s="251">
        <f>INDEX('Policy Characteristics'!H:H,MATCH(PolicyLevers!$C435,'Policy Characteristics'!$D:$D,0))</f>
        <v>0.3</v>
      </c>
      <c r="N435" s="251">
        <f>INDEX('Policy Characteristics'!I:I,MATCH(PolicyLevers!$C435,'Policy Characteristics'!$D:$D,0))</f>
        <v>0.01</v>
      </c>
      <c r="O435" s="252" t="str">
        <f>INDEX('Policy Characteristics'!J:J,MATCH(PolicyLevers!$C435,'Policy Characteristics'!$D:$D,0))</f>
        <v>% of CO2 captured</v>
      </c>
      <c r="P435" s="252"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118" t="str">
        <f>INDEX('Policy Characteristics'!L:L,MATCH(PolicyLevers!$C435,'Policy Characteristics'!$D:$D,0))</f>
        <v>ccs.html#ccs</v>
      </c>
      <c r="R435" s="260" t="str">
        <f>INDEX('Policy Characteristics'!M:M,MATCH(PolicyLevers!$C435,'Policy Characteristics'!$D:$D,0))</f>
        <v>carbon-capture-and-sequestration.html</v>
      </c>
      <c r="S435" s="252">
        <f>INDEX('Policy Characteristics'!N:N,MATCH(PolicyLevers!$C435,'Policy Characteristics'!$D:$D,0))</f>
        <v>0</v>
      </c>
      <c r="T435" s="252">
        <f>INDEX('Policy Characteristics'!O:O,MATCH(PolicyLevers!$C435,'Policy Characteristics'!$D:$D,0))</f>
        <v>0</v>
      </c>
      <c r="U435" s="2"/>
      <c r="V435" s="2"/>
      <c r="W435" s="2"/>
      <c r="X435" s="2"/>
      <c r="Y435" s="2"/>
      <c r="Z435" s="2"/>
    </row>
    <row r="436" spans="1:26" ht="15.75" customHeight="1" x14ac:dyDescent="0.2">
      <c r="A436" s="118" t="str">
        <f>INDEX('Policy Characteristics'!B:B,MATCH(PolicyLevers!$C436,'Policy Characteristics'!$D:$D,0))</f>
        <v>Cross-Sector</v>
      </c>
      <c r="B436" s="118" t="str">
        <f>INDEX('Policy Characteristics'!C:C,MATCH(PolicyLevers!$C436,'Policy Characteristics'!$D:$D,0))</f>
        <v>Carbon Capture and Sequestration</v>
      </c>
      <c r="C436" s="118" t="str">
        <f t="shared" ref="C436" si="298">C$435</f>
        <v>Fraction of Potential Additional CCS Achieved</v>
      </c>
      <c r="D436" s="252" t="s">
        <v>547</v>
      </c>
      <c r="E436" s="252"/>
      <c r="F436" s="252" t="s">
        <v>548</v>
      </c>
      <c r="G436" s="252"/>
      <c r="H436" s="249">
        <v>542</v>
      </c>
      <c r="I436" s="283" t="s">
        <v>63</v>
      </c>
      <c r="J436" s="118" t="str">
        <f>INDEX('Policy Characteristics'!E:E,MATCH(PolicyLevers!$C436,'Policy Characteristics'!$D:$D,0))</f>
        <v>Carbon Capture and Sequestration</v>
      </c>
      <c r="K436" s="118" t="str">
        <f>INDEX('Policy Characteristics'!F:F,MATCH(PolicyLevers!$C436,'Policy Characteristics'!$D:$D,0))</f>
        <v>cross CCS</v>
      </c>
      <c r="L436" s="251">
        <f>INDEX('Policy Characteristics'!G:G,MATCH(PolicyLevers!$C436,'Policy Characteristics'!$D:$D,0))</f>
        <v>0</v>
      </c>
      <c r="M436" s="251">
        <f>INDEX('Policy Characteristics'!H:H,MATCH(PolicyLevers!$C436,'Policy Characteristics'!$D:$D,0))</f>
        <v>0.3</v>
      </c>
      <c r="N436" s="251">
        <f>INDEX('Policy Characteristics'!I:I,MATCH(PolicyLevers!$C436,'Policy Characteristics'!$D:$D,0))</f>
        <v>0.01</v>
      </c>
      <c r="O436" s="252" t="str">
        <f>INDEX('Policy Characteristics'!J:J,MATCH(PolicyLevers!$C436,'Policy Characteristics'!$D:$D,0))</f>
        <v>% of CO2 captured</v>
      </c>
      <c r="P436" s="252"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118" t="str">
        <f>INDEX('Policy Characteristics'!L:L,MATCH(PolicyLevers!$C436,'Policy Characteristics'!$D:$D,0))</f>
        <v>ccs.html#ccs</v>
      </c>
      <c r="R436" s="260" t="str">
        <f>INDEX('Policy Characteristics'!M:M,MATCH(PolicyLevers!$C436,'Policy Characteristics'!$D:$D,0))</f>
        <v>carbon-capture-and-sequestration.html</v>
      </c>
      <c r="S436" s="252">
        <f>INDEX('Policy Characteristics'!N:N,MATCH(PolicyLevers!$C436,'Policy Characteristics'!$D:$D,0))</f>
        <v>0</v>
      </c>
      <c r="T436" s="252">
        <f>INDEX('Policy Characteristics'!O:O,MATCH(PolicyLevers!$C436,'Policy Characteristics'!$D:$D,0))</f>
        <v>0</v>
      </c>
      <c r="U436" s="2"/>
      <c r="V436" s="2"/>
      <c r="W436" s="2"/>
      <c r="X436" s="2"/>
      <c r="Y436" s="2"/>
      <c r="Z436" s="2"/>
    </row>
    <row r="437" spans="1:26" ht="15.75" customHeight="1" x14ac:dyDescent="0.2">
      <c r="A437" s="118" t="str">
        <f>INDEX('Policy Characteristics'!B:B,MATCH(PolicyLevers!$C437,'Policy Characteristics'!$D:$D,0))</f>
        <v>Cross-Sector</v>
      </c>
      <c r="B437" s="118" t="str">
        <f>INDEX('Policy Characteristics'!C:C,MATCH(PolicyLevers!$C437,'Policy Characteristics'!$D:$D,0))</f>
        <v>Carbon Price</v>
      </c>
      <c r="C437" s="118" t="s">
        <v>550</v>
      </c>
      <c r="D437" s="252" t="s">
        <v>551</v>
      </c>
      <c r="E437" s="252"/>
      <c r="F437" s="252" t="s">
        <v>552</v>
      </c>
      <c r="G437" s="252"/>
      <c r="H437" s="249">
        <v>171</v>
      </c>
      <c r="I437" s="283" t="s">
        <v>63</v>
      </c>
      <c r="J437" s="118" t="str">
        <f>INDEX('Policy Characteristics'!E:E,MATCH(PolicyLevers!$C437,'Policy Characteristics'!$D:$D,0))</f>
        <v>Carbon Price</v>
      </c>
      <c r="K437" s="118" t="str">
        <f>INDEX('Policy Characteristics'!F:F,MATCH(PolicyLevers!$C437,'Policy Characteristics'!$D:$D,0))</f>
        <v>cross carbon tax</v>
      </c>
      <c r="L437" s="118">
        <f>INDEX('Policy Characteristics'!G:G,MATCH(PolicyLevers!$C437,'Policy Characteristics'!$D:$D,0))</f>
        <v>0</v>
      </c>
      <c r="M437" s="118">
        <f>INDEX('Policy Characteristics'!H:H,MATCH(PolicyLevers!$C437,'Policy Characteristics'!$D:$D,0))</f>
        <v>100</v>
      </c>
      <c r="N437" s="118">
        <f>INDEX('Policy Characteristics'!I:I,MATCH(PolicyLevers!$C437,'Policy Characteristics'!$D:$D,0))</f>
        <v>5</v>
      </c>
      <c r="O437" s="276" t="str">
        <f>INDEX('Policy Characteristics'!J:J,MATCH(PolicyLevers!$C437,'Policy Characteristics'!$D:$D,0))</f>
        <v>$/metric ton CO2e</v>
      </c>
      <c r="P437" s="252"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7" s="118" t="str">
        <f>INDEX('Policy Characteristics'!L:L,MATCH(PolicyLevers!$C437,'Policy Characteristics'!$D:$D,0))</f>
        <v>fuels.html#carbon-tax</v>
      </c>
      <c r="R437" s="260" t="str">
        <f>INDEX('Policy Characteristics'!M:M,MATCH(PolicyLevers!$C437,'Policy Characteristics'!$D:$D,0))</f>
        <v>carbon-tax.html</v>
      </c>
      <c r="S437" s="252"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2"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
      <c r="V437" s="2"/>
      <c r="W437" s="2"/>
      <c r="X437" s="2"/>
      <c r="Y437" s="2"/>
      <c r="Z437" s="2"/>
    </row>
    <row r="438" spans="1:26" ht="15.75" customHeight="1" x14ac:dyDescent="0.2">
      <c r="A438" s="118" t="str">
        <f>INDEX('Policy Characteristics'!B:B,MATCH(PolicyLevers!$C438,'Policy Characteristics'!$D:$D,0))</f>
        <v>Cross-Sector</v>
      </c>
      <c r="B438" s="118" t="str">
        <f>INDEX('Policy Characteristics'!C:C,MATCH(PolicyLevers!$C438,'Policy Characteristics'!$D:$D,0))</f>
        <v>Carbon Price</v>
      </c>
      <c r="C438" s="118" t="str">
        <f t="shared" ref="C438" si="299">C$437</f>
        <v>Additional Carbon Tax Rate</v>
      </c>
      <c r="D438" s="252" t="s">
        <v>541</v>
      </c>
      <c r="E438" s="252"/>
      <c r="F438" s="252" t="s">
        <v>542</v>
      </c>
      <c r="G438" s="252"/>
      <c r="H438" s="249">
        <v>172</v>
      </c>
      <c r="I438" s="283" t="s">
        <v>63</v>
      </c>
      <c r="J438" s="118" t="str">
        <f>INDEX('Policy Characteristics'!E:E,MATCH(PolicyLevers!$C438,'Policy Characteristics'!$D:$D,0))</f>
        <v>Carbon Price</v>
      </c>
      <c r="K438" s="118" t="str">
        <f>INDEX('Policy Characteristics'!F:F,MATCH(PolicyLevers!$C438,'Policy Characteristics'!$D:$D,0))</f>
        <v>cross carbon tax</v>
      </c>
      <c r="L438" s="118">
        <f>INDEX('Policy Characteristics'!G:G,MATCH(PolicyLevers!$C438,'Policy Characteristics'!$D:$D,0))</f>
        <v>0</v>
      </c>
      <c r="M438" s="118">
        <f>INDEX('Policy Characteristics'!H:H,MATCH(PolicyLevers!$C438,'Policy Characteristics'!$D:$D,0))</f>
        <v>100</v>
      </c>
      <c r="N438" s="118">
        <f>INDEX('Policy Characteristics'!I:I,MATCH(PolicyLevers!$C438,'Policy Characteristics'!$D:$D,0))</f>
        <v>5</v>
      </c>
      <c r="O438" s="252" t="str">
        <f>INDEX('Policy Characteristics'!J:J,MATCH(PolicyLevers!$C438,'Policy Characteristics'!$D:$D,0))</f>
        <v>$/metric ton CO2e</v>
      </c>
      <c r="P438" s="252"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8" s="118" t="str">
        <f>INDEX('Policy Characteristics'!L:L,MATCH(PolicyLevers!$C438,'Policy Characteristics'!$D:$D,0))</f>
        <v>fuels.html#carbon-tax</v>
      </c>
      <c r="R438" s="260" t="str">
        <f>INDEX('Policy Characteristics'!M:M,MATCH(PolicyLevers!$C438,'Policy Characteristics'!$D:$D,0))</f>
        <v>carbon-tax.html</v>
      </c>
      <c r="S438" s="252"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2"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2">
      <c r="A439" s="118" t="str">
        <f>INDEX('Policy Characteristics'!B:B,MATCH(PolicyLevers!$C439,'Policy Characteristics'!$D:$D,0))</f>
        <v>Cross-Sector</v>
      </c>
      <c r="B439" s="118" t="str">
        <f>INDEX('Policy Characteristics'!C:C,MATCH(PolicyLevers!$C439,'Policy Characteristics'!$D:$D,0))</f>
        <v>Carbon Price</v>
      </c>
      <c r="C439" s="118" t="str">
        <f t="shared" ref="C439" si="300">C$437</f>
        <v>Additional Carbon Tax Rate</v>
      </c>
      <c r="D439" s="252" t="s">
        <v>556</v>
      </c>
      <c r="E439" s="252"/>
      <c r="F439" s="252" t="s">
        <v>557</v>
      </c>
      <c r="G439" s="252"/>
      <c r="H439" s="249">
        <v>173</v>
      </c>
      <c r="I439" s="283" t="s">
        <v>63</v>
      </c>
      <c r="J439" s="118" t="str">
        <f>INDEX('Policy Characteristics'!E:E,MATCH(PolicyLevers!$C439,'Policy Characteristics'!$D:$D,0))</f>
        <v>Carbon Price</v>
      </c>
      <c r="K439" s="118" t="str">
        <f>INDEX('Policy Characteristics'!F:F,MATCH(PolicyLevers!$C439,'Policy Characteristics'!$D:$D,0))</f>
        <v>cross carbon tax</v>
      </c>
      <c r="L439" s="118">
        <f>INDEX('Policy Characteristics'!G:G,MATCH(PolicyLevers!$C439,'Policy Characteristics'!$D:$D,0))</f>
        <v>0</v>
      </c>
      <c r="M439" s="118">
        <f>INDEX('Policy Characteristics'!H:H,MATCH(PolicyLevers!$C439,'Policy Characteristics'!$D:$D,0))</f>
        <v>100</v>
      </c>
      <c r="N439" s="118">
        <f>INDEX('Policy Characteristics'!I:I,MATCH(PolicyLevers!$C439,'Policy Characteristics'!$D:$D,0))</f>
        <v>5</v>
      </c>
      <c r="O439" s="252" t="str">
        <f>INDEX('Policy Characteristics'!J:J,MATCH(PolicyLevers!$C439,'Policy Characteristics'!$D:$D,0))</f>
        <v>$/metric ton CO2e</v>
      </c>
      <c r="P439" s="252"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9" s="118" t="str">
        <f>INDEX('Policy Characteristics'!L:L,MATCH(PolicyLevers!$C439,'Policy Characteristics'!$D:$D,0))</f>
        <v>fuels.html#carbon-tax</v>
      </c>
      <c r="R439" s="260" t="str">
        <f>INDEX('Policy Characteristics'!M:M,MATCH(PolicyLevers!$C439,'Policy Characteristics'!$D:$D,0))</f>
        <v>carbon-tax.html</v>
      </c>
      <c r="S439" s="252"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2"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2">
      <c r="A440" s="118" t="str">
        <f>INDEX('Policy Characteristics'!B:B,MATCH(PolicyLevers!$C440,'Policy Characteristics'!$D:$D,0))</f>
        <v>Cross-Sector</v>
      </c>
      <c r="B440" s="118" t="str">
        <f>INDEX('Policy Characteristics'!C:C,MATCH(PolicyLevers!$C440,'Policy Characteristics'!$D:$D,0))</f>
        <v>Carbon Price</v>
      </c>
      <c r="C440" s="118" t="str">
        <f t="shared" ref="C440" si="301">C$437</f>
        <v>Additional Carbon Tax Rate</v>
      </c>
      <c r="D440" s="252" t="s">
        <v>558</v>
      </c>
      <c r="E440" s="252"/>
      <c r="F440" s="252" t="s">
        <v>559</v>
      </c>
      <c r="G440" s="252"/>
      <c r="H440" s="249">
        <v>174</v>
      </c>
      <c r="I440" s="283" t="s">
        <v>63</v>
      </c>
      <c r="J440" s="118" t="str">
        <f>INDEX('Policy Characteristics'!E:E,MATCH(PolicyLevers!$C440,'Policy Characteristics'!$D:$D,0))</f>
        <v>Carbon Price</v>
      </c>
      <c r="K440" s="118" t="str">
        <f>INDEX('Policy Characteristics'!F:F,MATCH(PolicyLevers!$C440,'Policy Characteristics'!$D:$D,0))</f>
        <v>cross carbon tax</v>
      </c>
      <c r="L440" s="118">
        <f>INDEX('Policy Characteristics'!G:G,MATCH(PolicyLevers!$C440,'Policy Characteristics'!$D:$D,0))</f>
        <v>0</v>
      </c>
      <c r="M440" s="118">
        <f>INDEX('Policy Characteristics'!H:H,MATCH(PolicyLevers!$C440,'Policy Characteristics'!$D:$D,0))</f>
        <v>100</v>
      </c>
      <c r="N440" s="118">
        <f>INDEX('Policy Characteristics'!I:I,MATCH(PolicyLevers!$C440,'Policy Characteristics'!$D:$D,0))</f>
        <v>5</v>
      </c>
      <c r="O440" s="252" t="str">
        <f>INDEX('Policy Characteristics'!J:J,MATCH(PolicyLevers!$C440,'Policy Characteristics'!$D:$D,0))</f>
        <v>$/metric ton CO2e</v>
      </c>
      <c r="P440" s="252"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0" s="118" t="str">
        <f>INDEX('Policy Characteristics'!L:L,MATCH(PolicyLevers!$C440,'Policy Characteristics'!$D:$D,0))</f>
        <v>fuels.html#carbon-tax</v>
      </c>
      <c r="R440" s="260" t="str">
        <f>INDEX('Policy Characteristics'!M:M,MATCH(PolicyLevers!$C440,'Policy Characteristics'!$D:$D,0))</f>
        <v>carbon-tax.html</v>
      </c>
      <c r="S440" s="252"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2"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2">
      <c r="A441" s="118" t="str">
        <f>INDEX('Policy Characteristics'!B:B,MATCH(PolicyLevers!$C441,'Policy Characteristics'!$D:$D,0))</f>
        <v>Cross-Sector</v>
      </c>
      <c r="B441" s="118" t="str">
        <f>INDEX('Policy Characteristics'!C:C,MATCH(PolicyLevers!$C441,'Policy Characteristics'!$D:$D,0))</f>
        <v>Carbon Price</v>
      </c>
      <c r="C441" s="118" t="str">
        <f t="shared" ref="C441" si="302">C$437</f>
        <v>Additional Carbon Tax Rate</v>
      </c>
      <c r="D441" s="252" t="s">
        <v>547</v>
      </c>
      <c r="E441" s="252"/>
      <c r="F441" s="252" t="s">
        <v>548</v>
      </c>
      <c r="G441" s="252"/>
      <c r="H441" s="249">
        <v>175</v>
      </c>
      <c r="I441" s="283" t="s">
        <v>63</v>
      </c>
      <c r="J441" s="118" t="str">
        <f>INDEX('Policy Characteristics'!E:E,MATCH(PolicyLevers!$C441,'Policy Characteristics'!$D:$D,0))</f>
        <v>Carbon Price</v>
      </c>
      <c r="K441" s="118" t="str">
        <f>INDEX('Policy Characteristics'!F:F,MATCH(PolicyLevers!$C441,'Policy Characteristics'!$D:$D,0))</f>
        <v>cross carbon tax</v>
      </c>
      <c r="L441" s="118">
        <f>INDEX('Policy Characteristics'!G:G,MATCH(PolicyLevers!$C441,'Policy Characteristics'!$D:$D,0))</f>
        <v>0</v>
      </c>
      <c r="M441" s="118">
        <f>INDEX('Policy Characteristics'!H:H,MATCH(PolicyLevers!$C441,'Policy Characteristics'!$D:$D,0))</f>
        <v>100</v>
      </c>
      <c r="N441" s="118">
        <f>INDEX('Policy Characteristics'!I:I,MATCH(PolicyLevers!$C441,'Policy Characteristics'!$D:$D,0))</f>
        <v>5</v>
      </c>
      <c r="O441" s="252" t="str">
        <f>INDEX('Policy Characteristics'!J:J,MATCH(PolicyLevers!$C441,'Policy Characteristics'!$D:$D,0))</f>
        <v>$/metric ton CO2e</v>
      </c>
      <c r="P441" s="252"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1" s="118" t="str">
        <f>INDEX('Policy Characteristics'!L:L,MATCH(PolicyLevers!$C441,'Policy Characteristics'!$D:$D,0))</f>
        <v>fuels.html#carbon-tax</v>
      </c>
      <c r="R441" s="260" t="str">
        <f>INDEX('Policy Characteristics'!M:M,MATCH(PolicyLevers!$C441,'Policy Characteristics'!$D:$D,0))</f>
        <v>carbon-tax.html</v>
      </c>
      <c r="S441" s="252"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2"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2">
      <c r="A442" s="118" t="str">
        <f>INDEX('Policy Characteristics'!B:B,MATCH(PolicyLevers!$C442,'Policy Characteristics'!$D:$D,0))</f>
        <v>Cross-Sector</v>
      </c>
      <c r="B442" s="118" t="str">
        <f>INDEX('Policy Characteristics'!C:C,MATCH(PolicyLevers!$C442,'Policy Characteristics'!$D:$D,0))</f>
        <v>Carbon Price</v>
      </c>
      <c r="C442" s="118" t="str">
        <f t="shared" ref="C442" si="303">C$437</f>
        <v>Additional Carbon Tax Rate</v>
      </c>
      <c r="D442" s="252" t="s">
        <v>560</v>
      </c>
      <c r="E442" s="252"/>
      <c r="F442" s="252" t="s">
        <v>561</v>
      </c>
      <c r="G442" s="252"/>
      <c r="H442" s="249">
        <v>544</v>
      </c>
      <c r="I442" s="283" t="s">
        <v>76</v>
      </c>
      <c r="J442" s="118" t="str">
        <f>INDEX('Policy Characteristics'!E:E,MATCH(PolicyLevers!$C442,'Policy Characteristics'!$D:$D,0))</f>
        <v>Carbon Price</v>
      </c>
      <c r="K442" s="118" t="str">
        <f>INDEX('Policy Characteristics'!F:F,MATCH(PolicyLevers!$C442,'Policy Characteristics'!$D:$D,0))</f>
        <v>cross carbon tax</v>
      </c>
      <c r="L442" s="118">
        <f>INDEX('Policy Characteristics'!G:G,MATCH(PolicyLevers!$C442,'Policy Characteristics'!$D:$D,0))</f>
        <v>0</v>
      </c>
      <c r="M442" s="118">
        <f>INDEX('Policy Characteristics'!H:H,MATCH(PolicyLevers!$C442,'Policy Characteristics'!$D:$D,0))</f>
        <v>100</v>
      </c>
      <c r="N442" s="118">
        <f>INDEX('Policy Characteristics'!I:I,MATCH(PolicyLevers!$C442,'Policy Characteristics'!$D:$D,0))</f>
        <v>5</v>
      </c>
      <c r="O442" s="252" t="str">
        <f>INDEX('Policy Characteristics'!J:J,MATCH(PolicyLevers!$C442,'Policy Characteristics'!$D:$D,0))</f>
        <v>$/metric ton CO2e</v>
      </c>
      <c r="P442" s="252"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2" s="118" t="str">
        <f>INDEX('Policy Characteristics'!L:L,MATCH(PolicyLevers!$C442,'Policy Characteristics'!$D:$D,0))</f>
        <v>fuels.html#carbon-tax</v>
      </c>
      <c r="R442" s="260" t="str">
        <f>INDEX('Policy Characteristics'!M:M,MATCH(PolicyLevers!$C442,'Policy Characteristics'!$D:$D,0))</f>
        <v>carbon-tax.html</v>
      </c>
      <c r="S442" s="252"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2"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2">
      <c r="A443" s="118" t="str">
        <f>INDEX('Policy Characteristics'!B:B,MATCH(PolicyLevers!$C443,'Policy Characteristics'!$D:$D,0))</f>
        <v>Cross-Sector</v>
      </c>
      <c r="B443" s="118" t="str">
        <f>INDEX('Policy Characteristics'!C:C,MATCH(PolicyLevers!$C443,'Policy Characteristics'!$D:$D,0))</f>
        <v>Carbon Price Applies to Process Emissions</v>
      </c>
      <c r="C443" s="2" t="s">
        <v>563</v>
      </c>
      <c r="D443" s="257"/>
      <c r="E443" s="257"/>
      <c r="F443" s="257"/>
      <c r="G443" s="257"/>
      <c r="H443" s="7">
        <v>509</v>
      </c>
      <c r="I443" s="288" t="s">
        <v>63</v>
      </c>
      <c r="J443" s="118" t="str">
        <f>INDEX('Policy Characteristics'!E:E,MATCH(PolicyLevers!$C443,'Policy Characteristics'!$D:$D,0))</f>
        <v>Carbon Price Applies to Process Emissions</v>
      </c>
      <c r="K443" s="118" t="str">
        <f>INDEX('Policy Characteristics'!F:F,MATCH(PolicyLevers!$C443,'Policy Characteristics'!$D:$D,0))</f>
        <v>cross toggle whether carbon tax affects process emissions</v>
      </c>
      <c r="L443" s="2">
        <f>INDEX('Policy Characteristics'!G:G,MATCH(PolicyLevers!$C443,'Policy Characteristics'!$D:$D,0))</f>
        <v>0</v>
      </c>
      <c r="M443" s="2">
        <f>INDEX('Policy Characteristics'!H:H,MATCH(PolicyLevers!$C443,'Policy Characteristics'!$D:$D,0))</f>
        <v>1</v>
      </c>
      <c r="N443" s="2">
        <f>INDEX('Policy Characteristics'!I:I,MATCH(PolicyLevers!$C443,'Policy Characteristics'!$D:$D,0))</f>
        <v>1</v>
      </c>
      <c r="O443" s="257" t="str">
        <f>INDEX('Policy Characteristics'!J:J,MATCH(PolicyLevers!$C443,'Policy Characteristics'!$D:$D,0))</f>
        <v>on/off</v>
      </c>
      <c r="P443" s="257" t="str">
        <f>INDEX('Policy Characteristics'!K:K,MATCH(PolicyLevers!$C443,'Policy Characteristics'!$D:$D,0))</f>
        <v>**Description:** This policy prevents the carbon price from being levied on process emissions (non-energy greenhouse gas emissions from industrial and agricultural operations).</v>
      </c>
      <c r="Q443" s="2" t="str">
        <f>INDEX('Policy Characteristics'!L:L,MATCH(PolicyLevers!$C443,'Policy Characteristics'!$D:$D,0))</f>
        <v>fuels.html#carbon-tax</v>
      </c>
      <c r="R443" s="264" t="str">
        <f>INDEX('Policy Characteristics'!M:M,MATCH(PolicyLevers!$C443,'Policy Characteristics'!$D:$D,0))</f>
        <v>carbon-tax.html</v>
      </c>
      <c r="S443" s="257">
        <f>INDEX('Policy Characteristics'!N:N,MATCH(PolicyLevers!$C443,'Policy Characteristics'!$D:$D,0))</f>
        <v>0</v>
      </c>
      <c r="T443" s="257">
        <f>INDEX('Policy Characteristics'!O:O,MATCH(PolicyLevers!$C443,'Policy Characteristics'!$D:$D,0))</f>
        <v>0</v>
      </c>
      <c r="U443" s="2"/>
      <c r="V443" s="2"/>
      <c r="W443" s="2"/>
      <c r="X443" s="2"/>
      <c r="Y443" s="2"/>
      <c r="Z443" s="2"/>
    </row>
    <row r="444" spans="1:26" ht="15.75" customHeight="1" x14ac:dyDescent="0.2">
      <c r="A444" s="118" t="str">
        <f>INDEX('Policy Characteristics'!B:B,MATCH(PolicyLevers!$C444,'Policy Characteristics'!$D:$D,0))</f>
        <v>Cross-Sector</v>
      </c>
      <c r="B444" s="118" t="str">
        <f>INDEX('Policy Characteristics'!C:C,MATCH(PolicyLevers!$C444,'Policy Characteristics'!$D:$D,0))</f>
        <v>End Existing Subsidies</v>
      </c>
      <c r="C444" s="2" t="s">
        <v>567</v>
      </c>
      <c r="D444" s="257" t="s">
        <v>568</v>
      </c>
      <c r="E444" s="257"/>
      <c r="F444" s="257" t="s">
        <v>569</v>
      </c>
      <c r="G444" s="257"/>
      <c r="H444" s="7" t="s">
        <v>222</v>
      </c>
      <c r="I444" s="288" t="s">
        <v>76</v>
      </c>
      <c r="J444" s="118" t="str">
        <f>INDEX('Policy Characteristics'!E:E,MATCH(PolicyLevers!$C444,'Policy Characteristics'!$D:$D,0))</f>
        <v>End Existing Subsidies</v>
      </c>
      <c r="K444" s="118" t="str">
        <f>INDEX('Policy Characteristics'!F:F,MATCH(PolicyLevers!$C444,'Policy Characteristics'!$D:$D,0))</f>
        <v>cross reduce BAU subsidies</v>
      </c>
      <c r="L444" s="2">
        <f>INDEX('Policy Characteristics'!G:G,MATCH(PolicyLevers!$C444,'Policy Characteristics'!$D:$D,0))</f>
        <v>0</v>
      </c>
      <c r="M444" s="2">
        <f>INDEX('Policy Characteristics'!H:H,MATCH(PolicyLevers!$C444,'Policy Characteristics'!$D:$D,0))</f>
        <v>0</v>
      </c>
      <c r="N444" s="2">
        <f>INDEX('Policy Characteristics'!I:I,MATCH(PolicyLevers!$C444,'Policy Characteristics'!$D:$D,0))</f>
        <v>0</v>
      </c>
      <c r="O444" s="257">
        <f>INDEX('Policy Characteristics'!J:J,MATCH(PolicyLevers!$C444,'Policy Characteristics'!$D:$D,0))</f>
        <v>0</v>
      </c>
      <c r="P444" s="257" t="str">
        <f>INDEX('Policy Characteristics'!K:K,MATCH(PolicyLevers!$C444,'Policy Characteristics'!$D:$D,0))</f>
        <v>**Description:** This policy reduces the subsidies paid for the production of the selected energy source(s) in the BAU case. // **Guidance for setting values: **</v>
      </c>
      <c r="Q444" s="2">
        <f>INDEX('Policy Characteristics'!L:L,MATCH(PolicyLevers!$C444,'Policy Characteristics'!$D:$D,0))</f>
        <v>0</v>
      </c>
      <c r="R444" s="264">
        <f>INDEX('Policy Characteristics'!M:M,MATCH(PolicyLevers!$C444,'Policy Characteristics'!$D:$D,0))</f>
        <v>0</v>
      </c>
      <c r="S444" s="257">
        <f>INDEX('Policy Characteristics'!N:N,MATCH(PolicyLevers!$C444,'Policy Characteristics'!$D:$D,0))</f>
        <v>0</v>
      </c>
      <c r="T444" s="257">
        <f>INDEX('Policy Characteristics'!O:O,MATCH(PolicyLevers!$C444,'Policy Characteristics'!$D:$D,0))</f>
        <v>0</v>
      </c>
      <c r="U444" s="2"/>
      <c r="V444" s="2"/>
      <c r="W444" s="2"/>
      <c r="X444" s="2"/>
      <c r="Y444" s="2"/>
      <c r="Z444" s="2"/>
    </row>
    <row r="445" spans="1:26" ht="15.75" customHeight="1" x14ac:dyDescent="0.2">
      <c r="A445" s="118" t="str">
        <f>INDEX('Policy Characteristics'!B:B,MATCH(PolicyLevers!$C445,'Policy Characteristics'!$D:$D,0))</f>
        <v>Cross-Sector</v>
      </c>
      <c r="B445" s="118" t="str">
        <f>INDEX('Policy Characteristics'!C:C,MATCH(PolicyLevers!$C445,'Policy Characteristics'!$D:$D,0))</f>
        <v>End Existing Subsidies</v>
      </c>
      <c r="C445" s="118" t="str">
        <f t="shared" ref="C445" si="304">C$444</f>
        <v>Percent Reduction in BAU Subsidies</v>
      </c>
      <c r="D445" s="252" t="s">
        <v>454</v>
      </c>
      <c r="E445" s="252"/>
      <c r="F445" s="252" t="s">
        <v>227</v>
      </c>
      <c r="G445" s="252"/>
      <c r="H445" s="249">
        <v>69</v>
      </c>
      <c r="I445" s="283" t="s">
        <v>76</v>
      </c>
      <c r="J445" s="118" t="str">
        <f>INDEX('Policy Characteristics'!E:E,MATCH(PolicyLevers!$C445,'Policy Characteristics'!$D:$D,0))</f>
        <v>End Existing Subsidies</v>
      </c>
      <c r="K445" s="118" t="str">
        <f>INDEX('Policy Characteristics'!F:F,MATCH(PolicyLevers!$C445,'Policy Characteristics'!$D:$D,0))</f>
        <v>cross reduce BAU subsidies</v>
      </c>
      <c r="L445" s="251">
        <f>INDEX('Policy Characteristics'!G:G,MATCH(PolicyLevers!$C445,'Policy Characteristics'!$D:$D,0))</f>
        <v>0</v>
      </c>
      <c r="M445" s="251">
        <f>INDEX('Policy Characteristics'!H:H,MATCH(PolicyLevers!$C445,'Policy Characteristics'!$D:$D,0))</f>
        <v>0</v>
      </c>
      <c r="N445" s="251">
        <f>INDEX('Policy Characteristics'!I:I,MATCH(PolicyLevers!$C445,'Policy Characteristics'!$D:$D,0))</f>
        <v>0</v>
      </c>
      <c r="O445" s="252">
        <f>INDEX('Policy Characteristics'!J:J,MATCH(PolicyLevers!$C445,'Policy Characteristics'!$D:$D,0))</f>
        <v>0</v>
      </c>
      <c r="P445" s="252" t="str">
        <f>INDEX('Policy Characteristics'!K:K,MATCH(PolicyLevers!$C445,'Policy Characteristics'!$D:$D,0))</f>
        <v>**Description:** This policy reduces the subsidies paid for the production of the selected energy source(s) in the BAU case. // **Guidance for setting values: **</v>
      </c>
      <c r="Q445" s="118">
        <f>INDEX('Policy Characteristics'!L:L,MATCH(PolicyLevers!$C445,'Policy Characteristics'!$D:$D,0))</f>
        <v>0</v>
      </c>
      <c r="R445" s="260">
        <f>INDEX('Policy Characteristics'!M:M,MATCH(PolicyLevers!$C445,'Policy Characteristics'!$D:$D,0))</f>
        <v>0</v>
      </c>
      <c r="S445" s="252">
        <f>INDEX('Policy Characteristics'!N:N,MATCH(PolicyLevers!$C445,'Policy Characteristics'!$D:$D,0))</f>
        <v>0</v>
      </c>
      <c r="T445" s="252">
        <f>INDEX('Policy Characteristics'!O:O,MATCH(PolicyLevers!$C445,'Policy Characteristics'!$D:$D,0))</f>
        <v>0</v>
      </c>
      <c r="U445" s="12"/>
      <c r="V445" s="12"/>
      <c r="W445" s="12"/>
      <c r="X445" s="12"/>
      <c r="Y445" s="12"/>
      <c r="Z445" s="12"/>
    </row>
    <row r="446" spans="1:26" ht="15.75" customHeight="1" x14ac:dyDescent="0.2">
      <c r="A446" s="118" t="str">
        <f>INDEX('Policy Characteristics'!B:B,MATCH(PolicyLevers!$C446,'Policy Characteristics'!$D:$D,0))</f>
        <v>Cross-Sector</v>
      </c>
      <c r="B446" s="118" t="str">
        <f>INDEX('Policy Characteristics'!C:C,MATCH(PolicyLevers!$C446,'Policy Characteristics'!$D:$D,0))</f>
        <v>End Existing Subsidies</v>
      </c>
      <c r="C446" s="118" t="str">
        <f t="shared" ref="C446" si="305">C$444</f>
        <v>Percent Reduction in BAU Subsidies</v>
      </c>
      <c r="D446" s="252" t="s">
        <v>458</v>
      </c>
      <c r="E446" s="252"/>
      <c r="F446" s="252" t="s">
        <v>347</v>
      </c>
      <c r="G446" s="252"/>
      <c r="H446" s="249">
        <v>70</v>
      </c>
      <c r="I446" s="283" t="s">
        <v>76</v>
      </c>
      <c r="J446" s="118" t="str">
        <f>INDEX('Policy Characteristics'!E:E,MATCH(PolicyLevers!$C446,'Policy Characteristics'!$D:$D,0))</f>
        <v>End Existing Subsidies</v>
      </c>
      <c r="K446" s="118" t="str">
        <f>INDEX('Policy Characteristics'!F:F,MATCH(PolicyLevers!$C446,'Policy Characteristics'!$D:$D,0))</f>
        <v>cross reduce BAU subsidies</v>
      </c>
      <c r="L446" s="251">
        <f>INDEX('Policy Characteristics'!G:G,MATCH(PolicyLevers!$C446,'Policy Characteristics'!$D:$D,0))</f>
        <v>0</v>
      </c>
      <c r="M446" s="251">
        <f>INDEX('Policy Characteristics'!H:H,MATCH(PolicyLevers!$C446,'Policy Characteristics'!$D:$D,0))</f>
        <v>0</v>
      </c>
      <c r="N446" s="251">
        <f>INDEX('Policy Characteristics'!I:I,MATCH(PolicyLevers!$C446,'Policy Characteristics'!$D:$D,0))</f>
        <v>0</v>
      </c>
      <c r="O446" s="252">
        <f>INDEX('Policy Characteristics'!J:J,MATCH(PolicyLevers!$C446,'Policy Characteristics'!$D:$D,0))</f>
        <v>0</v>
      </c>
      <c r="P446" s="252" t="str">
        <f>INDEX('Policy Characteristics'!K:K,MATCH(PolicyLevers!$C446,'Policy Characteristics'!$D:$D,0))</f>
        <v>**Description:** This policy reduces the subsidies paid for the production of the selected energy source(s) in the BAU case. // **Guidance for setting values: **</v>
      </c>
      <c r="Q446" s="118">
        <f>INDEX('Policy Characteristics'!L:L,MATCH(PolicyLevers!$C446,'Policy Characteristics'!$D:$D,0))</f>
        <v>0</v>
      </c>
      <c r="R446" s="260">
        <f>INDEX('Policy Characteristics'!M:M,MATCH(PolicyLevers!$C446,'Policy Characteristics'!$D:$D,0))</f>
        <v>0</v>
      </c>
      <c r="S446" s="252">
        <f>INDEX('Policy Characteristics'!N:N,MATCH(PolicyLevers!$C446,'Policy Characteristics'!$D:$D,0))</f>
        <v>0</v>
      </c>
      <c r="T446" s="252">
        <f>INDEX('Policy Characteristics'!O:O,MATCH(PolicyLevers!$C446,'Policy Characteristics'!$D:$D,0))</f>
        <v>0</v>
      </c>
      <c r="U446" s="12"/>
      <c r="V446" s="12"/>
      <c r="W446" s="12"/>
      <c r="X446" s="12"/>
      <c r="Y446" s="12"/>
      <c r="Z446" s="12"/>
    </row>
    <row r="447" spans="1:26" ht="15.75" customHeight="1" x14ac:dyDescent="0.2">
      <c r="A447" s="118" t="str">
        <f>INDEX('Policy Characteristics'!B:B,MATCH(PolicyLevers!$C447,'Policy Characteristics'!$D:$D,0))</f>
        <v>Cross-Sector</v>
      </c>
      <c r="B447" s="118" t="str">
        <f>INDEX('Policy Characteristics'!C:C,MATCH(PolicyLevers!$C447,'Policy Characteristics'!$D:$D,0))</f>
        <v>End Existing Subsidies</v>
      </c>
      <c r="C447" s="118" t="str">
        <f t="shared" ref="C447" si="306">C$444</f>
        <v>Percent Reduction in BAU Subsidies</v>
      </c>
      <c r="D447" s="252" t="s">
        <v>571</v>
      </c>
      <c r="E447" s="252"/>
      <c r="F447" s="252" t="s">
        <v>234</v>
      </c>
      <c r="G447" s="252"/>
      <c r="H447" s="249">
        <v>71</v>
      </c>
      <c r="I447" s="283" t="s">
        <v>76</v>
      </c>
      <c r="J447" s="118" t="str">
        <f>INDEX('Policy Characteristics'!E:E,MATCH(PolicyLevers!$C447,'Policy Characteristics'!$D:$D,0))</f>
        <v>End Existing Subsidies</v>
      </c>
      <c r="K447" s="118" t="str">
        <f>INDEX('Policy Characteristics'!F:F,MATCH(PolicyLevers!$C447,'Policy Characteristics'!$D:$D,0))</f>
        <v>cross reduce BAU subsidies</v>
      </c>
      <c r="L447" s="251">
        <f>INDEX('Policy Characteristics'!G:G,MATCH(PolicyLevers!$C447,'Policy Characteristics'!$D:$D,0))</f>
        <v>0</v>
      </c>
      <c r="M447" s="251">
        <f>INDEX('Policy Characteristics'!H:H,MATCH(PolicyLevers!$C447,'Policy Characteristics'!$D:$D,0))</f>
        <v>0</v>
      </c>
      <c r="N447" s="251">
        <f>INDEX('Policy Characteristics'!I:I,MATCH(PolicyLevers!$C447,'Policy Characteristics'!$D:$D,0))</f>
        <v>0</v>
      </c>
      <c r="O447" s="252">
        <f>INDEX('Policy Characteristics'!J:J,MATCH(PolicyLevers!$C447,'Policy Characteristics'!$D:$D,0))</f>
        <v>0</v>
      </c>
      <c r="P447" s="252" t="str">
        <f>INDEX('Policy Characteristics'!K:K,MATCH(PolicyLevers!$C447,'Policy Characteristics'!$D:$D,0))</f>
        <v>**Description:** This policy reduces the subsidies paid for the production of the selected energy source(s) in the BAU case. // **Guidance for setting values: **</v>
      </c>
      <c r="Q447" s="118">
        <f>INDEX('Policy Characteristics'!L:L,MATCH(PolicyLevers!$C447,'Policy Characteristics'!$D:$D,0))</f>
        <v>0</v>
      </c>
      <c r="R447" s="260">
        <f>INDEX('Policy Characteristics'!M:M,MATCH(PolicyLevers!$C447,'Policy Characteristics'!$D:$D,0))</f>
        <v>0</v>
      </c>
      <c r="S447" s="252">
        <f>INDEX('Policy Characteristics'!N:N,MATCH(PolicyLevers!$C447,'Policy Characteristics'!$D:$D,0))</f>
        <v>0</v>
      </c>
      <c r="T447" s="252">
        <f>INDEX('Policy Characteristics'!O:O,MATCH(PolicyLevers!$C447,'Policy Characteristics'!$D:$D,0))</f>
        <v>0</v>
      </c>
      <c r="U447" s="12"/>
      <c r="V447" s="12"/>
      <c r="W447" s="12"/>
      <c r="X447" s="12"/>
      <c r="Y447" s="12"/>
      <c r="Z447" s="12"/>
    </row>
    <row r="448" spans="1:26" ht="15.75" customHeight="1" x14ac:dyDescent="0.2">
      <c r="A448" s="118" t="str">
        <f>INDEX('Policy Characteristics'!B:B,MATCH(PolicyLevers!$C448,'Policy Characteristics'!$D:$D,0))</f>
        <v>Cross-Sector</v>
      </c>
      <c r="B448" s="118" t="str">
        <f>INDEX('Policy Characteristics'!C:C,MATCH(PolicyLevers!$C448,'Policy Characteristics'!$D:$D,0))</f>
        <v>End Existing Subsidies</v>
      </c>
      <c r="C448" s="12" t="str">
        <f t="shared" ref="C448" si="307">C$444</f>
        <v>Percent Reduction in BAU Subsidies</v>
      </c>
      <c r="D448" s="257" t="s">
        <v>572</v>
      </c>
      <c r="E448" s="257"/>
      <c r="F448" s="257" t="s">
        <v>236</v>
      </c>
      <c r="G448" s="257"/>
      <c r="H448" s="7">
        <v>72</v>
      </c>
      <c r="I448" s="288" t="s">
        <v>76</v>
      </c>
      <c r="J448" s="118" t="str">
        <f>INDEX('Policy Characteristics'!E:E,MATCH(PolicyLevers!$C448,'Policy Characteristics'!$D:$D,0))</f>
        <v>End Existing Subsidies</v>
      </c>
      <c r="K448" s="118" t="str">
        <f>INDEX('Policy Characteristics'!F:F,MATCH(PolicyLevers!$C448,'Policy Characteristics'!$D:$D,0))</f>
        <v>cross reduce BAU subsidies</v>
      </c>
      <c r="L448" s="256">
        <f>INDEX('Policy Characteristics'!G:G,MATCH(PolicyLevers!$C448,'Policy Characteristics'!$D:$D,0))</f>
        <v>0</v>
      </c>
      <c r="M448" s="256">
        <f>INDEX('Policy Characteristics'!H:H,MATCH(PolicyLevers!$C448,'Policy Characteristics'!$D:$D,0))</f>
        <v>0</v>
      </c>
      <c r="N448" s="256">
        <f>INDEX('Policy Characteristics'!I:I,MATCH(PolicyLevers!$C448,'Policy Characteristics'!$D:$D,0))</f>
        <v>0</v>
      </c>
      <c r="O448" s="270">
        <f>INDEX('Policy Characteristics'!J:J,MATCH(PolicyLevers!$C448,'Policy Characteristics'!$D:$D,0))</f>
        <v>0</v>
      </c>
      <c r="P448" s="257" t="str">
        <f>INDEX('Policy Characteristics'!K:K,MATCH(PolicyLevers!$C448,'Policy Characteristics'!$D:$D,0))</f>
        <v>**Description:** This policy reduces the subsidies paid for the production of the selected energy source(s) in the BAU case. // **Guidance for setting values: **</v>
      </c>
      <c r="Q448" s="2">
        <f>INDEX('Policy Characteristics'!L:L,MATCH(PolicyLevers!$C448,'Policy Characteristics'!$D:$D,0))</f>
        <v>0</v>
      </c>
      <c r="R448" s="264">
        <f>INDEX('Policy Characteristics'!M:M,MATCH(PolicyLevers!$C448,'Policy Characteristics'!$D:$D,0))</f>
        <v>0</v>
      </c>
      <c r="S448" s="257">
        <f>INDEX('Policy Characteristics'!N:N,MATCH(PolicyLevers!$C448,'Policy Characteristics'!$D:$D,0))</f>
        <v>0</v>
      </c>
      <c r="T448" s="270">
        <f>INDEX('Policy Characteristics'!O:O,MATCH(PolicyLevers!$C448,'Policy Characteristics'!$D:$D,0))</f>
        <v>0</v>
      </c>
      <c r="U448" s="12"/>
      <c r="V448" s="12"/>
      <c r="W448" s="12"/>
      <c r="X448" s="12"/>
      <c r="Y448" s="12"/>
      <c r="Z448" s="12"/>
    </row>
    <row r="449" spans="1:26" ht="15.75" customHeight="1" x14ac:dyDescent="0.2">
      <c r="A449" s="118" t="str">
        <f>INDEX('Policy Characteristics'!B:B,MATCH(PolicyLevers!$C449,'Policy Characteristics'!$D:$D,0))</f>
        <v>Cross-Sector</v>
      </c>
      <c r="B449" s="118" t="str">
        <f>INDEX('Policy Characteristics'!C:C,MATCH(PolicyLevers!$C449,'Policy Characteristics'!$D:$D,0))</f>
        <v>End Existing Subsidies</v>
      </c>
      <c r="C449" s="12" t="str">
        <f t="shared" ref="C449" si="308">C$444</f>
        <v>Percent Reduction in BAU Subsidies</v>
      </c>
      <c r="D449" s="257" t="s">
        <v>573</v>
      </c>
      <c r="E449" s="257"/>
      <c r="F449" s="257" t="s">
        <v>238</v>
      </c>
      <c r="G449" s="257"/>
      <c r="H449" s="7">
        <v>73</v>
      </c>
      <c r="I449" s="288" t="s">
        <v>76</v>
      </c>
      <c r="J449" s="118" t="str">
        <f>INDEX('Policy Characteristics'!E:E,MATCH(PolicyLevers!$C449,'Policy Characteristics'!$D:$D,0))</f>
        <v>End Existing Subsidies</v>
      </c>
      <c r="K449" s="118" t="str">
        <f>INDEX('Policy Characteristics'!F:F,MATCH(PolicyLevers!$C449,'Policy Characteristics'!$D:$D,0))</f>
        <v>cross reduce BAU subsidies</v>
      </c>
      <c r="L449" s="256">
        <f>INDEX('Policy Characteristics'!G:G,MATCH(PolicyLevers!$C449,'Policy Characteristics'!$D:$D,0))</f>
        <v>0</v>
      </c>
      <c r="M449" s="256">
        <f>INDEX('Policy Characteristics'!H:H,MATCH(PolicyLevers!$C449,'Policy Characteristics'!$D:$D,0))</f>
        <v>0</v>
      </c>
      <c r="N449" s="256">
        <f>INDEX('Policy Characteristics'!I:I,MATCH(PolicyLevers!$C449,'Policy Characteristics'!$D:$D,0))</f>
        <v>0</v>
      </c>
      <c r="O449" s="270">
        <f>INDEX('Policy Characteristics'!J:J,MATCH(PolicyLevers!$C449,'Policy Characteristics'!$D:$D,0))</f>
        <v>0</v>
      </c>
      <c r="P449" s="257" t="str">
        <f>INDEX('Policy Characteristics'!K:K,MATCH(PolicyLevers!$C449,'Policy Characteristics'!$D:$D,0))</f>
        <v>**Description:** This policy reduces the subsidies paid for the production of the selected energy source(s) in the BAU case. // **Guidance for setting values: **</v>
      </c>
      <c r="Q449" s="2">
        <f>INDEX('Policy Characteristics'!L:L,MATCH(PolicyLevers!$C449,'Policy Characteristics'!$D:$D,0))</f>
        <v>0</v>
      </c>
      <c r="R449" s="264">
        <f>INDEX('Policy Characteristics'!M:M,MATCH(PolicyLevers!$C449,'Policy Characteristics'!$D:$D,0))</f>
        <v>0</v>
      </c>
      <c r="S449" s="257">
        <f>INDEX('Policy Characteristics'!N:N,MATCH(PolicyLevers!$C449,'Policy Characteristics'!$D:$D,0))</f>
        <v>0</v>
      </c>
      <c r="T449" s="270">
        <f>INDEX('Policy Characteristics'!O:O,MATCH(PolicyLevers!$C449,'Policy Characteristics'!$D:$D,0))</f>
        <v>0</v>
      </c>
      <c r="U449" s="12"/>
      <c r="V449" s="12"/>
      <c r="W449" s="12"/>
      <c r="X449" s="12"/>
      <c r="Y449" s="12"/>
      <c r="Z449" s="12"/>
    </row>
    <row r="450" spans="1:26" ht="15.75" customHeight="1" x14ac:dyDescent="0.2">
      <c r="A450" s="118" t="str">
        <f>INDEX('Policy Characteristics'!B:B,MATCH(PolicyLevers!$C450,'Policy Characteristics'!$D:$D,0))</f>
        <v>Cross-Sector</v>
      </c>
      <c r="B450" s="118" t="str">
        <f>INDEX('Policy Characteristics'!C:C,MATCH(PolicyLevers!$C450,'Policy Characteristics'!$D:$D,0))</f>
        <v>End Existing Subsidies</v>
      </c>
      <c r="C450" s="118" t="str">
        <f t="shared" ref="C450" si="309">C$444</f>
        <v>Percent Reduction in BAU Subsidies</v>
      </c>
      <c r="D450" s="252" t="s">
        <v>574</v>
      </c>
      <c r="E450" s="252"/>
      <c r="F450" s="252" t="s">
        <v>575</v>
      </c>
      <c r="G450" s="252"/>
      <c r="H450" s="249">
        <v>74</v>
      </c>
      <c r="I450" s="283" t="s">
        <v>76</v>
      </c>
      <c r="J450" s="118" t="str">
        <f>INDEX('Policy Characteristics'!E:E,MATCH(PolicyLevers!$C450,'Policy Characteristics'!$D:$D,0))</f>
        <v>End Existing Subsidies</v>
      </c>
      <c r="K450" s="118" t="str">
        <f>INDEX('Policy Characteristics'!F:F,MATCH(PolicyLevers!$C450,'Policy Characteristics'!$D:$D,0))</f>
        <v>cross reduce BAU subsidies</v>
      </c>
      <c r="L450" s="251">
        <f>INDEX('Policy Characteristics'!G:G,MATCH(PolicyLevers!$C450,'Policy Characteristics'!$D:$D,0))</f>
        <v>0</v>
      </c>
      <c r="M450" s="251">
        <f>INDEX('Policy Characteristics'!H:H,MATCH(PolicyLevers!$C450,'Policy Characteristics'!$D:$D,0))</f>
        <v>0</v>
      </c>
      <c r="N450" s="251">
        <f>INDEX('Policy Characteristics'!I:I,MATCH(PolicyLevers!$C450,'Policy Characteristics'!$D:$D,0))</f>
        <v>0</v>
      </c>
      <c r="O450" s="252">
        <f>INDEX('Policy Characteristics'!J:J,MATCH(PolicyLevers!$C450,'Policy Characteristics'!$D:$D,0))</f>
        <v>0</v>
      </c>
      <c r="P450" s="252" t="str">
        <f>INDEX('Policy Characteristics'!K:K,MATCH(PolicyLevers!$C450,'Policy Characteristics'!$D:$D,0))</f>
        <v>**Description:** This policy reduces the subsidies paid for the production of the selected energy source(s) in the BAU case. // **Guidance for setting values: **</v>
      </c>
      <c r="Q450" s="118">
        <f>INDEX('Policy Characteristics'!L:L,MATCH(PolicyLevers!$C450,'Policy Characteristics'!$D:$D,0))</f>
        <v>0</v>
      </c>
      <c r="R450" s="260">
        <f>INDEX('Policy Characteristics'!M:M,MATCH(PolicyLevers!$C450,'Policy Characteristics'!$D:$D,0))</f>
        <v>0</v>
      </c>
      <c r="S450" s="252">
        <f>INDEX('Policy Characteristics'!N:N,MATCH(PolicyLevers!$C450,'Policy Characteristics'!$D:$D,0))</f>
        <v>0</v>
      </c>
      <c r="T450" s="270">
        <f>INDEX('Policy Characteristics'!O:O,MATCH(PolicyLevers!$C450,'Policy Characteristics'!$D:$D,0))</f>
        <v>0</v>
      </c>
      <c r="U450" s="12"/>
      <c r="V450" s="12"/>
      <c r="W450" s="12"/>
      <c r="X450" s="12"/>
      <c r="Y450" s="12"/>
      <c r="Z450" s="12"/>
    </row>
    <row r="451" spans="1:26" ht="15.75" customHeight="1" x14ac:dyDescent="0.2">
      <c r="A451" s="118" t="str">
        <f>INDEX('Policy Characteristics'!B:B,MATCH(PolicyLevers!$C451,'Policy Characteristics'!$D:$D,0))</f>
        <v>Cross-Sector</v>
      </c>
      <c r="B451" s="118" t="str">
        <f>INDEX('Policy Characteristics'!C:C,MATCH(PolicyLevers!$C451,'Policy Characteristics'!$D:$D,0))</f>
        <v>End Existing Subsidies</v>
      </c>
      <c r="C451" s="12" t="str">
        <f t="shared" ref="C451" si="310">C$444</f>
        <v>Percent Reduction in BAU Subsidies</v>
      </c>
      <c r="D451" s="257" t="s">
        <v>576</v>
      </c>
      <c r="E451" s="257"/>
      <c r="F451" s="257" t="s">
        <v>244</v>
      </c>
      <c r="G451" s="257"/>
      <c r="H451" s="7" t="s">
        <v>222</v>
      </c>
      <c r="I451" s="288" t="s">
        <v>76</v>
      </c>
      <c r="J451" s="118" t="str">
        <f>INDEX('Policy Characteristics'!E:E,MATCH(PolicyLevers!$C451,'Policy Characteristics'!$D:$D,0))</f>
        <v>End Existing Subsidies</v>
      </c>
      <c r="K451" s="118" t="str">
        <f>INDEX('Policy Characteristics'!F:F,MATCH(PolicyLevers!$C451,'Policy Characteristics'!$D:$D,0))</f>
        <v>cross reduce BAU subsidies</v>
      </c>
      <c r="L451" s="2">
        <f>INDEX('Policy Characteristics'!G:G,MATCH(PolicyLevers!$C451,'Policy Characteristics'!$D:$D,0))</f>
        <v>0</v>
      </c>
      <c r="M451" s="2">
        <f>INDEX('Policy Characteristics'!H:H,MATCH(PolicyLevers!$C451,'Policy Characteristics'!$D:$D,0))</f>
        <v>0</v>
      </c>
      <c r="N451" s="2">
        <f>INDEX('Policy Characteristics'!I:I,MATCH(PolicyLevers!$C451,'Policy Characteristics'!$D:$D,0))</f>
        <v>0</v>
      </c>
      <c r="O451" s="257">
        <f>INDEX('Policy Characteristics'!J:J,MATCH(PolicyLevers!$C451,'Policy Characteristics'!$D:$D,0))</f>
        <v>0</v>
      </c>
      <c r="P451" s="257" t="str">
        <f>INDEX('Policy Characteristics'!K:K,MATCH(PolicyLevers!$C451,'Policy Characteristics'!$D:$D,0))</f>
        <v>**Description:** This policy reduces the subsidies paid for the production of the selected energy source(s) in the BAU case. // **Guidance for setting values: **</v>
      </c>
      <c r="Q451" s="12">
        <f>INDEX('Policy Characteristics'!L:L,MATCH(PolicyLevers!$C451,'Policy Characteristics'!$D:$D,0))</f>
        <v>0</v>
      </c>
      <c r="R451" s="264">
        <f>INDEX('Policy Characteristics'!M:M,MATCH(PolicyLevers!$C451,'Policy Characteristics'!$D:$D,0))</f>
        <v>0</v>
      </c>
      <c r="S451" s="270">
        <f>INDEX('Policy Characteristics'!N:N,MATCH(PolicyLevers!$C451,'Policy Characteristics'!$D:$D,0))</f>
        <v>0</v>
      </c>
      <c r="T451" s="270">
        <f>INDEX('Policy Characteristics'!O:O,MATCH(PolicyLevers!$C451,'Policy Characteristics'!$D:$D,0))</f>
        <v>0</v>
      </c>
      <c r="U451" s="12"/>
      <c r="V451" s="12"/>
      <c r="W451" s="12"/>
      <c r="X451" s="12"/>
      <c r="Y451" s="12"/>
      <c r="Z451" s="12"/>
    </row>
    <row r="452" spans="1:26" ht="15.75" customHeight="1" x14ac:dyDescent="0.2">
      <c r="A452" s="118" t="str">
        <f>INDEX('Policy Characteristics'!B:B,MATCH(PolicyLevers!$C452,'Policy Characteristics'!$D:$D,0))</f>
        <v>Cross-Sector</v>
      </c>
      <c r="B452" s="118" t="str">
        <f>INDEX('Policy Characteristics'!C:C,MATCH(PolicyLevers!$C452,'Policy Characteristics'!$D:$D,0))</f>
        <v>End Existing Subsidies</v>
      </c>
      <c r="C452" s="118" t="str">
        <f t="shared" ref="C452" si="311">C$444</f>
        <v>Percent Reduction in BAU Subsidies</v>
      </c>
      <c r="D452" s="252" t="s">
        <v>459</v>
      </c>
      <c r="E452" s="252"/>
      <c r="F452" s="252" t="s">
        <v>460</v>
      </c>
      <c r="G452" s="252"/>
      <c r="H452" s="249">
        <v>75</v>
      </c>
      <c r="I452" s="283" t="s">
        <v>76</v>
      </c>
      <c r="J452" s="118" t="str">
        <f>INDEX('Policy Characteristics'!E:E,MATCH(PolicyLevers!$C452,'Policy Characteristics'!$D:$D,0))</f>
        <v>End Existing Subsidies</v>
      </c>
      <c r="K452" s="118" t="str">
        <f>INDEX('Policy Characteristics'!F:F,MATCH(PolicyLevers!$C452,'Policy Characteristics'!$D:$D,0))</f>
        <v>cross reduce BAU subsidies</v>
      </c>
      <c r="L452" s="251">
        <f>INDEX('Policy Characteristics'!G:G,MATCH(PolicyLevers!$C452,'Policy Characteristics'!$D:$D,0))</f>
        <v>0</v>
      </c>
      <c r="M452" s="251">
        <f>INDEX('Policy Characteristics'!H:H,MATCH(PolicyLevers!$C452,'Policy Characteristics'!$D:$D,0))</f>
        <v>0</v>
      </c>
      <c r="N452" s="251">
        <f>INDEX('Policy Characteristics'!I:I,MATCH(PolicyLevers!$C452,'Policy Characteristics'!$D:$D,0))</f>
        <v>0</v>
      </c>
      <c r="O452" s="252">
        <f>INDEX('Policy Characteristics'!J:J,MATCH(PolicyLevers!$C452,'Policy Characteristics'!$D:$D,0))</f>
        <v>0</v>
      </c>
      <c r="P452" s="252" t="str">
        <f>INDEX('Policy Characteristics'!K:K,MATCH(PolicyLevers!$C452,'Policy Characteristics'!$D:$D,0))</f>
        <v>**Description:** This policy reduces the subsidies paid for the production of the selected energy source(s) in the BAU case. // **Guidance for setting values: **</v>
      </c>
      <c r="Q452" s="118">
        <f>INDEX('Policy Characteristics'!L:L,MATCH(PolicyLevers!$C452,'Policy Characteristics'!$D:$D,0))</f>
        <v>0</v>
      </c>
      <c r="R452" s="260">
        <f>INDEX('Policy Characteristics'!M:M,MATCH(PolicyLevers!$C452,'Policy Characteristics'!$D:$D,0))</f>
        <v>0</v>
      </c>
      <c r="S452" s="252">
        <f>INDEX('Policy Characteristics'!N:N,MATCH(PolicyLevers!$C452,'Policy Characteristics'!$D:$D,0))</f>
        <v>0</v>
      </c>
      <c r="T452" s="252">
        <f>INDEX('Policy Characteristics'!O:O,MATCH(PolicyLevers!$C452,'Policy Characteristics'!$D:$D,0))</f>
        <v>0</v>
      </c>
      <c r="U452" s="12"/>
      <c r="V452" s="12"/>
      <c r="W452" s="12"/>
      <c r="X452" s="12"/>
      <c r="Y452" s="12"/>
      <c r="Z452" s="12"/>
    </row>
    <row r="453" spans="1:26" ht="15.75" customHeight="1" x14ac:dyDescent="0.2">
      <c r="A453" s="118" t="str">
        <f>INDEX('Policy Characteristics'!B:B,MATCH(PolicyLevers!$C453,'Policy Characteristics'!$D:$D,0))</f>
        <v>Cross-Sector</v>
      </c>
      <c r="B453" s="118" t="str">
        <f>INDEX('Policy Characteristics'!C:C,MATCH(PolicyLevers!$C453,'Policy Characteristics'!$D:$D,0))</f>
        <v>End Existing Subsidies</v>
      </c>
      <c r="C453" s="118" t="str">
        <f t="shared" ref="C453" si="312">C$444</f>
        <v>Percent Reduction in BAU Subsidies</v>
      </c>
      <c r="D453" s="252" t="s">
        <v>461</v>
      </c>
      <c r="E453" s="252"/>
      <c r="F453" s="252" t="s">
        <v>462</v>
      </c>
      <c r="G453" s="252"/>
      <c r="H453" s="249">
        <v>76</v>
      </c>
      <c r="I453" s="283" t="s">
        <v>76</v>
      </c>
      <c r="J453" s="118" t="str">
        <f>INDEX('Policy Characteristics'!E:E,MATCH(PolicyLevers!$C453,'Policy Characteristics'!$D:$D,0))</f>
        <v>End Existing Subsidies</v>
      </c>
      <c r="K453" s="118" t="str">
        <f>INDEX('Policy Characteristics'!F:F,MATCH(PolicyLevers!$C453,'Policy Characteristics'!$D:$D,0))</f>
        <v>cross reduce BAU subsidies</v>
      </c>
      <c r="L453" s="251">
        <f>INDEX('Policy Characteristics'!G:G,MATCH(PolicyLevers!$C453,'Policy Characteristics'!$D:$D,0))</f>
        <v>0</v>
      </c>
      <c r="M453" s="251">
        <f>INDEX('Policy Characteristics'!H:H,MATCH(PolicyLevers!$C453,'Policy Characteristics'!$D:$D,0))</f>
        <v>0</v>
      </c>
      <c r="N453" s="251">
        <f>INDEX('Policy Characteristics'!I:I,MATCH(PolicyLevers!$C453,'Policy Characteristics'!$D:$D,0))</f>
        <v>0</v>
      </c>
      <c r="O453" s="252">
        <f>INDEX('Policy Characteristics'!J:J,MATCH(PolicyLevers!$C453,'Policy Characteristics'!$D:$D,0))</f>
        <v>0</v>
      </c>
      <c r="P453" s="252" t="str">
        <f>INDEX('Policy Characteristics'!K:K,MATCH(PolicyLevers!$C453,'Policy Characteristics'!$D:$D,0))</f>
        <v>**Description:** This policy reduces the subsidies paid for the production of the selected energy source(s) in the BAU case. // **Guidance for setting values: **</v>
      </c>
      <c r="Q453" s="118">
        <f>INDEX('Policy Characteristics'!L:L,MATCH(PolicyLevers!$C453,'Policy Characteristics'!$D:$D,0))</f>
        <v>0</v>
      </c>
      <c r="R453" s="260">
        <f>INDEX('Policy Characteristics'!M:M,MATCH(PolicyLevers!$C453,'Policy Characteristics'!$D:$D,0))</f>
        <v>0</v>
      </c>
      <c r="S453" s="252">
        <f>INDEX('Policy Characteristics'!N:N,MATCH(PolicyLevers!$C453,'Policy Characteristics'!$D:$D,0))</f>
        <v>0</v>
      </c>
      <c r="T453" s="252">
        <f>INDEX('Policy Characteristics'!O:O,MATCH(PolicyLevers!$C453,'Policy Characteristics'!$D:$D,0))</f>
        <v>0</v>
      </c>
      <c r="U453" s="12"/>
      <c r="V453" s="12"/>
      <c r="W453" s="12"/>
      <c r="X453" s="12"/>
      <c r="Y453" s="12"/>
      <c r="Z453" s="12"/>
    </row>
    <row r="454" spans="1:26" ht="15.75" customHeight="1" x14ac:dyDescent="0.2">
      <c r="A454" s="118" t="str">
        <f>INDEX('Policy Characteristics'!B:B,MATCH(PolicyLevers!$C454,'Policy Characteristics'!$D:$D,0))</f>
        <v>Cross-Sector</v>
      </c>
      <c r="B454" s="118" t="str">
        <f>INDEX('Policy Characteristics'!C:C,MATCH(PolicyLevers!$C454,'Policy Characteristics'!$D:$D,0))</f>
        <v>End Existing Subsidies</v>
      </c>
      <c r="C454" s="12" t="str">
        <f t="shared" ref="C454" si="313">C$444</f>
        <v>Percent Reduction in BAU Subsidies</v>
      </c>
      <c r="D454" s="257" t="s">
        <v>577</v>
      </c>
      <c r="E454" s="257"/>
      <c r="F454" s="257" t="s">
        <v>578</v>
      </c>
      <c r="G454" s="257"/>
      <c r="H454" s="7" t="s">
        <v>222</v>
      </c>
      <c r="I454" s="288" t="s">
        <v>76</v>
      </c>
      <c r="J454" s="118" t="str">
        <f>INDEX('Policy Characteristics'!E:E,MATCH(PolicyLevers!$C454,'Policy Characteristics'!$D:$D,0))</f>
        <v>End Existing Subsidies</v>
      </c>
      <c r="K454" s="118" t="str">
        <f>INDEX('Policy Characteristics'!F:F,MATCH(PolicyLevers!$C454,'Policy Characteristics'!$D:$D,0))</f>
        <v>cross reduce BAU subsidies</v>
      </c>
      <c r="L454" s="2">
        <f>INDEX('Policy Characteristics'!G:G,MATCH(PolicyLevers!$C454,'Policy Characteristics'!$D:$D,0))</f>
        <v>0</v>
      </c>
      <c r="M454" s="2">
        <f>INDEX('Policy Characteristics'!H:H,MATCH(PolicyLevers!$C454,'Policy Characteristics'!$D:$D,0))</f>
        <v>0</v>
      </c>
      <c r="N454" s="2">
        <f>INDEX('Policy Characteristics'!I:I,MATCH(PolicyLevers!$C454,'Policy Characteristics'!$D:$D,0))</f>
        <v>0</v>
      </c>
      <c r="O454" s="257">
        <f>INDEX('Policy Characteristics'!J:J,MATCH(PolicyLevers!$C454,'Policy Characteristics'!$D:$D,0))</f>
        <v>0</v>
      </c>
      <c r="P454" s="257" t="str">
        <f>INDEX('Policy Characteristics'!K:K,MATCH(PolicyLevers!$C454,'Policy Characteristics'!$D:$D,0))</f>
        <v>**Description:** This policy reduces the subsidies paid for the production of the selected energy source(s) in the BAU case. // **Guidance for setting values: **</v>
      </c>
      <c r="Q454" s="12">
        <f>INDEX('Policy Characteristics'!L:L,MATCH(PolicyLevers!$C454,'Policy Characteristics'!$D:$D,0))</f>
        <v>0</v>
      </c>
      <c r="R454" s="264">
        <f>INDEX('Policy Characteristics'!M:M,MATCH(PolicyLevers!$C454,'Policy Characteristics'!$D:$D,0))</f>
        <v>0</v>
      </c>
      <c r="S454" s="270">
        <f>INDEX('Policy Characteristics'!N:N,MATCH(PolicyLevers!$C454,'Policy Characteristics'!$D:$D,0))</f>
        <v>0</v>
      </c>
      <c r="T454" s="270">
        <f>INDEX('Policy Characteristics'!O:O,MATCH(PolicyLevers!$C454,'Policy Characteristics'!$D:$D,0))</f>
        <v>0</v>
      </c>
      <c r="U454" s="12"/>
      <c r="V454" s="12"/>
      <c r="W454" s="12"/>
      <c r="X454" s="12"/>
      <c r="Y454" s="12"/>
      <c r="Z454" s="12"/>
    </row>
    <row r="455" spans="1:26" ht="15.75" customHeight="1" x14ac:dyDescent="0.2">
      <c r="A455" s="118" t="str">
        <f>INDEX('Policy Characteristics'!B:B,MATCH(PolicyLevers!$C455,'Policy Characteristics'!$D:$D,0))</f>
        <v>Cross-Sector</v>
      </c>
      <c r="B455" s="118" t="str">
        <f>INDEX('Policy Characteristics'!C:C,MATCH(PolicyLevers!$C455,'Policy Characteristics'!$D:$D,0))</f>
        <v>End Existing Subsidies</v>
      </c>
      <c r="C455" s="12" t="str">
        <f t="shared" ref="C455" si="314">C$444</f>
        <v>Percent Reduction in BAU Subsidies</v>
      </c>
      <c r="D455" s="257" t="s">
        <v>579</v>
      </c>
      <c r="E455" s="257"/>
      <c r="F455" s="257" t="s">
        <v>580</v>
      </c>
      <c r="G455" s="257"/>
      <c r="H455" s="7" t="s">
        <v>222</v>
      </c>
      <c r="I455" s="288" t="s">
        <v>76</v>
      </c>
      <c r="J455" s="118" t="str">
        <f>INDEX('Policy Characteristics'!E:E,MATCH(PolicyLevers!$C455,'Policy Characteristics'!$D:$D,0))</f>
        <v>End Existing Subsidies</v>
      </c>
      <c r="K455" s="118" t="str">
        <f>INDEX('Policy Characteristics'!F:F,MATCH(PolicyLevers!$C455,'Policy Characteristics'!$D:$D,0))</f>
        <v>cross reduce BAU subsidies</v>
      </c>
      <c r="L455" s="2">
        <f>INDEX('Policy Characteristics'!G:G,MATCH(PolicyLevers!$C455,'Policy Characteristics'!$D:$D,0))</f>
        <v>0</v>
      </c>
      <c r="M455" s="2">
        <f>INDEX('Policy Characteristics'!H:H,MATCH(PolicyLevers!$C455,'Policy Characteristics'!$D:$D,0))</f>
        <v>0</v>
      </c>
      <c r="N455" s="2">
        <f>INDEX('Policy Characteristics'!I:I,MATCH(PolicyLevers!$C455,'Policy Characteristics'!$D:$D,0))</f>
        <v>0</v>
      </c>
      <c r="O455" s="257">
        <f>INDEX('Policy Characteristics'!J:J,MATCH(PolicyLevers!$C455,'Policy Characteristics'!$D:$D,0))</f>
        <v>0</v>
      </c>
      <c r="P455" s="257" t="str">
        <f>INDEX('Policy Characteristics'!K:K,MATCH(PolicyLevers!$C455,'Policy Characteristics'!$D:$D,0))</f>
        <v>**Description:** This policy reduces the subsidies paid for the production of the selected energy source(s) in the BAU case. // **Guidance for setting values: **</v>
      </c>
      <c r="Q455" s="12">
        <f>INDEX('Policy Characteristics'!L:L,MATCH(PolicyLevers!$C455,'Policy Characteristics'!$D:$D,0))</f>
        <v>0</v>
      </c>
      <c r="R455" s="264">
        <f>INDEX('Policy Characteristics'!M:M,MATCH(PolicyLevers!$C455,'Policy Characteristics'!$D:$D,0))</f>
        <v>0</v>
      </c>
      <c r="S455" s="270">
        <f>INDEX('Policy Characteristics'!N:N,MATCH(PolicyLevers!$C455,'Policy Characteristics'!$D:$D,0))</f>
        <v>0</v>
      </c>
      <c r="T455" s="270">
        <f>INDEX('Policy Characteristics'!O:O,MATCH(PolicyLevers!$C455,'Policy Characteristics'!$D:$D,0))</f>
        <v>0</v>
      </c>
      <c r="U455" s="12"/>
      <c r="V455" s="12"/>
      <c r="W455" s="12"/>
      <c r="X455" s="12"/>
      <c r="Y455" s="12"/>
      <c r="Z455" s="12"/>
    </row>
    <row r="456" spans="1:26" ht="15.75" customHeight="1" x14ac:dyDescent="0.2">
      <c r="A456" s="118" t="str">
        <f>INDEX('Policy Characteristics'!B:B,MATCH(PolicyLevers!$C456,'Policy Characteristics'!$D:$D,0))</f>
        <v>Cross-Sector</v>
      </c>
      <c r="B456" s="118" t="str">
        <f>INDEX('Policy Characteristics'!C:C,MATCH(PolicyLevers!$C456,'Policy Characteristics'!$D:$D,0))</f>
        <v>End Existing Subsidies</v>
      </c>
      <c r="C456" s="12" t="str">
        <f t="shared" ref="C456" si="315">C$444</f>
        <v>Percent Reduction in BAU Subsidies</v>
      </c>
      <c r="D456" s="257" t="s">
        <v>463</v>
      </c>
      <c r="E456" s="257"/>
      <c r="F456" s="257" t="s">
        <v>464</v>
      </c>
      <c r="G456" s="257"/>
      <c r="H456" s="7"/>
      <c r="I456" s="288" t="s">
        <v>76</v>
      </c>
      <c r="J456" s="118" t="str">
        <f>INDEX('Policy Characteristics'!E:E,MATCH(PolicyLevers!$C456,'Policy Characteristics'!$D:$D,0))</f>
        <v>End Existing Subsidies</v>
      </c>
      <c r="K456" s="118" t="str">
        <f>INDEX('Policy Characteristics'!F:F,MATCH(PolicyLevers!$C456,'Policy Characteristics'!$D:$D,0))</f>
        <v>cross reduce BAU subsidies</v>
      </c>
      <c r="L456" s="256">
        <f>INDEX('Policy Characteristics'!G:G,MATCH(PolicyLevers!$C456,'Policy Characteristics'!$D:$D,0))</f>
        <v>0</v>
      </c>
      <c r="M456" s="256">
        <f>INDEX('Policy Characteristics'!H:H,MATCH(PolicyLevers!$C456,'Policy Characteristics'!$D:$D,0))</f>
        <v>0</v>
      </c>
      <c r="N456" s="256">
        <f>INDEX('Policy Characteristics'!I:I,MATCH(PolicyLevers!$C456,'Policy Characteristics'!$D:$D,0))</f>
        <v>0</v>
      </c>
      <c r="O456" s="270">
        <f>INDEX('Policy Characteristics'!J:J,MATCH(PolicyLevers!$C456,'Policy Characteristics'!$D:$D,0))</f>
        <v>0</v>
      </c>
      <c r="P456" s="257" t="str">
        <f>INDEX('Policy Characteristics'!K:K,MATCH(PolicyLevers!$C456,'Policy Characteristics'!$D:$D,0))</f>
        <v>**Description:** This policy reduces the subsidies paid for the production of the selected energy source(s) in the BAU case. // **Guidance for setting values: **</v>
      </c>
      <c r="Q456" s="2">
        <f>INDEX('Policy Characteristics'!L:L,MATCH(PolicyLevers!$C456,'Policy Characteristics'!$D:$D,0))</f>
        <v>0</v>
      </c>
      <c r="R456" s="264">
        <f>INDEX('Policy Characteristics'!M:M,MATCH(PolicyLevers!$C456,'Policy Characteristics'!$D:$D,0))</f>
        <v>0</v>
      </c>
      <c r="S456" s="257">
        <f>INDEX('Policy Characteristics'!N:N,MATCH(PolicyLevers!$C456,'Policy Characteristics'!$D:$D,0))</f>
        <v>0</v>
      </c>
      <c r="T456" s="270">
        <f>INDEX('Policy Characteristics'!O:O,MATCH(PolicyLevers!$C456,'Policy Characteristics'!$D:$D,0))</f>
        <v>0</v>
      </c>
      <c r="U456" s="12"/>
      <c r="V456" s="12"/>
      <c r="W456" s="12"/>
      <c r="X456" s="12"/>
      <c r="Y456" s="12"/>
      <c r="Z456" s="12"/>
    </row>
    <row r="457" spans="1:26" ht="15.75" customHeight="1" x14ac:dyDescent="0.2">
      <c r="A457" s="118" t="str">
        <f>INDEX('Policy Characteristics'!B:B,MATCH(PolicyLevers!$C457,'Policy Characteristics'!$D:$D,0))</f>
        <v>Cross-Sector</v>
      </c>
      <c r="B457" s="118" t="str">
        <f>INDEX('Policy Characteristics'!C:C,MATCH(PolicyLevers!$C457,'Policy Characteristics'!$D:$D,0))</f>
        <v>End Existing Subsidies</v>
      </c>
      <c r="C457" s="12" t="str">
        <f t="shared" ref="C457" si="316">C$444</f>
        <v>Percent Reduction in BAU Subsidies</v>
      </c>
      <c r="D457" s="257" t="s">
        <v>581</v>
      </c>
      <c r="E457" s="257"/>
      <c r="F457" s="257" t="s">
        <v>582</v>
      </c>
      <c r="G457" s="257"/>
      <c r="H457" s="7" t="s">
        <v>222</v>
      </c>
      <c r="I457" s="288" t="s">
        <v>76</v>
      </c>
      <c r="J457" s="118" t="str">
        <f>INDEX('Policy Characteristics'!E:E,MATCH(PolicyLevers!$C457,'Policy Characteristics'!$D:$D,0))</f>
        <v>End Existing Subsidies</v>
      </c>
      <c r="K457" s="118" t="str">
        <f>INDEX('Policy Characteristics'!F:F,MATCH(PolicyLevers!$C457,'Policy Characteristics'!$D:$D,0))</f>
        <v>cross reduce BAU subsidies</v>
      </c>
      <c r="L457" s="2">
        <f>INDEX('Policy Characteristics'!G:G,MATCH(PolicyLevers!$C457,'Policy Characteristics'!$D:$D,0))</f>
        <v>0</v>
      </c>
      <c r="M457" s="2">
        <f>INDEX('Policy Characteristics'!H:H,MATCH(PolicyLevers!$C457,'Policy Characteristics'!$D:$D,0))</f>
        <v>0</v>
      </c>
      <c r="N457" s="2">
        <f>INDEX('Policy Characteristics'!I:I,MATCH(PolicyLevers!$C457,'Policy Characteristics'!$D:$D,0))</f>
        <v>0</v>
      </c>
      <c r="O457" s="257">
        <f>INDEX('Policy Characteristics'!J:J,MATCH(PolicyLevers!$C457,'Policy Characteristics'!$D:$D,0))</f>
        <v>0</v>
      </c>
      <c r="P457" s="257" t="str">
        <f>INDEX('Policy Characteristics'!K:K,MATCH(PolicyLevers!$C457,'Policy Characteristics'!$D:$D,0))</f>
        <v>**Description:** This policy reduces the subsidies paid for the production of the selected energy source(s) in the BAU case. // **Guidance for setting values: **</v>
      </c>
      <c r="Q457" s="12">
        <f>INDEX('Policy Characteristics'!L:L,MATCH(PolicyLevers!$C457,'Policy Characteristics'!$D:$D,0))</f>
        <v>0</v>
      </c>
      <c r="R457" s="264">
        <f>INDEX('Policy Characteristics'!M:M,MATCH(PolicyLevers!$C457,'Policy Characteristics'!$D:$D,0))</f>
        <v>0</v>
      </c>
      <c r="S457" s="270">
        <f>INDEX('Policy Characteristics'!N:N,MATCH(PolicyLevers!$C457,'Policy Characteristics'!$D:$D,0))</f>
        <v>0</v>
      </c>
      <c r="T457" s="270">
        <f>INDEX('Policy Characteristics'!O:O,MATCH(PolicyLevers!$C457,'Policy Characteristics'!$D:$D,0))</f>
        <v>0</v>
      </c>
      <c r="U457" s="12"/>
      <c r="V457" s="12"/>
      <c r="W457" s="12"/>
      <c r="X457" s="12"/>
      <c r="Y457" s="12"/>
      <c r="Z457" s="12"/>
    </row>
    <row r="458" spans="1:26" ht="15.75" customHeight="1" x14ac:dyDescent="0.2">
      <c r="A458" s="118" t="str">
        <f>INDEX('Policy Characteristics'!B:B,MATCH(PolicyLevers!$C458,'Policy Characteristics'!$D:$D,0))</f>
        <v>Cross-Sector</v>
      </c>
      <c r="B458" s="118" t="str">
        <f>INDEX('Policy Characteristics'!C:C,MATCH(PolicyLevers!$C458,'Policy Characteristics'!$D:$D,0))</f>
        <v>End Existing Subsidies</v>
      </c>
      <c r="C458" s="12" t="str">
        <f t="shared" ref="C458" si="317">C$444</f>
        <v>Percent Reduction in BAU Subsidies</v>
      </c>
      <c r="D458" s="257" t="s">
        <v>583</v>
      </c>
      <c r="E458" s="257"/>
      <c r="F458" s="257" t="s">
        <v>246</v>
      </c>
      <c r="G458" s="257"/>
      <c r="H458" s="7"/>
      <c r="I458" s="288" t="s">
        <v>76</v>
      </c>
      <c r="J458" s="118" t="str">
        <f>INDEX('Policy Characteristics'!E:E,MATCH(PolicyLevers!$C458,'Policy Characteristics'!$D:$D,0))</f>
        <v>End Existing Subsidies</v>
      </c>
      <c r="K458" s="118" t="str">
        <f>INDEX('Policy Characteristics'!F:F,MATCH(PolicyLevers!$C458,'Policy Characteristics'!$D:$D,0))</f>
        <v>cross reduce BAU subsidies</v>
      </c>
      <c r="L458" s="2">
        <f>INDEX('Policy Characteristics'!G:G,MATCH(PolicyLevers!$C458,'Policy Characteristics'!$D:$D,0))</f>
        <v>0</v>
      </c>
      <c r="M458" s="2">
        <f>INDEX('Policy Characteristics'!H:H,MATCH(PolicyLevers!$C458,'Policy Characteristics'!$D:$D,0))</f>
        <v>0</v>
      </c>
      <c r="N458" s="2">
        <f>INDEX('Policy Characteristics'!I:I,MATCH(PolicyLevers!$C458,'Policy Characteristics'!$D:$D,0))</f>
        <v>0</v>
      </c>
      <c r="O458" s="257">
        <f>INDEX('Policy Characteristics'!J:J,MATCH(PolicyLevers!$C458,'Policy Characteristics'!$D:$D,0))</f>
        <v>0</v>
      </c>
      <c r="P458" s="257" t="str">
        <f>INDEX('Policy Characteristics'!K:K,MATCH(PolicyLevers!$C458,'Policy Characteristics'!$D:$D,0))</f>
        <v>**Description:** This policy reduces the subsidies paid for the production of the selected energy source(s) in the BAU case. // **Guidance for setting values: **</v>
      </c>
      <c r="Q458" s="12">
        <f>INDEX('Policy Characteristics'!L:L,MATCH(PolicyLevers!$C458,'Policy Characteristics'!$D:$D,0))</f>
        <v>0</v>
      </c>
      <c r="R458" s="264">
        <f>INDEX('Policy Characteristics'!M:M,MATCH(PolicyLevers!$C458,'Policy Characteristics'!$D:$D,0))</f>
        <v>0</v>
      </c>
      <c r="S458" s="270">
        <f>INDEX('Policy Characteristics'!N:N,MATCH(PolicyLevers!$C458,'Policy Characteristics'!$D:$D,0))</f>
        <v>0</v>
      </c>
      <c r="T458" s="270">
        <f>INDEX('Policy Characteristics'!O:O,MATCH(PolicyLevers!$C458,'Policy Characteristics'!$D:$D,0))</f>
        <v>0</v>
      </c>
      <c r="U458" s="12"/>
      <c r="V458" s="12"/>
      <c r="W458" s="12"/>
      <c r="X458" s="12"/>
      <c r="Y458" s="12"/>
      <c r="Z458" s="12"/>
    </row>
    <row r="459" spans="1:26" ht="15.75" customHeight="1" x14ac:dyDescent="0.2">
      <c r="A459" s="118" t="str">
        <f>INDEX('Policy Characteristics'!B:B,MATCH(PolicyLevers!$C459,'Policy Characteristics'!$D:$D,0))</f>
        <v>Cross-Sector</v>
      </c>
      <c r="B459" s="118" t="str">
        <f>INDEX('Policy Characteristics'!C:C,MATCH(PolicyLevers!$C459,'Policy Characteristics'!$D:$D,0))</f>
        <v>End Existing Subsidies</v>
      </c>
      <c r="C459" s="12" t="str">
        <f t="shared" ref="C459" si="318">C$444</f>
        <v>Percent Reduction in BAU Subsidies</v>
      </c>
      <c r="D459" s="257" t="s">
        <v>465</v>
      </c>
      <c r="E459" s="257"/>
      <c r="F459" s="257" t="s">
        <v>252</v>
      </c>
      <c r="G459" s="257"/>
      <c r="H459" s="7"/>
      <c r="I459" s="288" t="s">
        <v>76</v>
      </c>
      <c r="J459" s="118" t="str">
        <f>INDEX('Policy Characteristics'!E:E,MATCH(PolicyLevers!$C459,'Policy Characteristics'!$D:$D,0))</f>
        <v>End Existing Subsidies</v>
      </c>
      <c r="K459" s="118" t="str">
        <f>INDEX('Policy Characteristics'!F:F,MATCH(PolicyLevers!$C459,'Policy Characteristics'!$D:$D,0))</f>
        <v>cross reduce BAU subsidies</v>
      </c>
      <c r="L459" s="256">
        <f>INDEX('Policy Characteristics'!G:G,MATCH(PolicyLevers!$C459,'Policy Characteristics'!$D:$D,0))</f>
        <v>0</v>
      </c>
      <c r="M459" s="256">
        <f>INDEX('Policy Characteristics'!H:H,MATCH(PolicyLevers!$C459,'Policy Characteristics'!$D:$D,0))</f>
        <v>0</v>
      </c>
      <c r="N459" s="256">
        <f>INDEX('Policy Characteristics'!I:I,MATCH(PolicyLevers!$C459,'Policy Characteristics'!$D:$D,0))</f>
        <v>0</v>
      </c>
      <c r="O459" s="270">
        <f>INDEX('Policy Characteristics'!J:J,MATCH(PolicyLevers!$C459,'Policy Characteristics'!$D:$D,0))</f>
        <v>0</v>
      </c>
      <c r="P459" s="257" t="str">
        <f>INDEX('Policy Characteristics'!K:K,MATCH(PolicyLevers!$C459,'Policy Characteristics'!$D:$D,0))</f>
        <v>**Description:** This policy reduces the subsidies paid for the production of the selected energy source(s) in the BAU case. // **Guidance for setting values: **</v>
      </c>
      <c r="Q459" s="12">
        <f>INDEX('Policy Characteristics'!L:L,MATCH(PolicyLevers!$C459,'Policy Characteristics'!$D:$D,0))</f>
        <v>0</v>
      </c>
      <c r="R459" s="264">
        <f>INDEX('Policy Characteristics'!M:M,MATCH(PolicyLevers!$C459,'Policy Characteristics'!$D:$D,0))</f>
        <v>0</v>
      </c>
      <c r="S459" s="270">
        <f>INDEX('Policy Characteristics'!N:N,MATCH(PolicyLevers!$C459,'Policy Characteristics'!$D:$D,0))</f>
        <v>0</v>
      </c>
      <c r="T459" s="270">
        <f>INDEX('Policy Characteristics'!O:O,MATCH(PolicyLevers!$C459,'Policy Characteristics'!$D:$D,0))</f>
        <v>0</v>
      </c>
      <c r="U459" s="12"/>
      <c r="V459" s="12"/>
      <c r="W459" s="12"/>
      <c r="X459" s="12"/>
      <c r="Y459" s="12"/>
      <c r="Z459" s="12"/>
    </row>
    <row r="460" spans="1:26" ht="15.75" customHeight="1" x14ac:dyDescent="0.2">
      <c r="A460" s="118" t="str">
        <f>INDEX('Policy Characteristics'!B:B,MATCH(PolicyLevers!$C460,'Policy Characteristics'!$D:$D,0))</f>
        <v>Cross-Sector</v>
      </c>
      <c r="B460" s="118" t="str">
        <f>INDEX('Policy Characteristics'!C:C,MATCH(PolicyLevers!$C460,'Policy Characteristics'!$D:$D,0))</f>
        <v>End Existing Subsidies</v>
      </c>
      <c r="C460" s="12" t="str">
        <f t="shared" ref="C460" si="319">C$444</f>
        <v>Percent Reduction in BAU Subsidies</v>
      </c>
      <c r="D460" s="257" t="s">
        <v>466</v>
      </c>
      <c r="E460" s="257"/>
      <c r="F460" s="257" t="s">
        <v>256</v>
      </c>
      <c r="G460" s="257"/>
      <c r="H460" s="7"/>
      <c r="I460" s="288" t="s">
        <v>76</v>
      </c>
      <c r="J460" s="118" t="str">
        <f>INDEX('Policy Characteristics'!E:E,MATCH(PolicyLevers!$C460,'Policy Characteristics'!$D:$D,0))</f>
        <v>End Existing Subsidies</v>
      </c>
      <c r="K460" s="118" t="str">
        <f>INDEX('Policy Characteristics'!F:F,MATCH(PolicyLevers!$C460,'Policy Characteristics'!$D:$D,0))</f>
        <v>cross reduce BAU subsidies</v>
      </c>
      <c r="L460" s="256">
        <f>INDEX('Policy Characteristics'!G:G,MATCH(PolicyLevers!$C460,'Policy Characteristics'!$D:$D,0))</f>
        <v>0</v>
      </c>
      <c r="M460" s="256">
        <f>INDEX('Policy Characteristics'!H:H,MATCH(PolicyLevers!$C460,'Policy Characteristics'!$D:$D,0))</f>
        <v>0</v>
      </c>
      <c r="N460" s="256">
        <f>INDEX('Policy Characteristics'!I:I,MATCH(PolicyLevers!$C460,'Policy Characteristics'!$D:$D,0))</f>
        <v>0</v>
      </c>
      <c r="O460" s="270">
        <f>INDEX('Policy Characteristics'!J:J,MATCH(PolicyLevers!$C460,'Policy Characteristics'!$D:$D,0))</f>
        <v>0</v>
      </c>
      <c r="P460" s="257" t="str">
        <f>INDEX('Policy Characteristics'!K:K,MATCH(PolicyLevers!$C460,'Policy Characteristics'!$D:$D,0))</f>
        <v>**Description:** This policy reduces the subsidies paid for the production of the selected energy source(s) in the BAU case. // **Guidance for setting values: **</v>
      </c>
      <c r="Q460" s="12">
        <f>INDEX('Policy Characteristics'!L:L,MATCH(PolicyLevers!$C460,'Policy Characteristics'!$D:$D,0))</f>
        <v>0</v>
      </c>
      <c r="R460" s="264">
        <f>INDEX('Policy Characteristics'!M:M,MATCH(PolicyLevers!$C460,'Policy Characteristics'!$D:$D,0))</f>
        <v>0</v>
      </c>
      <c r="S460" s="270">
        <f>INDEX('Policy Characteristics'!N:N,MATCH(PolicyLevers!$C460,'Policy Characteristics'!$D:$D,0))</f>
        <v>0</v>
      </c>
      <c r="T460" s="270">
        <f>INDEX('Policy Characteristics'!O:O,MATCH(PolicyLevers!$C460,'Policy Characteristics'!$D:$D,0))</f>
        <v>0</v>
      </c>
      <c r="U460" s="12"/>
      <c r="V460" s="12"/>
      <c r="W460" s="12"/>
      <c r="X460" s="12"/>
      <c r="Y460" s="12"/>
      <c r="Z460" s="12"/>
    </row>
    <row r="461" spans="1:26" ht="15.75" customHeight="1" x14ac:dyDescent="0.2">
      <c r="A461" s="118" t="str">
        <f>INDEX('Policy Characteristics'!B:B,MATCH(PolicyLevers!$C461,'Policy Characteristics'!$D:$D,0))</f>
        <v>Cross-Sector</v>
      </c>
      <c r="B461" s="118" t="str">
        <f>INDEX('Policy Characteristics'!C:C,MATCH(PolicyLevers!$C461,'Policy Characteristics'!$D:$D,0))</f>
        <v>End Existing Subsidies</v>
      </c>
      <c r="C461" s="12" t="str">
        <f t="shared" ref="C461" si="320">C$444</f>
        <v>Percent Reduction in BAU Subsidies</v>
      </c>
      <c r="D461" s="257" t="s">
        <v>467</v>
      </c>
      <c r="E461" s="257"/>
      <c r="F461" s="257" t="s">
        <v>468</v>
      </c>
      <c r="G461" s="257"/>
      <c r="H461" s="7"/>
      <c r="I461" s="288" t="s">
        <v>76</v>
      </c>
      <c r="J461" s="118" t="str">
        <f>INDEX('Policy Characteristics'!E:E,MATCH(PolicyLevers!$C461,'Policy Characteristics'!$D:$D,0))</f>
        <v>End Existing Subsidies</v>
      </c>
      <c r="K461" s="118" t="str">
        <f>INDEX('Policy Characteristics'!F:F,MATCH(PolicyLevers!$C461,'Policy Characteristics'!$D:$D,0))</f>
        <v>cross reduce BAU subsidies</v>
      </c>
      <c r="L461" s="256">
        <f>INDEX('Policy Characteristics'!G:G,MATCH(PolicyLevers!$C461,'Policy Characteristics'!$D:$D,0))</f>
        <v>0</v>
      </c>
      <c r="M461" s="256">
        <f>INDEX('Policy Characteristics'!H:H,MATCH(PolicyLevers!$C461,'Policy Characteristics'!$D:$D,0))</f>
        <v>0</v>
      </c>
      <c r="N461" s="256">
        <f>INDEX('Policy Characteristics'!I:I,MATCH(PolicyLevers!$C461,'Policy Characteristics'!$D:$D,0))</f>
        <v>0</v>
      </c>
      <c r="O461" s="270">
        <f>INDEX('Policy Characteristics'!J:J,MATCH(PolicyLevers!$C461,'Policy Characteristics'!$D:$D,0))</f>
        <v>0</v>
      </c>
      <c r="P461" s="257" t="str">
        <f>INDEX('Policy Characteristics'!K:K,MATCH(PolicyLevers!$C461,'Policy Characteristics'!$D:$D,0))</f>
        <v>**Description:** This policy reduces the subsidies paid for the production of the selected energy source(s) in the BAU case. // **Guidance for setting values: **</v>
      </c>
      <c r="Q461" s="12">
        <f>INDEX('Policy Characteristics'!L:L,MATCH(PolicyLevers!$C461,'Policy Characteristics'!$D:$D,0))</f>
        <v>0</v>
      </c>
      <c r="R461" s="264">
        <f>INDEX('Policy Characteristics'!M:M,MATCH(PolicyLevers!$C461,'Policy Characteristics'!$D:$D,0))</f>
        <v>0</v>
      </c>
      <c r="S461" s="270">
        <f>INDEX('Policy Characteristics'!N:N,MATCH(PolicyLevers!$C461,'Policy Characteristics'!$D:$D,0))</f>
        <v>0</v>
      </c>
      <c r="T461" s="270">
        <f>INDEX('Policy Characteristics'!O:O,MATCH(PolicyLevers!$C461,'Policy Characteristics'!$D:$D,0))</f>
        <v>0</v>
      </c>
      <c r="U461" s="12"/>
      <c r="V461" s="12"/>
      <c r="W461" s="12"/>
      <c r="X461" s="12"/>
      <c r="Y461" s="12"/>
      <c r="Z461" s="12"/>
    </row>
    <row r="462" spans="1:26" ht="15.75" customHeight="1" x14ac:dyDescent="0.2">
      <c r="A462" s="118" t="str">
        <f>INDEX('Policy Characteristics'!B:B,MATCH(PolicyLevers!$C462,'Policy Characteristics'!$D:$D,0))</f>
        <v>Cross-Sector</v>
      </c>
      <c r="B462" s="118" t="str">
        <f>INDEX('Policy Characteristics'!C:C,MATCH(PolicyLevers!$C462,'Policy Characteristics'!$D:$D,0))</f>
        <v>End Existing Subsidies</v>
      </c>
      <c r="C462" s="12" t="str">
        <f t="shared" ref="C462" si="321">C$444</f>
        <v>Percent Reduction in BAU Subsidies</v>
      </c>
      <c r="D462" s="257" t="s">
        <v>469</v>
      </c>
      <c r="E462" s="257"/>
      <c r="F462" s="257" t="s">
        <v>470</v>
      </c>
      <c r="G462" s="257"/>
      <c r="H462" s="7"/>
      <c r="I462" s="288" t="s">
        <v>76</v>
      </c>
      <c r="J462" s="118" t="str">
        <f>INDEX('Policy Characteristics'!E:E,MATCH(PolicyLevers!$C462,'Policy Characteristics'!$D:$D,0))</f>
        <v>End Existing Subsidies</v>
      </c>
      <c r="K462" s="118" t="str">
        <f>INDEX('Policy Characteristics'!F:F,MATCH(PolicyLevers!$C462,'Policy Characteristics'!$D:$D,0))</f>
        <v>cross reduce BAU subsidies</v>
      </c>
      <c r="L462" s="256">
        <f>INDEX('Policy Characteristics'!G:G,MATCH(PolicyLevers!$C462,'Policy Characteristics'!$D:$D,0))</f>
        <v>0</v>
      </c>
      <c r="M462" s="256">
        <f>INDEX('Policy Characteristics'!H:H,MATCH(PolicyLevers!$C462,'Policy Characteristics'!$D:$D,0))</f>
        <v>0</v>
      </c>
      <c r="N462" s="256">
        <f>INDEX('Policy Characteristics'!I:I,MATCH(PolicyLevers!$C462,'Policy Characteristics'!$D:$D,0))</f>
        <v>0</v>
      </c>
      <c r="O462" s="270">
        <f>INDEX('Policy Characteristics'!J:J,MATCH(PolicyLevers!$C462,'Policy Characteristics'!$D:$D,0))</f>
        <v>0</v>
      </c>
      <c r="P462" s="257" t="str">
        <f>INDEX('Policy Characteristics'!K:K,MATCH(PolicyLevers!$C462,'Policy Characteristics'!$D:$D,0))</f>
        <v>**Description:** This policy reduces the subsidies paid for the production of the selected energy source(s) in the BAU case. // **Guidance for setting values: **</v>
      </c>
      <c r="Q462" s="12">
        <f>INDEX('Policy Characteristics'!L:L,MATCH(PolicyLevers!$C462,'Policy Characteristics'!$D:$D,0))</f>
        <v>0</v>
      </c>
      <c r="R462" s="264">
        <f>INDEX('Policy Characteristics'!M:M,MATCH(PolicyLevers!$C462,'Policy Characteristics'!$D:$D,0))</f>
        <v>0</v>
      </c>
      <c r="S462" s="270">
        <f>INDEX('Policy Characteristics'!N:N,MATCH(PolicyLevers!$C462,'Policy Characteristics'!$D:$D,0))</f>
        <v>0</v>
      </c>
      <c r="T462" s="270">
        <f>INDEX('Policy Characteristics'!O:O,MATCH(PolicyLevers!$C462,'Policy Characteristics'!$D:$D,0))</f>
        <v>0</v>
      </c>
      <c r="U462" s="12"/>
      <c r="V462" s="12"/>
      <c r="W462" s="12"/>
      <c r="X462" s="12"/>
      <c r="Y462" s="12"/>
      <c r="Z462" s="12"/>
    </row>
    <row r="463" spans="1:26" ht="15.75" customHeight="1" x14ac:dyDescent="0.2">
      <c r="A463" s="118" t="str">
        <f>INDEX('Policy Characteristics'!B:B,MATCH(PolicyLevers!$C463,'Policy Characteristics'!$D:$D,0))</f>
        <v>Cross-Sector</v>
      </c>
      <c r="B463" s="118" t="str">
        <f>INDEX('Policy Characteristics'!C:C,MATCH(PolicyLevers!$C463,'Policy Characteristics'!$D:$D,0))</f>
        <v>End Existing Subsidies</v>
      </c>
      <c r="C463" s="12" t="str">
        <f t="shared" ref="C463" si="322">C$444</f>
        <v>Percent Reduction in BAU Subsidies</v>
      </c>
      <c r="D463" s="257" t="s">
        <v>584</v>
      </c>
      <c r="E463" s="257"/>
      <c r="F463" s="257" t="s">
        <v>260</v>
      </c>
      <c r="G463" s="257"/>
      <c r="H463" s="7"/>
      <c r="I463" s="288" t="s">
        <v>76</v>
      </c>
      <c r="J463" s="118" t="str">
        <f>INDEX('Policy Characteristics'!E:E,MATCH(PolicyLevers!$C463,'Policy Characteristics'!$D:$D,0))</f>
        <v>End Existing Subsidies</v>
      </c>
      <c r="K463" s="118" t="str">
        <f>INDEX('Policy Characteristics'!F:F,MATCH(PolicyLevers!$C463,'Policy Characteristics'!$D:$D,0))</f>
        <v>cross reduce BAU subsidies</v>
      </c>
      <c r="L463" s="256">
        <f>INDEX('Policy Characteristics'!G:G,MATCH(PolicyLevers!$C463,'Policy Characteristics'!$D:$D,0))</f>
        <v>0</v>
      </c>
      <c r="M463" s="256">
        <f>INDEX('Policy Characteristics'!H:H,MATCH(PolicyLevers!$C463,'Policy Characteristics'!$D:$D,0))</f>
        <v>0</v>
      </c>
      <c r="N463" s="256">
        <f>INDEX('Policy Characteristics'!I:I,MATCH(PolicyLevers!$C463,'Policy Characteristics'!$D:$D,0))</f>
        <v>0</v>
      </c>
      <c r="O463" s="270">
        <f>INDEX('Policy Characteristics'!J:J,MATCH(PolicyLevers!$C463,'Policy Characteristics'!$D:$D,0))</f>
        <v>0</v>
      </c>
      <c r="P463" s="257" t="str">
        <f>INDEX('Policy Characteristics'!K:K,MATCH(PolicyLevers!$C463,'Policy Characteristics'!$D:$D,0))</f>
        <v>**Description:** This policy reduces the subsidies paid for the production of the selected energy source(s) in the BAU case. // **Guidance for setting values: **</v>
      </c>
      <c r="Q463" s="12">
        <f>INDEX('Policy Characteristics'!L:L,MATCH(PolicyLevers!$C463,'Policy Characteristics'!$D:$D,0))</f>
        <v>0</v>
      </c>
      <c r="R463" s="264">
        <f>INDEX('Policy Characteristics'!M:M,MATCH(PolicyLevers!$C463,'Policy Characteristics'!$D:$D,0))</f>
        <v>0</v>
      </c>
      <c r="S463" s="270">
        <f>INDEX('Policy Characteristics'!N:N,MATCH(PolicyLevers!$C463,'Policy Characteristics'!$D:$D,0))</f>
        <v>0</v>
      </c>
      <c r="T463" s="270">
        <f>INDEX('Policy Characteristics'!O:O,MATCH(PolicyLevers!$C463,'Policy Characteristics'!$D:$D,0))</f>
        <v>0</v>
      </c>
      <c r="U463" s="12"/>
      <c r="V463" s="12"/>
      <c r="W463" s="12"/>
      <c r="X463" s="12"/>
      <c r="Y463" s="12"/>
      <c r="Z463" s="12"/>
    </row>
    <row r="464" spans="1:26" ht="15.75" customHeight="1" x14ac:dyDescent="0.2">
      <c r="A464" s="118" t="str">
        <f>INDEX('Policy Characteristics'!B:B,MATCH(PolicyLevers!$C464,'Policy Characteristics'!$D:$D,0))</f>
        <v>Cross-Sector</v>
      </c>
      <c r="B464" s="118" t="str">
        <f>INDEX('Policy Characteristics'!C:C,MATCH(PolicyLevers!$C464,'Policy Characteristics'!$D:$D,0))</f>
        <v>End Existing Subsidies</v>
      </c>
      <c r="C464" s="12" t="str">
        <f t="shared" ref="C464" si="323">C$444</f>
        <v>Percent Reduction in BAU Subsidies</v>
      </c>
      <c r="D464" s="257" t="s">
        <v>585</v>
      </c>
      <c r="E464" s="257"/>
      <c r="F464" s="257" t="s">
        <v>586</v>
      </c>
      <c r="G464" s="257"/>
      <c r="H464" s="7"/>
      <c r="I464" s="288" t="s">
        <v>76</v>
      </c>
      <c r="J464" s="118" t="str">
        <f>INDEX('Policy Characteristics'!E:E,MATCH(PolicyLevers!$C464,'Policy Characteristics'!$D:$D,0))</f>
        <v>End Existing Subsidies</v>
      </c>
      <c r="K464" s="118" t="str">
        <f>INDEX('Policy Characteristics'!F:F,MATCH(PolicyLevers!$C464,'Policy Characteristics'!$D:$D,0))</f>
        <v>cross reduce BAU subsidies</v>
      </c>
      <c r="L464" s="256">
        <f>INDEX('Policy Characteristics'!G:G,MATCH(PolicyLevers!$C464,'Policy Characteristics'!$D:$D,0))</f>
        <v>0</v>
      </c>
      <c r="M464" s="256">
        <f>INDEX('Policy Characteristics'!H:H,MATCH(PolicyLevers!$C464,'Policy Characteristics'!$D:$D,0))</f>
        <v>0</v>
      </c>
      <c r="N464" s="256">
        <f>INDEX('Policy Characteristics'!I:I,MATCH(PolicyLevers!$C464,'Policy Characteristics'!$D:$D,0))</f>
        <v>0</v>
      </c>
      <c r="O464" s="270">
        <f>INDEX('Policy Characteristics'!J:J,MATCH(PolicyLevers!$C464,'Policy Characteristics'!$D:$D,0))</f>
        <v>0</v>
      </c>
      <c r="P464" s="257" t="str">
        <f>INDEX('Policy Characteristics'!K:K,MATCH(PolicyLevers!$C464,'Policy Characteristics'!$D:$D,0))</f>
        <v>**Description:** This policy reduces the subsidies paid for the production of the selected energy source(s) in the BAU case. // **Guidance for setting values: **</v>
      </c>
      <c r="Q464" s="12">
        <f>INDEX('Policy Characteristics'!L:L,MATCH(PolicyLevers!$C464,'Policy Characteristics'!$D:$D,0))</f>
        <v>0</v>
      </c>
      <c r="R464" s="264">
        <f>INDEX('Policy Characteristics'!M:M,MATCH(PolicyLevers!$C464,'Policy Characteristics'!$D:$D,0))</f>
        <v>0</v>
      </c>
      <c r="S464" s="270">
        <f>INDEX('Policy Characteristics'!N:N,MATCH(PolicyLevers!$C464,'Policy Characteristics'!$D:$D,0))</f>
        <v>0</v>
      </c>
      <c r="T464" s="270">
        <f>INDEX('Policy Characteristics'!O:O,MATCH(PolicyLevers!$C464,'Policy Characteristics'!$D:$D,0))</f>
        <v>0</v>
      </c>
      <c r="U464" s="12"/>
      <c r="V464" s="12"/>
      <c r="W464" s="12"/>
      <c r="X464" s="12"/>
      <c r="Y464" s="12"/>
      <c r="Z464" s="12"/>
    </row>
    <row r="465" spans="1:26" ht="15.75" customHeight="1" x14ac:dyDescent="0.2">
      <c r="A465" s="118" t="str">
        <f>INDEX('Policy Characteristics'!B:B,MATCH(PolicyLevers!$C465,'Policy Characteristics'!$D:$D,0))</f>
        <v>Cross-Sector</v>
      </c>
      <c r="B465" s="118" t="str">
        <f>INDEX('Policy Characteristics'!C:C,MATCH(PolicyLevers!$C465,'Policy Characteristics'!$D:$D,0))</f>
        <v>Exempt Non-CO2 Emissions from C Tax</v>
      </c>
      <c r="C465" s="2" t="s">
        <v>588</v>
      </c>
      <c r="D465" s="257"/>
      <c r="E465" s="257"/>
      <c r="F465" s="257"/>
      <c r="G465" s="257"/>
      <c r="H465" s="7"/>
      <c r="I465" s="288" t="s">
        <v>76</v>
      </c>
      <c r="J465" s="118" t="str">
        <f>INDEX('Policy Characteristics'!E:E,MATCH(PolicyLevers!$C465,'Policy Characteristics'!$D:$D,0))</f>
        <v>Carbon Tax Exemptions</v>
      </c>
      <c r="K465" s="118" t="str">
        <f>INDEX('Policy Characteristics'!F:F,MATCH(PolicyLevers!$C465,'Policy Characteristics'!$D:$D,0))</f>
        <v>cross toggle whether carbon tax affects non CO2 emissions</v>
      </c>
      <c r="L465" s="54">
        <f>INDEX('Policy Characteristics'!G:G,MATCH(PolicyLevers!$C465,'Policy Characteristics'!$D:$D,0))</f>
        <v>0</v>
      </c>
      <c r="M465" s="54">
        <f>INDEX('Policy Characteristics'!H:H,MATCH(PolicyLevers!$C465,'Policy Characteristics'!$D:$D,0))</f>
        <v>0</v>
      </c>
      <c r="N465" s="54">
        <f>INDEX('Policy Characteristics'!I:I,MATCH(PolicyLevers!$C465,'Policy Characteristics'!$D:$D,0))</f>
        <v>0</v>
      </c>
      <c r="O465" s="257">
        <f>INDEX('Policy Characteristics'!J:J,MATCH(PolicyLevers!$C465,'Policy Characteristics'!$D:$D,0))</f>
        <v>0</v>
      </c>
      <c r="P465" s="257" t="str">
        <f>INDEX('Policy Characteristics'!K:K,MATCH(PolicyLevers!$C465,'Policy Characteristics'!$D:$D,0))</f>
        <v>**Description:**0</v>
      </c>
      <c r="Q465" s="2">
        <f>INDEX('Policy Characteristics'!L:L,MATCH(PolicyLevers!$C465,'Policy Characteristics'!$D:$D,0))</f>
        <v>0</v>
      </c>
      <c r="R465" s="264">
        <f>INDEX('Policy Characteristics'!M:M,MATCH(PolicyLevers!$C465,'Policy Characteristics'!$D:$D,0))</f>
        <v>0</v>
      </c>
      <c r="S465" s="257">
        <f>INDEX('Policy Characteristics'!N:N,MATCH(PolicyLevers!$C465,'Policy Characteristics'!$D:$D,0))</f>
        <v>0</v>
      </c>
      <c r="T465" s="257">
        <f>INDEX('Policy Characteristics'!O:O,MATCH(PolicyLevers!$C465,'Policy Characteristics'!$D:$D,0))</f>
        <v>0</v>
      </c>
      <c r="U465" s="2"/>
      <c r="V465" s="2"/>
      <c r="W465" s="2"/>
      <c r="X465" s="2"/>
      <c r="Y465" s="2"/>
      <c r="Z465" s="2"/>
    </row>
    <row r="466" spans="1:26" ht="15.75" customHeight="1" x14ac:dyDescent="0.2">
      <c r="A466" s="118" t="str">
        <f>INDEX('Policy Characteristics'!B:B,MATCH(PolicyLevers!$C466,'Policy Characteristics'!$D:$D,0))</f>
        <v>Cross-Sector</v>
      </c>
      <c r="B466" s="118" t="str">
        <f>INDEX('Policy Characteristics'!C:C,MATCH(PolicyLevers!$C466,'Policy Characteristics'!$D:$D,0))</f>
        <v>Fixed Energy Prices</v>
      </c>
      <c r="C466" s="2" t="s">
        <v>592</v>
      </c>
      <c r="D466" s="257" t="s">
        <v>568</v>
      </c>
      <c r="E466" s="257"/>
      <c r="F466" s="257" t="s">
        <v>569</v>
      </c>
      <c r="G466" s="257"/>
      <c r="H466" s="7"/>
      <c r="I466" s="288" t="s">
        <v>76</v>
      </c>
      <c r="J466" s="118" t="str">
        <f>INDEX('Policy Characteristics'!E:E,MATCH(PolicyLevers!$C466,'Policy Characteristics'!$D:$D,0))</f>
        <v>Fixed Energy Prices</v>
      </c>
      <c r="K466" s="118" t="str">
        <f>INDEX('Policy Characteristics'!F:F,MATCH(PolicyLevers!$C466,'Policy Characteristics'!$D:$D,0))</f>
        <v>cross toggle whether policies affect energy prices</v>
      </c>
      <c r="L466" s="2">
        <f>INDEX('Policy Characteristics'!G:G,MATCH(PolicyLevers!$C466,'Policy Characteristics'!$D:$D,0))</f>
        <v>0</v>
      </c>
      <c r="M466" s="2">
        <f>INDEX('Policy Characteristics'!H:H,MATCH(PolicyLevers!$C466,'Policy Characteristics'!$D:$D,0))</f>
        <v>0</v>
      </c>
      <c r="N466" s="2">
        <f>INDEX('Policy Characteristics'!I:I,MATCH(PolicyLevers!$C466,'Policy Characteristics'!$D:$D,0))</f>
        <v>0</v>
      </c>
      <c r="O466" s="257">
        <f>INDEX('Policy Characteristics'!J:J,MATCH(PolicyLevers!$C466,'Policy Characteristics'!$D:$D,0))</f>
        <v>0</v>
      </c>
      <c r="P466" s="257" t="str">
        <f>INDEX('Policy Characteristics'!K:K,MATCH(PolicyLevers!$C466,'Policy Characteristics'!$D:$D,0))</f>
        <v>**Description:**0</v>
      </c>
      <c r="Q466" s="2">
        <f>INDEX('Policy Characteristics'!L:L,MATCH(PolicyLevers!$C466,'Policy Characteristics'!$D:$D,0))</f>
        <v>0</v>
      </c>
      <c r="R466" s="264">
        <f>INDEX('Policy Characteristics'!M:M,MATCH(PolicyLevers!$C466,'Policy Characteristics'!$D:$D,0))</f>
        <v>0</v>
      </c>
      <c r="S466" s="257">
        <f>INDEX('Policy Characteristics'!N:N,MATCH(PolicyLevers!$C466,'Policy Characteristics'!$D:$D,0))</f>
        <v>0</v>
      </c>
      <c r="T466" s="257">
        <f>INDEX('Policy Characteristics'!O:O,MATCH(PolicyLevers!$C466,'Policy Characteristics'!$D:$D,0))</f>
        <v>0</v>
      </c>
      <c r="U466" s="2"/>
      <c r="V466" s="2"/>
      <c r="W466" s="2"/>
      <c r="X466" s="2"/>
      <c r="Y466" s="2"/>
      <c r="Z466" s="2"/>
    </row>
    <row r="467" spans="1:26" ht="15.75" customHeight="1" x14ac:dyDescent="0.2">
      <c r="A467" s="118" t="str">
        <f>INDEX('Policy Characteristics'!B:B,MATCH(PolicyLevers!$C467,'Policy Characteristics'!$D:$D,0))</f>
        <v>Cross-Sector</v>
      </c>
      <c r="B467" s="118" t="str">
        <f>INDEX('Policy Characteristics'!C:C,MATCH(PolicyLevers!$C467,'Policy Characteristics'!$D:$D,0))</f>
        <v>Fixed Energy Prices</v>
      </c>
      <c r="C467" s="12" t="str">
        <f t="shared" ref="C467" si="324">C$466</f>
        <v>Toggle Whether Policies Affect Energy Prices</v>
      </c>
      <c r="D467" s="257" t="s">
        <v>581</v>
      </c>
      <c r="E467" s="257"/>
      <c r="F467" s="257" t="s">
        <v>582</v>
      </c>
      <c r="G467" s="257"/>
      <c r="H467" s="7"/>
      <c r="I467" s="288" t="s">
        <v>76</v>
      </c>
      <c r="J467" s="118" t="str">
        <f>INDEX('Policy Characteristics'!E:E,MATCH(PolicyLevers!$C467,'Policy Characteristics'!$D:$D,0))</f>
        <v>Fixed Energy Prices</v>
      </c>
      <c r="K467" s="118" t="str">
        <f>INDEX('Policy Characteristics'!F:F,MATCH(PolicyLevers!$C467,'Policy Characteristics'!$D:$D,0))</f>
        <v>cross toggle whether policies affect energy prices</v>
      </c>
      <c r="L467" s="2">
        <f>INDEX('Policy Characteristics'!G:G,MATCH(PolicyLevers!$C467,'Policy Characteristics'!$D:$D,0))</f>
        <v>0</v>
      </c>
      <c r="M467" s="2">
        <f>INDEX('Policy Characteristics'!H:H,MATCH(PolicyLevers!$C467,'Policy Characteristics'!$D:$D,0))</f>
        <v>0</v>
      </c>
      <c r="N467" s="2">
        <f>INDEX('Policy Characteristics'!I:I,MATCH(PolicyLevers!$C467,'Policy Characteristics'!$D:$D,0))</f>
        <v>0</v>
      </c>
      <c r="O467" s="257">
        <f>INDEX('Policy Characteristics'!J:J,MATCH(PolicyLevers!$C467,'Policy Characteristics'!$D:$D,0))</f>
        <v>0</v>
      </c>
      <c r="P467" s="257" t="str">
        <f>INDEX('Policy Characteristics'!K:K,MATCH(PolicyLevers!$C467,'Policy Characteristics'!$D:$D,0))</f>
        <v>**Description:**0</v>
      </c>
      <c r="Q467" s="2">
        <f>INDEX('Policy Characteristics'!L:L,MATCH(PolicyLevers!$C467,'Policy Characteristics'!$D:$D,0))</f>
        <v>0</v>
      </c>
      <c r="R467" s="264">
        <f>INDEX('Policy Characteristics'!M:M,MATCH(PolicyLevers!$C467,'Policy Characteristics'!$D:$D,0))</f>
        <v>0</v>
      </c>
      <c r="S467" s="257">
        <f>INDEX('Policy Characteristics'!N:N,MATCH(PolicyLevers!$C467,'Policy Characteristics'!$D:$D,0))</f>
        <v>0</v>
      </c>
      <c r="T467" s="257">
        <f>INDEX('Policy Characteristics'!O:O,MATCH(PolicyLevers!$C467,'Policy Characteristics'!$D:$D,0))</f>
        <v>0</v>
      </c>
      <c r="U467" s="2"/>
      <c r="V467" s="2"/>
      <c r="W467" s="2"/>
      <c r="X467" s="2"/>
      <c r="Y467" s="2"/>
      <c r="Z467" s="2"/>
    </row>
    <row r="468" spans="1:26" ht="15.75" customHeight="1" x14ac:dyDescent="0.2">
      <c r="A468" s="118" t="str">
        <f>INDEX('Policy Characteristics'!B:B,MATCH(PolicyLevers!$C468,'Policy Characteristics'!$D:$D,0))</f>
        <v>Cross-Sector</v>
      </c>
      <c r="B468" s="118" t="str">
        <f>INDEX('Policy Characteristics'!C:C,MATCH(PolicyLevers!$C468,'Policy Characteristics'!$D:$D,0))</f>
        <v>Fixed Energy Prices</v>
      </c>
      <c r="C468" s="12" t="str">
        <f t="shared" ref="C468" si="325">C$466</f>
        <v>Toggle Whether Policies Affect Energy Prices</v>
      </c>
      <c r="D468" s="257" t="s">
        <v>585</v>
      </c>
      <c r="E468" s="257"/>
      <c r="F468" s="257" t="s">
        <v>586</v>
      </c>
      <c r="G468" s="257"/>
      <c r="H468" s="7"/>
      <c r="I468" s="288" t="s">
        <v>76</v>
      </c>
      <c r="J468" s="118" t="str">
        <f>INDEX('Policy Characteristics'!E:E,MATCH(PolicyLevers!$C468,'Policy Characteristics'!$D:$D,0))</f>
        <v>Fixed Energy Prices</v>
      </c>
      <c r="K468" s="118" t="str">
        <f>INDEX('Policy Characteristics'!F:F,MATCH(PolicyLevers!$C468,'Policy Characteristics'!$D:$D,0))</f>
        <v>cross toggle whether policies affect energy prices</v>
      </c>
      <c r="L468" s="2">
        <f>INDEX('Policy Characteristics'!G:G,MATCH(PolicyLevers!$C468,'Policy Characteristics'!$D:$D,0))</f>
        <v>0</v>
      </c>
      <c r="M468" s="2">
        <f>INDEX('Policy Characteristics'!H:H,MATCH(PolicyLevers!$C468,'Policy Characteristics'!$D:$D,0))</f>
        <v>0</v>
      </c>
      <c r="N468" s="2">
        <f>INDEX('Policy Characteristics'!I:I,MATCH(PolicyLevers!$C468,'Policy Characteristics'!$D:$D,0))</f>
        <v>0</v>
      </c>
      <c r="O468" s="257">
        <f>INDEX('Policy Characteristics'!J:J,MATCH(PolicyLevers!$C468,'Policy Characteristics'!$D:$D,0))</f>
        <v>0</v>
      </c>
      <c r="P468" s="257" t="str">
        <f>INDEX('Policy Characteristics'!K:K,MATCH(PolicyLevers!$C468,'Policy Characteristics'!$D:$D,0))</f>
        <v>**Description:**0</v>
      </c>
      <c r="Q468" s="2">
        <f>INDEX('Policy Characteristics'!L:L,MATCH(PolicyLevers!$C468,'Policy Characteristics'!$D:$D,0))</f>
        <v>0</v>
      </c>
      <c r="R468" s="264">
        <f>INDEX('Policy Characteristics'!M:M,MATCH(PolicyLevers!$C468,'Policy Characteristics'!$D:$D,0))</f>
        <v>0</v>
      </c>
      <c r="S468" s="257">
        <f>INDEX('Policy Characteristics'!N:N,MATCH(PolicyLevers!$C468,'Policy Characteristics'!$D:$D,0))</f>
        <v>0</v>
      </c>
      <c r="T468" s="257">
        <f>INDEX('Policy Characteristics'!O:O,MATCH(PolicyLevers!$C468,'Policy Characteristics'!$D:$D,0))</f>
        <v>0</v>
      </c>
      <c r="U468" s="2"/>
      <c r="V468" s="2"/>
      <c r="W468" s="2"/>
      <c r="X468" s="2"/>
      <c r="Y468" s="2"/>
      <c r="Z468" s="2"/>
    </row>
    <row r="469" spans="1:26" ht="15.75" customHeight="1" x14ac:dyDescent="0.2">
      <c r="A469" s="118" t="str">
        <f>INDEX('Policy Characteristics'!B:B,MATCH(PolicyLevers!$C469,'Policy Characteristics'!$D:$D,0))</f>
        <v>Cross-Sector</v>
      </c>
      <c r="B469" s="118" t="str">
        <f>INDEX('Policy Characteristics'!C:C,MATCH(PolicyLevers!$C469,'Policy Characteristics'!$D:$D,0))</f>
        <v>Fuel Price Deregulation</v>
      </c>
      <c r="C469" s="2" t="s">
        <v>594</v>
      </c>
      <c r="D469" s="257" t="s">
        <v>454</v>
      </c>
      <c r="E469" s="257"/>
      <c r="F469" s="257" t="s">
        <v>227</v>
      </c>
      <c r="G469" s="257"/>
      <c r="H469" s="7"/>
      <c r="I469" s="288" t="s">
        <v>76</v>
      </c>
      <c r="J469" s="118" t="str">
        <f>INDEX('Policy Characteristics'!E:E,MATCH(PolicyLevers!$C469,'Policy Characteristics'!$D:$D,0))</f>
        <v>Fuel Price Deregulation</v>
      </c>
      <c r="K469" s="118" t="str">
        <f>INDEX('Policy Characteristics'!F:F,MATCH(PolicyLevers!$C469,'Policy Characteristics'!$D:$D,0))</f>
        <v>cross fuel price deregulation</v>
      </c>
      <c r="L469" s="54">
        <f>INDEX('Policy Characteristics'!G:G,MATCH(PolicyLevers!$C469,'Policy Characteristics'!$D:$D,0))</f>
        <v>0</v>
      </c>
      <c r="M469" s="54">
        <f>INDEX('Policy Characteristics'!H:H,MATCH(PolicyLevers!$C469,'Policy Characteristics'!$D:$D,0))</f>
        <v>1</v>
      </c>
      <c r="N469" s="54">
        <f>INDEX('Policy Characteristics'!I:I,MATCH(PolicyLevers!$C469,'Policy Characteristics'!$D:$D,0))</f>
        <v>0.01</v>
      </c>
      <c r="O469" s="257" t="str">
        <f>INDEX('Policy Characteristics'!J:J,MATCH(PolicyLevers!$C469,'Policy Characteristics'!$D:$D,0))</f>
        <v>% of price deregulated</v>
      </c>
      <c r="P469" s="257">
        <f>INDEX('Policy Characteristics'!K:K,MATCH(PolicyLevers!$C469,'Policy Characteristics'!$D:$D,0))</f>
        <v>0</v>
      </c>
      <c r="Q469" s="2" t="str">
        <f>INDEX('Policy Characteristics'!L:L,MATCH(PolicyLevers!$C469,'Policy Characteristics'!$D:$D,0))</f>
        <v>fuels.html#fuel-price-deregulation</v>
      </c>
      <c r="R469" s="264">
        <f>INDEX('Policy Characteristics'!M:M,MATCH(PolicyLevers!$C469,'Policy Characteristics'!$D:$D,0))</f>
        <v>0</v>
      </c>
      <c r="S469" s="257">
        <f>INDEX('Policy Characteristics'!N:N,MATCH(PolicyLevers!$C469,'Policy Characteristics'!$D:$D,0))</f>
        <v>0</v>
      </c>
      <c r="T469" s="257">
        <f>INDEX('Policy Characteristics'!O:O,MATCH(PolicyLevers!$C469,'Policy Characteristics'!$D:$D,0))</f>
        <v>0</v>
      </c>
      <c r="U469" s="2"/>
      <c r="V469" s="2"/>
      <c r="W469" s="2"/>
      <c r="X469" s="2"/>
      <c r="Y469" s="2"/>
      <c r="Z469" s="2"/>
    </row>
    <row r="470" spans="1:26" ht="15.75" customHeight="1" x14ac:dyDescent="0.2">
      <c r="A470" s="118" t="str">
        <f>INDEX('Policy Characteristics'!B:B,MATCH(PolicyLevers!$C470,'Policy Characteristics'!$D:$D,0))</f>
        <v>Cross-Sector</v>
      </c>
      <c r="B470" s="118" t="str">
        <f>INDEX('Policy Characteristics'!C:C,MATCH(PolicyLevers!$C470,'Policy Characteristics'!$D:$D,0))</f>
        <v>Fuel Price Deregulation</v>
      </c>
      <c r="C470" s="12" t="str">
        <f t="shared" ref="C470" si="326">C$469</f>
        <v>Fuel Price Deregulation</v>
      </c>
      <c r="D470" s="257" t="s">
        <v>458</v>
      </c>
      <c r="E470" s="257"/>
      <c r="F470" s="257" t="s">
        <v>347</v>
      </c>
      <c r="G470" s="257"/>
      <c r="H470" s="7"/>
      <c r="I470" s="288" t="s">
        <v>76</v>
      </c>
      <c r="J470" s="118" t="str">
        <f>INDEX('Policy Characteristics'!E:E,MATCH(PolicyLevers!$C470,'Policy Characteristics'!$D:$D,0))</f>
        <v>Fuel Price Deregulation</v>
      </c>
      <c r="K470" s="118" t="str">
        <f>INDEX('Policy Characteristics'!F:F,MATCH(PolicyLevers!$C470,'Policy Characteristics'!$D:$D,0))</f>
        <v>cross fuel price deregulation</v>
      </c>
      <c r="L470" s="2">
        <f>INDEX('Policy Characteristics'!G:G,MATCH(PolicyLevers!$C470,'Policy Characteristics'!$D:$D,0))</f>
        <v>0</v>
      </c>
      <c r="M470" s="2">
        <f>INDEX('Policy Characteristics'!H:H,MATCH(PolicyLevers!$C470,'Policy Characteristics'!$D:$D,0))</f>
        <v>1</v>
      </c>
      <c r="N470" s="2">
        <f>INDEX('Policy Characteristics'!I:I,MATCH(PolicyLevers!$C470,'Policy Characteristics'!$D:$D,0))</f>
        <v>0.01</v>
      </c>
      <c r="O470" s="257" t="str">
        <f>INDEX('Policy Characteristics'!J:J,MATCH(PolicyLevers!$C470,'Policy Characteristics'!$D:$D,0))</f>
        <v>% of price deregulated</v>
      </c>
      <c r="P470" s="257">
        <f>INDEX('Policy Characteristics'!K:K,MATCH(PolicyLevers!$C470,'Policy Characteristics'!$D:$D,0))</f>
        <v>0</v>
      </c>
      <c r="Q470" s="2" t="str">
        <f>INDEX('Policy Characteristics'!L:L,MATCH(PolicyLevers!$C470,'Policy Characteristics'!$D:$D,0))</f>
        <v>fuels.html#fuel-price-deregulation</v>
      </c>
      <c r="R470" s="264">
        <f>INDEX('Policy Characteristics'!M:M,MATCH(PolicyLevers!$C470,'Policy Characteristics'!$D:$D,0))</f>
        <v>0</v>
      </c>
      <c r="S470" s="257">
        <f>INDEX('Policy Characteristics'!N:N,MATCH(PolicyLevers!$C470,'Policy Characteristics'!$D:$D,0))</f>
        <v>0</v>
      </c>
      <c r="T470" s="257">
        <f>INDEX('Policy Characteristics'!O:O,MATCH(PolicyLevers!$C470,'Policy Characteristics'!$D:$D,0))</f>
        <v>0</v>
      </c>
      <c r="U470" s="2"/>
      <c r="V470" s="2"/>
      <c r="W470" s="2"/>
      <c r="X470" s="2"/>
      <c r="Y470" s="2"/>
      <c r="Z470" s="2"/>
    </row>
    <row r="471" spans="1:26" ht="15.75" customHeight="1" x14ac:dyDescent="0.2">
      <c r="A471" s="118" t="str">
        <f>INDEX('Policy Characteristics'!B:B,MATCH(PolicyLevers!$C471,'Policy Characteristics'!$D:$D,0))</f>
        <v>Cross-Sector</v>
      </c>
      <c r="B471" s="118" t="str">
        <f>INDEX('Policy Characteristics'!C:C,MATCH(PolicyLevers!$C471,'Policy Characteristics'!$D:$D,0))</f>
        <v>Fuel Price Deregulation</v>
      </c>
      <c r="C471" s="12" t="str">
        <f t="shared" ref="C471" si="327">C$469</f>
        <v>Fuel Price Deregulation</v>
      </c>
      <c r="D471" s="257" t="s">
        <v>571</v>
      </c>
      <c r="E471" s="257"/>
      <c r="F471" s="257" t="s">
        <v>234</v>
      </c>
      <c r="G471" s="257"/>
      <c r="H471" s="7"/>
      <c r="I471" s="288" t="s">
        <v>76</v>
      </c>
      <c r="J471" s="118" t="str">
        <f>INDEX('Policy Characteristics'!E:E,MATCH(PolicyLevers!$C471,'Policy Characteristics'!$D:$D,0))</f>
        <v>Fuel Price Deregulation</v>
      </c>
      <c r="K471" s="118" t="str">
        <f>INDEX('Policy Characteristics'!F:F,MATCH(PolicyLevers!$C471,'Policy Characteristics'!$D:$D,0))</f>
        <v>cross fuel price deregulation</v>
      </c>
      <c r="L471" s="2">
        <f>INDEX('Policy Characteristics'!G:G,MATCH(PolicyLevers!$C471,'Policy Characteristics'!$D:$D,0))</f>
        <v>0</v>
      </c>
      <c r="M471" s="2">
        <f>INDEX('Policy Characteristics'!H:H,MATCH(PolicyLevers!$C471,'Policy Characteristics'!$D:$D,0))</f>
        <v>1</v>
      </c>
      <c r="N471" s="2">
        <f>INDEX('Policy Characteristics'!I:I,MATCH(PolicyLevers!$C471,'Policy Characteristics'!$D:$D,0))</f>
        <v>0.01</v>
      </c>
      <c r="O471" s="257" t="str">
        <f>INDEX('Policy Characteristics'!J:J,MATCH(PolicyLevers!$C471,'Policy Characteristics'!$D:$D,0))</f>
        <v>% of price deregulated</v>
      </c>
      <c r="P471" s="257">
        <f>INDEX('Policy Characteristics'!K:K,MATCH(PolicyLevers!$C471,'Policy Characteristics'!$D:$D,0))</f>
        <v>0</v>
      </c>
      <c r="Q471" s="2" t="str">
        <f>INDEX('Policy Characteristics'!L:L,MATCH(PolicyLevers!$C471,'Policy Characteristics'!$D:$D,0))</f>
        <v>fuels.html#fuel-price-deregulation</v>
      </c>
      <c r="R471" s="264">
        <f>INDEX('Policy Characteristics'!M:M,MATCH(PolicyLevers!$C471,'Policy Characteristics'!$D:$D,0))</f>
        <v>0</v>
      </c>
      <c r="S471" s="257">
        <f>INDEX('Policy Characteristics'!N:N,MATCH(PolicyLevers!$C471,'Policy Characteristics'!$D:$D,0))</f>
        <v>0</v>
      </c>
      <c r="T471" s="257">
        <f>INDEX('Policy Characteristics'!O:O,MATCH(PolicyLevers!$C471,'Policy Characteristics'!$D:$D,0))</f>
        <v>0</v>
      </c>
      <c r="U471" s="2"/>
      <c r="V471" s="2"/>
      <c r="W471" s="2"/>
      <c r="X471" s="2"/>
      <c r="Y471" s="2"/>
      <c r="Z471" s="2"/>
    </row>
    <row r="472" spans="1:26" ht="15.75" customHeight="1" x14ac:dyDescent="0.2">
      <c r="A472" s="118" t="str">
        <f>INDEX('Policy Characteristics'!B:B,MATCH(PolicyLevers!$C472,'Policy Characteristics'!$D:$D,0))</f>
        <v>Cross-Sector</v>
      </c>
      <c r="B472" s="118" t="str">
        <f>INDEX('Policy Characteristics'!C:C,MATCH(PolicyLevers!$C472,'Policy Characteristics'!$D:$D,0))</f>
        <v>Fuel Price Deregulation</v>
      </c>
      <c r="C472" s="12" t="str">
        <f t="shared" ref="C472" si="328">C$469</f>
        <v>Fuel Price Deregulation</v>
      </c>
      <c r="D472" s="257" t="s">
        <v>576</v>
      </c>
      <c r="E472" s="257"/>
      <c r="F472" s="257" t="s">
        <v>244</v>
      </c>
      <c r="G472" s="257"/>
      <c r="H472" s="7"/>
      <c r="I472" s="288" t="s">
        <v>76</v>
      </c>
      <c r="J472" s="118" t="str">
        <f>INDEX('Policy Characteristics'!E:E,MATCH(PolicyLevers!$C472,'Policy Characteristics'!$D:$D,0))</f>
        <v>Fuel Price Deregulation</v>
      </c>
      <c r="K472" s="118" t="str">
        <f>INDEX('Policy Characteristics'!F:F,MATCH(PolicyLevers!$C472,'Policy Characteristics'!$D:$D,0))</f>
        <v>cross fuel price deregulation</v>
      </c>
      <c r="L472" s="2">
        <f>INDEX('Policy Characteristics'!G:G,MATCH(PolicyLevers!$C472,'Policy Characteristics'!$D:$D,0))</f>
        <v>0</v>
      </c>
      <c r="M472" s="2">
        <f>INDEX('Policy Characteristics'!H:H,MATCH(PolicyLevers!$C472,'Policy Characteristics'!$D:$D,0))</f>
        <v>1</v>
      </c>
      <c r="N472" s="2">
        <f>INDEX('Policy Characteristics'!I:I,MATCH(PolicyLevers!$C472,'Policy Characteristics'!$D:$D,0))</f>
        <v>0.01</v>
      </c>
      <c r="O472" s="257" t="str">
        <f>INDEX('Policy Characteristics'!J:J,MATCH(PolicyLevers!$C472,'Policy Characteristics'!$D:$D,0))</f>
        <v>% of price deregulated</v>
      </c>
      <c r="P472" s="257">
        <f>INDEX('Policy Characteristics'!K:K,MATCH(PolicyLevers!$C472,'Policy Characteristics'!$D:$D,0))</f>
        <v>0</v>
      </c>
      <c r="Q472" s="2" t="str">
        <f>INDEX('Policy Characteristics'!L:L,MATCH(PolicyLevers!$C472,'Policy Characteristics'!$D:$D,0))</f>
        <v>fuels.html#fuel-price-deregulation</v>
      </c>
      <c r="R472" s="264">
        <f>INDEX('Policy Characteristics'!M:M,MATCH(PolicyLevers!$C472,'Policy Characteristics'!$D:$D,0))</f>
        <v>0</v>
      </c>
      <c r="S472" s="257">
        <f>INDEX('Policy Characteristics'!N:N,MATCH(PolicyLevers!$C472,'Policy Characteristics'!$D:$D,0))</f>
        <v>0</v>
      </c>
      <c r="T472" s="257">
        <f>INDEX('Policy Characteristics'!O:O,MATCH(PolicyLevers!$C472,'Policy Characteristics'!$D:$D,0))</f>
        <v>0</v>
      </c>
      <c r="U472" s="2"/>
      <c r="V472" s="2"/>
      <c r="W472" s="2"/>
      <c r="X472" s="2"/>
      <c r="Y472" s="2"/>
      <c r="Z472" s="2"/>
    </row>
    <row r="473" spans="1:26" ht="15.75" customHeight="1" x14ac:dyDescent="0.2">
      <c r="A473" s="118" t="str">
        <f>INDEX('Policy Characteristics'!B:B,MATCH(PolicyLevers!$C473,'Policy Characteristics'!$D:$D,0))</f>
        <v>Cross-Sector</v>
      </c>
      <c r="B473" s="118" t="str">
        <f>INDEX('Policy Characteristics'!C:C,MATCH(PolicyLevers!$C473,'Policy Characteristics'!$D:$D,0))</f>
        <v>Fuel Price Deregulation</v>
      </c>
      <c r="C473" s="12" t="str">
        <f t="shared" ref="C473" si="329">C$469</f>
        <v>Fuel Price Deregulation</v>
      </c>
      <c r="D473" s="257" t="s">
        <v>459</v>
      </c>
      <c r="E473" s="257"/>
      <c r="F473" s="257" t="s">
        <v>460</v>
      </c>
      <c r="G473" s="257"/>
      <c r="H473" s="7"/>
      <c r="I473" s="288" t="s">
        <v>76</v>
      </c>
      <c r="J473" s="118" t="str">
        <f>INDEX('Policy Characteristics'!E:E,MATCH(PolicyLevers!$C473,'Policy Characteristics'!$D:$D,0))</f>
        <v>Fuel Price Deregulation</v>
      </c>
      <c r="K473" s="118" t="str">
        <f>INDEX('Policy Characteristics'!F:F,MATCH(PolicyLevers!$C473,'Policy Characteristics'!$D:$D,0))</f>
        <v>cross fuel price deregulation</v>
      </c>
      <c r="L473" s="2">
        <f>INDEX('Policy Characteristics'!G:G,MATCH(PolicyLevers!$C473,'Policy Characteristics'!$D:$D,0))</f>
        <v>0</v>
      </c>
      <c r="M473" s="2">
        <f>INDEX('Policy Characteristics'!H:H,MATCH(PolicyLevers!$C473,'Policy Characteristics'!$D:$D,0))</f>
        <v>1</v>
      </c>
      <c r="N473" s="2">
        <f>INDEX('Policy Characteristics'!I:I,MATCH(PolicyLevers!$C473,'Policy Characteristics'!$D:$D,0))</f>
        <v>0.01</v>
      </c>
      <c r="O473" s="257" t="str">
        <f>INDEX('Policy Characteristics'!J:J,MATCH(PolicyLevers!$C473,'Policy Characteristics'!$D:$D,0))</f>
        <v>% of price deregulated</v>
      </c>
      <c r="P473" s="257">
        <f>INDEX('Policy Characteristics'!K:K,MATCH(PolicyLevers!$C473,'Policy Characteristics'!$D:$D,0))</f>
        <v>0</v>
      </c>
      <c r="Q473" s="2" t="str">
        <f>INDEX('Policy Characteristics'!L:L,MATCH(PolicyLevers!$C473,'Policy Characteristics'!$D:$D,0))</f>
        <v>fuels.html#fuel-price-deregulation</v>
      </c>
      <c r="R473" s="264">
        <f>INDEX('Policy Characteristics'!M:M,MATCH(PolicyLevers!$C473,'Policy Characteristics'!$D:$D,0))</f>
        <v>0</v>
      </c>
      <c r="S473" s="257">
        <f>INDEX('Policy Characteristics'!N:N,MATCH(PolicyLevers!$C473,'Policy Characteristics'!$D:$D,0))</f>
        <v>0</v>
      </c>
      <c r="T473" s="257">
        <f>INDEX('Policy Characteristics'!O:O,MATCH(PolicyLevers!$C473,'Policy Characteristics'!$D:$D,0))</f>
        <v>0</v>
      </c>
      <c r="U473" s="2"/>
      <c r="V473" s="2"/>
      <c r="W473" s="2"/>
      <c r="X473" s="2"/>
      <c r="Y473" s="2"/>
      <c r="Z473" s="2"/>
    </row>
    <row r="474" spans="1:26" ht="15.75" customHeight="1" x14ac:dyDescent="0.2">
      <c r="A474" s="118" t="str">
        <f>INDEX('Policy Characteristics'!B:B,MATCH(PolicyLevers!$C474,'Policy Characteristics'!$D:$D,0))</f>
        <v>Cross-Sector</v>
      </c>
      <c r="B474" s="118" t="str">
        <f>INDEX('Policy Characteristics'!C:C,MATCH(PolicyLevers!$C474,'Policy Characteristics'!$D:$D,0))</f>
        <v>Fuel Price Deregulation</v>
      </c>
      <c r="C474" s="12" t="str">
        <f t="shared" ref="C474" si="330">C$469</f>
        <v>Fuel Price Deregulation</v>
      </c>
      <c r="D474" s="257" t="s">
        <v>461</v>
      </c>
      <c r="E474" s="257"/>
      <c r="F474" s="257" t="s">
        <v>462</v>
      </c>
      <c r="G474" s="257"/>
      <c r="H474" s="7"/>
      <c r="I474" s="288" t="s">
        <v>76</v>
      </c>
      <c r="J474" s="118" t="str">
        <f>INDEX('Policy Characteristics'!E:E,MATCH(PolicyLevers!$C474,'Policy Characteristics'!$D:$D,0))</f>
        <v>Fuel Price Deregulation</v>
      </c>
      <c r="K474" s="118" t="str">
        <f>INDEX('Policy Characteristics'!F:F,MATCH(PolicyLevers!$C474,'Policy Characteristics'!$D:$D,0))</f>
        <v>cross fuel price deregulation</v>
      </c>
      <c r="L474" s="2">
        <f>INDEX('Policy Characteristics'!G:G,MATCH(PolicyLevers!$C474,'Policy Characteristics'!$D:$D,0))</f>
        <v>0</v>
      </c>
      <c r="M474" s="2">
        <f>INDEX('Policy Characteristics'!H:H,MATCH(PolicyLevers!$C474,'Policy Characteristics'!$D:$D,0))</f>
        <v>1</v>
      </c>
      <c r="N474" s="2">
        <f>INDEX('Policy Characteristics'!I:I,MATCH(PolicyLevers!$C474,'Policy Characteristics'!$D:$D,0))</f>
        <v>0.01</v>
      </c>
      <c r="O474" s="257" t="str">
        <f>INDEX('Policy Characteristics'!J:J,MATCH(PolicyLevers!$C474,'Policy Characteristics'!$D:$D,0))</f>
        <v>% of price deregulated</v>
      </c>
      <c r="P474" s="257">
        <f>INDEX('Policy Characteristics'!K:K,MATCH(PolicyLevers!$C474,'Policy Characteristics'!$D:$D,0))</f>
        <v>0</v>
      </c>
      <c r="Q474" s="2" t="str">
        <f>INDEX('Policy Characteristics'!L:L,MATCH(PolicyLevers!$C474,'Policy Characteristics'!$D:$D,0))</f>
        <v>fuels.html#fuel-price-deregulation</v>
      </c>
      <c r="R474" s="264">
        <f>INDEX('Policy Characteristics'!M:M,MATCH(PolicyLevers!$C474,'Policy Characteristics'!$D:$D,0))</f>
        <v>0</v>
      </c>
      <c r="S474" s="257">
        <f>INDEX('Policy Characteristics'!N:N,MATCH(PolicyLevers!$C474,'Policy Characteristics'!$D:$D,0))</f>
        <v>0</v>
      </c>
      <c r="T474" s="257">
        <f>INDEX('Policy Characteristics'!O:O,MATCH(PolicyLevers!$C474,'Policy Characteristics'!$D:$D,0))</f>
        <v>0</v>
      </c>
      <c r="U474" s="2"/>
      <c r="V474" s="2"/>
      <c r="W474" s="2"/>
      <c r="X474" s="2"/>
      <c r="Y474" s="2"/>
      <c r="Z474" s="2"/>
    </row>
    <row r="475" spans="1:26" ht="15.75" customHeight="1" x14ac:dyDescent="0.2">
      <c r="A475" s="118" t="str">
        <f>INDEX('Policy Characteristics'!B:B,MATCH(PolicyLevers!$C475,'Policy Characteristics'!$D:$D,0))</f>
        <v>Cross-Sector</v>
      </c>
      <c r="B475" s="118" t="str">
        <f>INDEX('Policy Characteristics'!C:C,MATCH(PolicyLevers!$C475,'Policy Characteristics'!$D:$D,0))</f>
        <v>Fuel Price Deregulation</v>
      </c>
      <c r="C475" s="12" t="str">
        <f t="shared" ref="C475" si="331">C$469</f>
        <v>Fuel Price Deregulation</v>
      </c>
      <c r="D475" s="257" t="s">
        <v>577</v>
      </c>
      <c r="E475" s="257"/>
      <c r="F475" s="257" t="s">
        <v>578</v>
      </c>
      <c r="G475" s="257"/>
      <c r="H475" s="7"/>
      <c r="I475" s="288" t="s">
        <v>76</v>
      </c>
      <c r="J475" s="118" t="str">
        <f>INDEX('Policy Characteristics'!E:E,MATCH(PolicyLevers!$C475,'Policy Characteristics'!$D:$D,0))</f>
        <v>Fuel Price Deregulation</v>
      </c>
      <c r="K475" s="118" t="str">
        <f>INDEX('Policy Characteristics'!F:F,MATCH(PolicyLevers!$C475,'Policy Characteristics'!$D:$D,0))</f>
        <v>cross fuel price deregulation</v>
      </c>
      <c r="L475" s="2">
        <f>INDEX('Policy Characteristics'!G:G,MATCH(PolicyLevers!$C475,'Policy Characteristics'!$D:$D,0))</f>
        <v>0</v>
      </c>
      <c r="M475" s="2">
        <f>INDEX('Policy Characteristics'!H:H,MATCH(PolicyLevers!$C475,'Policy Characteristics'!$D:$D,0))</f>
        <v>1</v>
      </c>
      <c r="N475" s="2">
        <f>INDEX('Policy Characteristics'!I:I,MATCH(PolicyLevers!$C475,'Policy Characteristics'!$D:$D,0))</f>
        <v>0.01</v>
      </c>
      <c r="O475" s="257" t="str">
        <f>INDEX('Policy Characteristics'!J:J,MATCH(PolicyLevers!$C475,'Policy Characteristics'!$D:$D,0))</f>
        <v>% of price deregulated</v>
      </c>
      <c r="P475" s="257">
        <f>INDEX('Policy Characteristics'!K:K,MATCH(PolicyLevers!$C475,'Policy Characteristics'!$D:$D,0))</f>
        <v>0</v>
      </c>
      <c r="Q475" s="2" t="str">
        <f>INDEX('Policy Characteristics'!L:L,MATCH(PolicyLevers!$C475,'Policy Characteristics'!$D:$D,0))</f>
        <v>fuels.html#fuel-price-deregulation</v>
      </c>
      <c r="R475" s="264">
        <f>INDEX('Policy Characteristics'!M:M,MATCH(PolicyLevers!$C475,'Policy Characteristics'!$D:$D,0))</f>
        <v>0</v>
      </c>
      <c r="S475" s="257">
        <f>INDEX('Policy Characteristics'!N:N,MATCH(PolicyLevers!$C475,'Policy Characteristics'!$D:$D,0))</f>
        <v>0</v>
      </c>
      <c r="T475" s="257">
        <f>INDEX('Policy Characteristics'!O:O,MATCH(PolicyLevers!$C475,'Policy Characteristics'!$D:$D,0))</f>
        <v>0</v>
      </c>
      <c r="U475" s="2"/>
      <c r="V475" s="2"/>
      <c r="W475" s="2"/>
      <c r="X475" s="2"/>
      <c r="Y475" s="2"/>
      <c r="Z475" s="2"/>
    </row>
    <row r="476" spans="1:26" ht="15.75" customHeight="1" x14ac:dyDescent="0.2">
      <c r="A476" s="118" t="str">
        <f>INDEX('Policy Characteristics'!B:B,MATCH(PolicyLevers!$C476,'Policy Characteristics'!$D:$D,0))</f>
        <v>Cross-Sector</v>
      </c>
      <c r="B476" s="118" t="str">
        <f>INDEX('Policy Characteristics'!C:C,MATCH(PolicyLevers!$C476,'Policy Characteristics'!$D:$D,0))</f>
        <v>Fuel Price Deregulation</v>
      </c>
      <c r="C476" s="12" t="str">
        <f t="shared" ref="C476" si="332">C$469</f>
        <v>Fuel Price Deregulation</v>
      </c>
      <c r="D476" s="257" t="s">
        <v>579</v>
      </c>
      <c r="E476" s="257"/>
      <c r="F476" s="257" t="s">
        <v>580</v>
      </c>
      <c r="G476" s="257"/>
      <c r="H476" s="7"/>
      <c r="I476" s="288" t="s">
        <v>76</v>
      </c>
      <c r="J476" s="118" t="str">
        <f>INDEX('Policy Characteristics'!E:E,MATCH(PolicyLevers!$C476,'Policy Characteristics'!$D:$D,0))</f>
        <v>Fuel Price Deregulation</v>
      </c>
      <c r="K476" s="118" t="str">
        <f>INDEX('Policy Characteristics'!F:F,MATCH(PolicyLevers!$C476,'Policy Characteristics'!$D:$D,0))</f>
        <v>cross fuel price deregulation</v>
      </c>
      <c r="L476" s="2">
        <f>INDEX('Policy Characteristics'!G:G,MATCH(PolicyLevers!$C476,'Policy Characteristics'!$D:$D,0))</f>
        <v>0</v>
      </c>
      <c r="M476" s="2">
        <f>INDEX('Policy Characteristics'!H:H,MATCH(PolicyLevers!$C476,'Policy Characteristics'!$D:$D,0))</f>
        <v>1</v>
      </c>
      <c r="N476" s="2">
        <f>INDEX('Policy Characteristics'!I:I,MATCH(PolicyLevers!$C476,'Policy Characteristics'!$D:$D,0))</f>
        <v>0.01</v>
      </c>
      <c r="O476" s="257" t="str">
        <f>INDEX('Policy Characteristics'!J:J,MATCH(PolicyLevers!$C476,'Policy Characteristics'!$D:$D,0))</f>
        <v>% of price deregulated</v>
      </c>
      <c r="P476" s="257">
        <f>INDEX('Policy Characteristics'!K:K,MATCH(PolicyLevers!$C476,'Policy Characteristics'!$D:$D,0))</f>
        <v>0</v>
      </c>
      <c r="Q476" s="2" t="str">
        <f>INDEX('Policy Characteristics'!L:L,MATCH(PolicyLevers!$C476,'Policy Characteristics'!$D:$D,0))</f>
        <v>fuels.html#fuel-price-deregulation</v>
      </c>
      <c r="R476" s="264">
        <f>INDEX('Policy Characteristics'!M:M,MATCH(PolicyLevers!$C476,'Policy Characteristics'!$D:$D,0))</f>
        <v>0</v>
      </c>
      <c r="S476" s="257">
        <f>INDEX('Policy Characteristics'!N:N,MATCH(PolicyLevers!$C476,'Policy Characteristics'!$D:$D,0))</f>
        <v>0</v>
      </c>
      <c r="T476" s="257">
        <f>INDEX('Policy Characteristics'!O:O,MATCH(PolicyLevers!$C476,'Policy Characteristics'!$D:$D,0))</f>
        <v>0</v>
      </c>
      <c r="U476" s="2"/>
      <c r="V476" s="2"/>
      <c r="W476" s="2"/>
      <c r="X476" s="2"/>
      <c r="Y476" s="2"/>
      <c r="Z476" s="2"/>
    </row>
    <row r="477" spans="1:26" ht="15.75" customHeight="1" x14ac:dyDescent="0.2">
      <c r="A477" s="118" t="str">
        <f>INDEX('Policy Characteristics'!B:B,MATCH(PolicyLevers!$C477,'Policy Characteristics'!$D:$D,0))</f>
        <v>Cross-Sector</v>
      </c>
      <c r="B477" s="118" t="str">
        <f>INDEX('Policy Characteristics'!C:C,MATCH(PolicyLevers!$C477,'Policy Characteristics'!$D:$D,0))</f>
        <v>Fuel Price Deregulation</v>
      </c>
      <c r="C477" s="12" t="str">
        <f t="shared" ref="C477" si="333">C$469</f>
        <v>Fuel Price Deregulation</v>
      </c>
      <c r="D477" s="257" t="s">
        <v>463</v>
      </c>
      <c r="E477" s="257"/>
      <c r="F477" s="257" t="s">
        <v>464</v>
      </c>
      <c r="G477" s="257"/>
      <c r="H477" s="7"/>
      <c r="I477" s="288" t="s">
        <v>76</v>
      </c>
      <c r="J477" s="118" t="str">
        <f>INDEX('Policy Characteristics'!E:E,MATCH(PolicyLevers!$C477,'Policy Characteristics'!$D:$D,0))</f>
        <v>Fuel Price Deregulation</v>
      </c>
      <c r="K477" s="118" t="str">
        <f>INDEX('Policy Characteristics'!F:F,MATCH(PolicyLevers!$C477,'Policy Characteristics'!$D:$D,0))</f>
        <v>cross fuel price deregulation</v>
      </c>
      <c r="L477" s="2">
        <f>INDEX('Policy Characteristics'!G:G,MATCH(PolicyLevers!$C477,'Policy Characteristics'!$D:$D,0))</f>
        <v>0</v>
      </c>
      <c r="M477" s="2">
        <f>INDEX('Policy Characteristics'!H:H,MATCH(PolicyLevers!$C477,'Policy Characteristics'!$D:$D,0))</f>
        <v>1</v>
      </c>
      <c r="N477" s="2">
        <f>INDEX('Policy Characteristics'!I:I,MATCH(PolicyLevers!$C477,'Policy Characteristics'!$D:$D,0))</f>
        <v>0.01</v>
      </c>
      <c r="O477" s="257" t="str">
        <f>INDEX('Policy Characteristics'!J:J,MATCH(PolicyLevers!$C477,'Policy Characteristics'!$D:$D,0))</f>
        <v>% of price deregulated</v>
      </c>
      <c r="P477" s="257">
        <f>INDEX('Policy Characteristics'!K:K,MATCH(PolicyLevers!$C477,'Policy Characteristics'!$D:$D,0))</f>
        <v>0</v>
      </c>
      <c r="Q477" s="2" t="str">
        <f>INDEX('Policy Characteristics'!L:L,MATCH(PolicyLevers!$C477,'Policy Characteristics'!$D:$D,0))</f>
        <v>fuels.html#fuel-price-deregulation</v>
      </c>
      <c r="R477" s="264">
        <f>INDEX('Policy Characteristics'!M:M,MATCH(PolicyLevers!$C477,'Policy Characteristics'!$D:$D,0))</f>
        <v>0</v>
      </c>
      <c r="S477" s="257">
        <f>INDEX('Policy Characteristics'!N:N,MATCH(PolicyLevers!$C477,'Policy Characteristics'!$D:$D,0))</f>
        <v>0</v>
      </c>
      <c r="T477" s="257">
        <f>INDEX('Policy Characteristics'!O:O,MATCH(PolicyLevers!$C477,'Policy Characteristics'!$D:$D,0))</f>
        <v>0</v>
      </c>
      <c r="U477" s="2"/>
      <c r="V477" s="2"/>
      <c r="W477" s="2"/>
      <c r="X477" s="2"/>
      <c r="Y477" s="2"/>
      <c r="Z477" s="2"/>
    </row>
    <row r="478" spans="1:26" ht="15.75" customHeight="1" x14ac:dyDescent="0.2">
      <c r="A478" s="118" t="str">
        <f>INDEX('Policy Characteristics'!B:B,MATCH(PolicyLevers!$C478,'Policy Characteristics'!$D:$D,0))</f>
        <v>Cross-Sector</v>
      </c>
      <c r="B478" s="118" t="str">
        <f>INDEX('Policy Characteristics'!C:C,MATCH(PolicyLevers!$C478,'Policy Characteristics'!$D:$D,0))</f>
        <v>Fuel Price Deregulation</v>
      </c>
      <c r="C478" s="12" t="str">
        <f t="shared" ref="C478" si="334">C$469</f>
        <v>Fuel Price Deregulation</v>
      </c>
      <c r="D478" s="257" t="s">
        <v>465</v>
      </c>
      <c r="E478" s="257"/>
      <c r="F478" s="257" t="s">
        <v>252</v>
      </c>
      <c r="G478" s="257"/>
      <c r="H478" s="7"/>
      <c r="I478" s="288" t="s">
        <v>76</v>
      </c>
      <c r="J478" s="118" t="str">
        <f>INDEX('Policy Characteristics'!E:E,MATCH(PolicyLevers!$C478,'Policy Characteristics'!$D:$D,0))</f>
        <v>Fuel Price Deregulation</v>
      </c>
      <c r="K478" s="118" t="str">
        <f>INDEX('Policy Characteristics'!F:F,MATCH(PolicyLevers!$C478,'Policy Characteristics'!$D:$D,0))</f>
        <v>cross fuel price deregulation</v>
      </c>
      <c r="L478" s="2">
        <f>INDEX('Policy Characteristics'!G:G,MATCH(PolicyLevers!$C478,'Policy Characteristics'!$D:$D,0))</f>
        <v>0</v>
      </c>
      <c r="M478" s="2">
        <f>INDEX('Policy Characteristics'!H:H,MATCH(PolicyLevers!$C478,'Policy Characteristics'!$D:$D,0))</f>
        <v>1</v>
      </c>
      <c r="N478" s="2">
        <f>INDEX('Policy Characteristics'!I:I,MATCH(PolicyLevers!$C478,'Policy Characteristics'!$D:$D,0))</f>
        <v>0.01</v>
      </c>
      <c r="O478" s="257" t="str">
        <f>INDEX('Policy Characteristics'!J:J,MATCH(PolicyLevers!$C478,'Policy Characteristics'!$D:$D,0))</f>
        <v>% of price deregulated</v>
      </c>
      <c r="P478" s="257">
        <f>INDEX('Policy Characteristics'!K:K,MATCH(PolicyLevers!$C478,'Policy Characteristics'!$D:$D,0))</f>
        <v>0</v>
      </c>
      <c r="Q478" s="2" t="str">
        <f>INDEX('Policy Characteristics'!L:L,MATCH(PolicyLevers!$C478,'Policy Characteristics'!$D:$D,0))</f>
        <v>fuels.html#fuel-price-deregulation</v>
      </c>
      <c r="R478" s="264">
        <f>INDEX('Policy Characteristics'!M:M,MATCH(PolicyLevers!$C478,'Policy Characteristics'!$D:$D,0))</f>
        <v>0</v>
      </c>
      <c r="S478" s="257">
        <f>INDEX('Policy Characteristics'!N:N,MATCH(PolicyLevers!$C478,'Policy Characteristics'!$D:$D,0))</f>
        <v>0</v>
      </c>
      <c r="T478" s="257">
        <f>INDEX('Policy Characteristics'!O:O,MATCH(PolicyLevers!$C478,'Policy Characteristics'!$D:$D,0))</f>
        <v>0</v>
      </c>
      <c r="U478" s="2"/>
      <c r="V478" s="2"/>
      <c r="W478" s="2"/>
      <c r="X478" s="2"/>
      <c r="Y478" s="2"/>
      <c r="Z478" s="2"/>
    </row>
    <row r="479" spans="1:26" ht="15.75" customHeight="1" x14ac:dyDescent="0.2">
      <c r="A479" s="118" t="str">
        <f>INDEX('Policy Characteristics'!B:B,MATCH(PolicyLevers!$C479,'Policy Characteristics'!$D:$D,0))</f>
        <v>Cross-Sector</v>
      </c>
      <c r="B479" s="118" t="str">
        <f>INDEX('Policy Characteristics'!C:C,MATCH(PolicyLevers!$C479,'Policy Characteristics'!$D:$D,0))</f>
        <v>Fuel Price Deregulation</v>
      </c>
      <c r="C479" s="12" t="str">
        <f t="shared" ref="C479" si="335">C$469</f>
        <v>Fuel Price Deregulation</v>
      </c>
      <c r="D479" s="257" t="s">
        <v>466</v>
      </c>
      <c r="E479" s="257"/>
      <c r="F479" s="257" t="s">
        <v>256</v>
      </c>
      <c r="G479" s="257"/>
      <c r="H479" s="7"/>
      <c r="I479" s="288" t="s">
        <v>76</v>
      </c>
      <c r="J479" s="118" t="str">
        <f>INDEX('Policy Characteristics'!E:E,MATCH(PolicyLevers!$C479,'Policy Characteristics'!$D:$D,0))</f>
        <v>Fuel Price Deregulation</v>
      </c>
      <c r="K479" s="118" t="str">
        <f>INDEX('Policy Characteristics'!F:F,MATCH(PolicyLevers!$C479,'Policy Characteristics'!$D:$D,0))</f>
        <v>cross fuel price deregulation</v>
      </c>
      <c r="L479" s="2">
        <f>INDEX('Policy Characteristics'!G:G,MATCH(PolicyLevers!$C479,'Policy Characteristics'!$D:$D,0))</f>
        <v>0</v>
      </c>
      <c r="M479" s="2">
        <f>INDEX('Policy Characteristics'!H:H,MATCH(PolicyLevers!$C479,'Policy Characteristics'!$D:$D,0))</f>
        <v>1</v>
      </c>
      <c r="N479" s="2">
        <f>INDEX('Policy Characteristics'!I:I,MATCH(PolicyLevers!$C479,'Policy Characteristics'!$D:$D,0))</f>
        <v>0.01</v>
      </c>
      <c r="O479" s="257" t="str">
        <f>INDEX('Policy Characteristics'!J:J,MATCH(PolicyLevers!$C479,'Policy Characteristics'!$D:$D,0))</f>
        <v>% of price deregulated</v>
      </c>
      <c r="P479" s="257">
        <f>INDEX('Policy Characteristics'!K:K,MATCH(PolicyLevers!$C479,'Policy Characteristics'!$D:$D,0))</f>
        <v>0</v>
      </c>
      <c r="Q479" s="2" t="str">
        <f>INDEX('Policy Characteristics'!L:L,MATCH(PolicyLevers!$C479,'Policy Characteristics'!$D:$D,0))</f>
        <v>fuels.html#fuel-price-deregulation</v>
      </c>
      <c r="R479" s="264">
        <f>INDEX('Policy Characteristics'!M:M,MATCH(PolicyLevers!$C479,'Policy Characteristics'!$D:$D,0))</f>
        <v>0</v>
      </c>
      <c r="S479" s="257">
        <f>INDEX('Policy Characteristics'!N:N,MATCH(PolicyLevers!$C479,'Policy Characteristics'!$D:$D,0))</f>
        <v>0</v>
      </c>
      <c r="T479" s="257">
        <f>INDEX('Policy Characteristics'!O:O,MATCH(PolicyLevers!$C479,'Policy Characteristics'!$D:$D,0))</f>
        <v>0</v>
      </c>
      <c r="U479" s="2"/>
      <c r="V479" s="2"/>
      <c r="W479" s="2"/>
      <c r="X479" s="2"/>
      <c r="Y479" s="2"/>
      <c r="Z479" s="2"/>
    </row>
    <row r="480" spans="1:26" ht="15.75" customHeight="1" x14ac:dyDescent="0.2">
      <c r="A480" s="118" t="str">
        <f>INDEX('Policy Characteristics'!B:B,MATCH(PolicyLevers!$C480,'Policy Characteristics'!$D:$D,0))</f>
        <v>Cross-Sector</v>
      </c>
      <c r="B480" s="118" t="str">
        <f>INDEX('Policy Characteristics'!C:C,MATCH(PolicyLevers!$C480,'Policy Characteristics'!$D:$D,0))</f>
        <v>Fuel Price Deregulation</v>
      </c>
      <c r="C480" s="12" t="str">
        <f t="shared" ref="C480" si="336">C$469</f>
        <v>Fuel Price Deregulation</v>
      </c>
      <c r="D480" s="257" t="s">
        <v>467</v>
      </c>
      <c r="E480" s="257"/>
      <c r="F480" s="257" t="s">
        <v>468</v>
      </c>
      <c r="G480" s="257"/>
      <c r="H480" s="7"/>
      <c r="I480" s="288" t="s">
        <v>76</v>
      </c>
      <c r="J480" s="118" t="str">
        <f>INDEX('Policy Characteristics'!E:E,MATCH(PolicyLevers!$C480,'Policy Characteristics'!$D:$D,0))</f>
        <v>Fuel Price Deregulation</v>
      </c>
      <c r="K480" s="118" t="str">
        <f>INDEX('Policy Characteristics'!F:F,MATCH(PolicyLevers!$C480,'Policy Characteristics'!$D:$D,0))</f>
        <v>cross fuel price deregulation</v>
      </c>
      <c r="L480" s="2">
        <f>INDEX('Policy Characteristics'!G:G,MATCH(PolicyLevers!$C480,'Policy Characteristics'!$D:$D,0))</f>
        <v>0</v>
      </c>
      <c r="M480" s="2">
        <f>INDEX('Policy Characteristics'!H:H,MATCH(PolicyLevers!$C480,'Policy Characteristics'!$D:$D,0))</f>
        <v>1</v>
      </c>
      <c r="N480" s="2">
        <f>INDEX('Policy Characteristics'!I:I,MATCH(PolicyLevers!$C480,'Policy Characteristics'!$D:$D,0))</f>
        <v>0.01</v>
      </c>
      <c r="O480" s="257" t="str">
        <f>INDEX('Policy Characteristics'!J:J,MATCH(PolicyLevers!$C480,'Policy Characteristics'!$D:$D,0))</f>
        <v>% of price deregulated</v>
      </c>
      <c r="P480" s="257">
        <f>INDEX('Policy Characteristics'!K:K,MATCH(PolicyLevers!$C480,'Policy Characteristics'!$D:$D,0))</f>
        <v>0</v>
      </c>
      <c r="Q480" s="2" t="str">
        <f>INDEX('Policy Characteristics'!L:L,MATCH(PolicyLevers!$C480,'Policy Characteristics'!$D:$D,0))</f>
        <v>fuels.html#fuel-price-deregulation</v>
      </c>
      <c r="R480" s="264">
        <f>INDEX('Policy Characteristics'!M:M,MATCH(PolicyLevers!$C480,'Policy Characteristics'!$D:$D,0))</f>
        <v>0</v>
      </c>
      <c r="S480" s="257">
        <f>INDEX('Policy Characteristics'!N:N,MATCH(PolicyLevers!$C480,'Policy Characteristics'!$D:$D,0))</f>
        <v>0</v>
      </c>
      <c r="T480" s="257">
        <f>INDEX('Policy Characteristics'!O:O,MATCH(PolicyLevers!$C480,'Policy Characteristics'!$D:$D,0))</f>
        <v>0</v>
      </c>
      <c r="U480" s="2"/>
      <c r="V480" s="2"/>
      <c r="W480" s="2"/>
      <c r="X480" s="2"/>
      <c r="Y480" s="2"/>
      <c r="Z480" s="2"/>
    </row>
    <row r="481" spans="1:26" ht="15.75" customHeight="1" x14ac:dyDescent="0.2">
      <c r="A481" s="118" t="str">
        <f>INDEX('Policy Characteristics'!B:B,MATCH(PolicyLevers!$C481,'Policy Characteristics'!$D:$D,0))</f>
        <v>Cross-Sector</v>
      </c>
      <c r="B481" s="118" t="str">
        <f>INDEX('Policy Characteristics'!C:C,MATCH(PolicyLevers!$C481,'Policy Characteristics'!$D:$D,0))</f>
        <v>Fuel Price Deregulation</v>
      </c>
      <c r="C481" s="12" t="str">
        <f t="shared" ref="C481" si="337">C$469</f>
        <v>Fuel Price Deregulation</v>
      </c>
      <c r="D481" s="257" t="s">
        <v>469</v>
      </c>
      <c r="E481" s="257"/>
      <c r="F481" s="257" t="s">
        <v>470</v>
      </c>
      <c r="G481" s="257"/>
      <c r="H481" s="7"/>
      <c r="I481" s="288" t="s">
        <v>76</v>
      </c>
      <c r="J481" s="118" t="str">
        <f>INDEX('Policy Characteristics'!E:E,MATCH(PolicyLevers!$C481,'Policy Characteristics'!$D:$D,0))</f>
        <v>Fuel Price Deregulation</v>
      </c>
      <c r="K481" s="118" t="str">
        <f>INDEX('Policy Characteristics'!F:F,MATCH(PolicyLevers!$C481,'Policy Characteristics'!$D:$D,0))</f>
        <v>cross fuel price deregulation</v>
      </c>
      <c r="L481" s="2">
        <f>INDEX('Policy Characteristics'!G:G,MATCH(PolicyLevers!$C481,'Policy Characteristics'!$D:$D,0))</f>
        <v>0</v>
      </c>
      <c r="M481" s="2">
        <f>INDEX('Policy Characteristics'!H:H,MATCH(PolicyLevers!$C481,'Policy Characteristics'!$D:$D,0))</f>
        <v>1</v>
      </c>
      <c r="N481" s="2">
        <f>INDEX('Policy Characteristics'!I:I,MATCH(PolicyLevers!$C481,'Policy Characteristics'!$D:$D,0))</f>
        <v>0.01</v>
      </c>
      <c r="O481" s="257" t="str">
        <f>INDEX('Policy Characteristics'!J:J,MATCH(PolicyLevers!$C481,'Policy Characteristics'!$D:$D,0))</f>
        <v>% of price deregulated</v>
      </c>
      <c r="P481" s="257">
        <f>INDEX('Policy Characteristics'!K:K,MATCH(PolicyLevers!$C481,'Policy Characteristics'!$D:$D,0))</f>
        <v>0</v>
      </c>
      <c r="Q481" s="2" t="str">
        <f>INDEX('Policy Characteristics'!L:L,MATCH(PolicyLevers!$C481,'Policy Characteristics'!$D:$D,0))</f>
        <v>fuels.html#fuel-price-deregulation</v>
      </c>
      <c r="R481" s="264">
        <f>INDEX('Policy Characteristics'!M:M,MATCH(PolicyLevers!$C481,'Policy Characteristics'!$D:$D,0))</f>
        <v>0</v>
      </c>
      <c r="S481" s="257">
        <f>INDEX('Policy Characteristics'!N:N,MATCH(PolicyLevers!$C481,'Policy Characteristics'!$D:$D,0))</f>
        <v>0</v>
      </c>
      <c r="T481" s="257">
        <f>INDEX('Policy Characteristics'!O:O,MATCH(PolicyLevers!$C481,'Policy Characteristics'!$D:$D,0))</f>
        <v>0</v>
      </c>
      <c r="U481" s="2"/>
      <c r="V481" s="2"/>
      <c r="W481" s="2"/>
      <c r="X481" s="2"/>
      <c r="Y481" s="2"/>
      <c r="Z481" s="2"/>
    </row>
    <row r="482" spans="1:26" ht="15.75" customHeight="1" x14ac:dyDescent="0.2">
      <c r="A482" s="118" t="str">
        <f>INDEX('Policy Characteristics'!B:B,MATCH(PolicyLevers!$C482,'Policy Characteristics'!$D:$D,0))</f>
        <v>Cross-Sector</v>
      </c>
      <c r="B482" s="118" t="str">
        <f>INDEX('Policy Characteristics'!C:C,MATCH(PolicyLevers!$C482,'Policy Characteristics'!$D:$D,0))</f>
        <v>Fuel Price Deregulation</v>
      </c>
      <c r="C482" s="12" t="str">
        <f t="shared" ref="C482" si="338">C$469</f>
        <v>Fuel Price Deregulation</v>
      </c>
      <c r="D482" s="257" t="s">
        <v>584</v>
      </c>
      <c r="E482" s="257"/>
      <c r="F482" s="257" t="s">
        <v>260</v>
      </c>
      <c r="G482" s="257"/>
      <c r="H482" s="7"/>
      <c r="I482" s="288" t="s">
        <v>76</v>
      </c>
      <c r="J482" s="118" t="str">
        <f>INDEX('Policy Characteristics'!E:E,MATCH(PolicyLevers!$C482,'Policy Characteristics'!$D:$D,0))</f>
        <v>Fuel Price Deregulation</v>
      </c>
      <c r="K482" s="118" t="str">
        <f>INDEX('Policy Characteristics'!F:F,MATCH(PolicyLevers!$C482,'Policy Characteristics'!$D:$D,0))</f>
        <v>cross fuel price deregulation</v>
      </c>
      <c r="L482" s="2">
        <f>INDEX('Policy Characteristics'!G:G,MATCH(PolicyLevers!$C482,'Policy Characteristics'!$D:$D,0))</f>
        <v>0</v>
      </c>
      <c r="M482" s="2">
        <f>INDEX('Policy Characteristics'!H:H,MATCH(PolicyLevers!$C482,'Policy Characteristics'!$D:$D,0))</f>
        <v>1</v>
      </c>
      <c r="N482" s="2">
        <f>INDEX('Policy Characteristics'!I:I,MATCH(PolicyLevers!$C482,'Policy Characteristics'!$D:$D,0))</f>
        <v>0.01</v>
      </c>
      <c r="O482" s="257" t="str">
        <f>INDEX('Policy Characteristics'!J:J,MATCH(PolicyLevers!$C482,'Policy Characteristics'!$D:$D,0))</f>
        <v>% of price deregulated</v>
      </c>
      <c r="P482" s="257">
        <f>INDEX('Policy Characteristics'!K:K,MATCH(PolicyLevers!$C482,'Policy Characteristics'!$D:$D,0))</f>
        <v>0</v>
      </c>
      <c r="Q482" s="2" t="str">
        <f>INDEX('Policy Characteristics'!L:L,MATCH(PolicyLevers!$C482,'Policy Characteristics'!$D:$D,0))</f>
        <v>fuels.html#fuel-price-deregulation</v>
      </c>
      <c r="R482" s="264">
        <f>INDEX('Policy Characteristics'!M:M,MATCH(PolicyLevers!$C482,'Policy Characteristics'!$D:$D,0))</f>
        <v>0</v>
      </c>
      <c r="S482" s="257">
        <f>INDEX('Policy Characteristics'!N:N,MATCH(PolicyLevers!$C482,'Policy Characteristics'!$D:$D,0))</f>
        <v>0</v>
      </c>
      <c r="T482" s="257">
        <f>INDEX('Policy Characteristics'!O:O,MATCH(PolicyLevers!$C482,'Policy Characteristics'!$D:$D,0))</f>
        <v>0</v>
      </c>
      <c r="U482" s="2"/>
      <c r="V482" s="2"/>
      <c r="W482" s="2"/>
      <c r="X482" s="2"/>
      <c r="Y482" s="2"/>
      <c r="Z482" s="2"/>
    </row>
    <row r="483" spans="1:26" ht="15.75" customHeight="1" x14ac:dyDescent="0.2">
      <c r="A483" s="118" t="str">
        <f>INDEX('Policy Characteristics'!B:B,MATCH(PolicyLevers!$C483,'Policy Characteristics'!$D:$D,0))</f>
        <v>Cross-Sector</v>
      </c>
      <c r="B483" s="118" t="str">
        <f>INDEX('Policy Characteristics'!C:C,MATCH(PolicyLevers!$C483,'Policy Characteristics'!$D:$D,0))</f>
        <v>Fuel Price Deregulation</v>
      </c>
      <c r="C483" s="12" t="str">
        <f t="shared" ref="C483" si="339">C$469</f>
        <v>Fuel Price Deregulation</v>
      </c>
      <c r="D483" s="257" t="s">
        <v>585</v>
      </c>
      <c r="E483" s="257"/>
      <c r="F483" s="257" t="s">
        <v>586</v>
      </c>
      <c r="G483" s="257"/>
      <c r="H483" s="7"/>
      <c r="I483" s="288" t="s">
        <v>76</v>
      </c>
      <c r="J483" s="118" t="str">
        <f>INDEX('Policy Characteristics'!E:E,MATCH(PolicyLevers!$C483,'Policy Characteristics'!$D:$D,0))</f>
        <v>Fuel Price Deregulation</v>
      </c>
      <c r="K483" s="118" t="str">
        <f>INDEX('Policy Characteristics'!F:F,MATCH(PolicyLevers!$C483,'Policy Characteristics'!$D:$D,0))</f>
        <v>cross fuel price deregulation</v>
      </c>
      <c r="L483" s="2">
        <f>INDEX('Policy Characteristics'!G:G,MATCH(PolicyLevers!$C483,'Policy Characteristics'!$D:$D,0))</f>
        <v>0</v>
      </c>
      <c r="M483" s="2">
        <f>INDEX('Policy Characteristics'!H:H,MATCH(PolicyLevers!$C483,'Policy Characteristics'!$D:$D,0))</f>
        <v>1</v>
      </c>
      <c r="N483" s="2">
        <f>INDEX('Policy Characteristics'!I:I,MATCH(PolicyLevers!$C483,'Policy Characteristics'!$D:$D,0))</f>
        <v>0.01</v>
      </c>
      <c r="O483" s="257" t="str">
        <f>INDEX('Policy Characteristics'!J:J,MATCH(PolicyLevers!$C483,'Policy Characteristics'!$D:$D,0))</f>
        <v>% of price deregulated</v>
      </c>
      <c r="P483" s="257">
        <f>INDEX('Policy Characteristics'!K:K,MATCH(PolicyLevers!$C483,'Policy Characteristics'!$D:$D,0))</f>
        <v>0</v>
      </c>
      <c r="Q483" s="2" t="str">
        <f>INDEX('Policy Characteristics'!L:L,MATCH(PolicyLevers!$C483,'Policy Characteristics'!$D:$D,0))</f>
        <v>fuels.html#fuel-price-deregulation</v>
      </c>
      <c r="R483" s="264">
        <f>INDEX('Policy Characteristics'!M:M,MATCH(PolicyLevers!$C483,'Policy Characteristics'!$D:$D,0))</f>
        <v>0</v>
      </c>
      <c r="S483" s="257">
        <f>INDEX('Policy Characteristics'!N:N,MATCH(PolicyLevers!$C483,'Policy Characteristics'!$D:$D,0))</f>
        <v>0</v>
      </c>
      <c r="T483" s="257">
        <f>INDEX('Policy Characteristics'!O:O,MATCH(PolicyLevers!$C483,'Policy Characteristics'!$D:$D,0))</f>
        <v>0</v>
      </c>
      <c r="U483" s="2"/>
      <c r="V483" s="2"/>
      <c r="W483" s="2"/>
      <c r="X483" s="2"/>
      <c r="Y483" s="2"/>
      <c r="Z483" s="2"/>
    </row>
    <row r="484" spans="1:26" ht="15.75" customHeight="1" x14ac:dyDescent="0.2">
      <c r="A484" s="118" t="str">
        <f>INDEX('Policy Characteristics'!B:B,MATCH(PolicyLevers!$C484,'Policy Characteristics'!$D:$D,0))</f>
        <v>Cross-Sector</v>
      </c>
      <c r="B484" s="118" t="str">
        <f>INDEX('Policy Characteristics'!C:C,MATCH(PolicyLevers!$C484,'Policy Characteristics'!$D:$D,0))</f>
        <v>Fuel Taxes</v>
      </c>
      <c r="C484" s="118" t="s">
        <v>599</v>
      </c>
      <c r="D484" s="252" t="s">
        <v>568</v>
      </c>
      <c r="E484" s="252"/>
      <c r="F484" s="252" t="s">
        <v>569</v>
      </c>
      <c r="G484" s="252"/>
      <c r="H484" s="249">
        <v>78</v>
      </c>
      <c r="I484" s="283" t="s">
        <v>63</v>
      </c>
      <c r="J484" s="118" t="str">
        <f>INDEX('Policy Characteristics'!E:E,MATCH(PolicyLevers!$C484,'Policy Characteristics'!$D:$D,0))</f>
        <v>Fuel Taxes</v>
      </c>
      <c r="K484" s="118" t="str">
        <f>INDEX('Policy Characteristics'!F:F,MATCH(PolicyLevers!$C484,'Policy Characteristics'!$D:$D,0))</f>
        <v>cross fuel tax</v>
      </c>
      <c r="L484" s="251">
        <f>INDEX('Policy Characteristics'!G:G,MATCH(PolicyLevers!$C484,'Policy Characteristics'!$D:$D,0))</f>
        <v>0</v>
      </c>
      <c r="M484" s="251">
        <f>INDEX('Policy Characteristics'!H:H,MATCH(PolicyLevers!$C484,'Policy Characteristics'!$D:$D,0))</f>
        <v>0.2</v>
      </c>
      <c r="N484" s="273">
        <f>INDEX('Policy Characteristics'!I:I,MATCH(PolicyLevers!$C484,'Policy Characteristics'!$D:$D,0))</f>
        <v>5.0000000000000001E-3</v>
      </c>
      <c r="O484" s="252" t="str">
        <f>INDEX('Policy Characteristics'!J:J,MATCH(PolicyLevers!$C484,'Policy Characteristics'!$D:$D,0))</f>
        <v>% of BAU price</v>
      </c>
      <c r="P484" s="252"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4" s="118" t="str">
        <f>INDEX('Policy Characteristics'!L:L,MATCH(PolicyLevers!$C484,'Policy Characteristics'!$D:$D,0))</f>
        <v>fuels.html#fuel-taxes</v>
      </c>
      <c r="R484" s="260" t="str">
        <f>INDEX('Policy Characteristics'!M:M,MATCH(PolicyLevers!$C484,'Policy Characteristics'!$D:$D,0))</f>
        <v>fuel-taxes.html</v>
      </c>
      <c r="S484" s="28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8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2">
      <c r="A485" s="118" t="str">
        <f>INDEX('Policy Characteristics'!B:B,MATCH(PolicyLevers!$C485,'Policy Characteristics'!$D:$D,0))</f>
        <v>Cross-Sector</v>
      </c>
      <c r="B485" s="118" t="str">
        <f>INDEX('Policy Characteristics'!C:C,MATCH(PolicyLevers!$C485,'Policy Characteristics'!$D:$D,0))</f>
        <v>Fuel Taxes</v>
      </c>
      <c r="C485" s="118" t="str">
        <f t="shared" ref="C485:C486" si="340">C$484</f>
        <v>Additional Fuel Tax Rate by Fuel</v>
      </c>
      <c r="D485" s="252" t="s">
        <v>454</v>
      </c>
      <c r="E485" s="252"/>
      <c r="F485" s="252" t="s">
        <v>227</v>
      </c>
      <c r="G485" s="252"/>
      <c r="H485" s="249">
        <v>79</v>
      </c>
      <c r="I485" s="283" t="s">
        <v>63</v>
      </c>
      <c r="J485" s="118" t="str">
        <f>INDEX('Policy Characteristics'!E:E,MATCH(PolicyLevers!$C485,'Policy Characteristics'!$D:$D,0))</f>
        <v>Fuel Taxes</v>
      </c>
      <c r="K485" s="118" t="str">
        <f>INDEX('Policy Characteristics'!F:F,MATCH(PolicyLevers!$C485,'Policy Characteristics'!$D:$D,0))</f>
        <v>cross fuel tax</v>
      </c>
      <c r="L485" s="251">
        <f>INDEX('Policy Characteristics'!G:G,MATCH(PolicyLevers!$C485,'Policy Characteristics'!$D:$D,0))</f>
        <v>0</v>
      </c>
      <c r="M485" s="251">
        <f>INDEX('Policy Characteristics'!H:H,MATCH(PolicyLevers!$C485,'Policy Characteristics'!$D:$D,0))</f>
        <v>0.2</v>
      </c>
      <c r="N485" s="273">
        <f>INDEX('Policy Characteristics'!I:I,MATCH(PolicyLevers!$C485,'Policy Characteristics'!$D:$D,0))</f>
        <v>5.0000000000000001E-3</v>
      </c>
      <c r="O485" s="252" t="str">
        <f>INDEX('Policy Characteristics'!J:J,MATCH(PolicyLevers!$C485,'Policy Characteristics'!$D:$D,0))</f>
        <v>% of BAU price</v>
      </c>
      <c r="P485" s="252"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5" s="118" t="str">
        <f>INDEX('Policy Characteristics'!L:L,MATCH(PolicyLevers!$C485,'Policy Characteristics'!$D:$D,0))</f>
        <v>fuels.html#fuel-taxes</v>
      </c>
      <c r="R485" s="260" t="str">
        <f>INDEX('Policy Characteristics'!M:M,MATCH(PolicyLevers!$C485,'Policy Characteristics'!$D:$D,0))</f>
        <v>fuel-taxes.html</v>
      </c>
      <c r="S485" s="28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8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2">
      <c r="A486" s="118" t="str">
        <f>INDEX('Policy Characteristics'!B:B,MATCH(PolicyLevers!$C486,'Policy Characteristics'!$D:$D,0))</f>
        <v>Cross-Sector</v>
      </c>
      <c r="B486" s="118" t="str">
        <f>INDEX('Policy Characteristics'!C:C,MATCH(PolicyLevers!$C486,'Policy Characteristics'!$D:$D,0))</f>
        <v>Fuel Taxes</v>
      </c>
      <c r="C486" s="118" t="str">
        <f t="shared" si="340"/>
        <v>Additional Fuel Tax Rate by Fuel</v>
      </c>
      <c r="D486" s="252" t="s">
        <v>458</v>
      </c>
      <c r="E486" s="252"/>
      <c r="F486" s="252" t="s">
        <v>347</v>
      </c>
      <c r="G486" s="252"/>
      <c r="H486" s="249">
        <v>80</v>
      </c>
      <c r="I486" s="283" t="s">
        <v>63</v>
      </c>
      <c r="J486" s="118" t="str">
        <f>INDEX('Policy Characteristics'!E:E,MATCH(PolicyLevers!$C486,'Policy Characteristics'!$D:$D,0))</f>
        <v>Fuel Taxes</v>
      </c>
      <c r="K486" s="118" t="str">
        <f>INDEX('Policy Characteristics'!F:F,MATCH(PolicyLevers!$C486,'Policy Characteristics'!$D:$D,0))</f>
        <v>cross fuel tax</v>
      </c>
      <c r="L486" s="251">
        <f>INDEX('Policy Characteristics'!G:G,MATCH(PolicyLevers!$C486,'Policy Characteristics'!$D:$D,0))</f>
        <v>0</v>
      </c>
      <c r="M486" s="251">
        <f>INDEX('Policy Characteristics'!H:H,MATCH(PolicyLevers!$C486,'Policy Characteristics'!$D:$D,0))</f>
        <v>0.2</v>
      </c>
      <c r="N486" s="273">
        <f>INDEX('Policy Characteristics'!I:I,MATCH(PolicyLevers!$C486,'Policy Characteristics'!$D:$D,0))</f>
        <v>5.0000000000000001E-3</v>
      </c>
      <c r="O486" s="252" t="str">
        <f>INDEX('Policy Characteristics'!J:J,MATCH(PolicyLevers!$C486,'Policy Characteristics'!$D:$D,0))</f>
        <v>% of BAU price</v>
      </c>
      <c r="P486" s="252"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6" s="118" t="str">
        <f>INDEX('Policy Characteristics'!L:L,MATCH(PolicyLevers!$C486,'Policy Characteristics'!$D:$D,0))</f>
        <v>fuels.html#fuel-taxes</v>
      </c>
      <c r="R486" s="260" t="str">
        <f>INDEX('Policy Characteristics'!M:M,MATCH(PolicyLevers!$C486,'Policy Characteristics'!$D:$D,0))</f>
        <v>fuel-taxes.html</v>
      </c>
      <c r="S486" s="28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8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2">
      <c r="A487" s="118" t="str">
        <f>INDEX('Policy Characteristics'!B:B,MATCH(PolicyLevers!$C487,'Policy Characteristics'!$D:$D,0))</f>
        <v>Cross-Sector</v>
      </c>
      <c r="B487" s="118" t="str">
        <f>INDEX('Policy Characteristics'!C:C,MATCH(PolicyLevers!$C487,'Policy Characteristics'!$D:$D,0))</f>
        <v>Fuel Taxes</v>
      </c>
      <c r="C487" s="12" t="str">
        <f t="shared" ref="C487" si="341">C$484</f>
        <v>Additional Fuel Tax Rate by Fuel</v>
      </c>
      <c r="D487" s="257" t="s">
        <v>571</v>
      </c>
      <c r="E487" s="257"/>
      <c r="F487" s="257" t="s">
        <v>234</v>
      </c>
      <c r="G487" s="270"/>
      <c r="H487" s="7" t="s">
        <v>222</v>
      </c>
      <c r="I487" s="288" t="s">
        <v>76</v>
      </c>
      <c r="J487" s="118" t="str">
        <f>INDEX('Policy Characteristics'!E:E,MATCH(PolicyLevers!$C487,'Policy Characteristics'!$D:$D,0))</f>
        <v>Fuel Taxes</v>
      </c>
      <c r="K487" s="118" t="str">
        <f>INDEX('Policy Characteristics'!F:F,MATCH(PolicyLevers!$C487,'Policy Characteristics'!$D:$D,0))</f>
        <v>cross fuel tax</v>
      </c>
      <c r="L487" s="256">
        <f>INDEX('Policy Characteristics'!G:G,MATCH(PolicyLevers!$C487,'Policy Characteristics'!$D:$D,0))</f>
        <v>0</v>
      </c>
      <c r="M487" s="256">
        <f>INDEX('Policy Characteristics'!H:H,MATCH(PolicyLevers!$C487,'Policy Characteristics'!$D:$D,0))</f>
        <v>0.2</v>
      </c>
      <c r="N487" s="289">
        <f>INDEX('Policy Characteristics'!I:I,MATCH(PolicyLevers!$C487,'Policy Characteristics'!$D:$D,0))</f>
        <v>5.0000000000000001E-3</v>
      </c>
      <c r="O487" s="270" t="str">
        <f>INDEX('Policy Characteristics'!J:J,MATCH(PolicyLevers!$C487,'Policy Characteristics'!$D:$D,0))</f>
        <v>% of BAU price</v>
      </c>
      <c r="P487" s="257"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7" s="12" t="str">
        <f>INDEX('Policy Characteristics'!L:L,MATCH(PolicyLevers!$C487,'Policy Characteristics'!$D:$D,0))</f>
        <v>fuels.html#fuel-taxes</v>
      </c>
      <c r="R487" s="264" t="str">
        <f>INDEX('Policy Characteristics'!M:M,MATCH(PolicyLevers!$C487,'Policy Characteristics'!$D:$D,0))</f>
        <v>fuel-taxes.html</v>
      </c>
      <c r="S487" s="270"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0"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2">
      <c r="A488" s="118" t="str">
        <f>INDEX('Policy Characteristics'!B:B,MATCH(PolicyLevers!$C488,'Policy Characteristics'!$D:$D,0))</f>
        <v>Cross-Sector</v>
      </c>
      <c r="B488" s="118" t="str">
        <f>INDEX('Policy Characteristics'!C:C,MATCH(PolicyLevers!$C488,'Policy Characteristics'!$D:$D,0))</f>
        <v>Fuel Taxes</v>
      </c>
      <c r="C488" s="12" t="str">
        <f t="shared" ref="C488:C490" si="342">C$484</f>
        <v>Additional Fuel Tax Rate by Fuel</v>
      </c>
      <c r="D488" s="257" t="s">
        <v>576</v>
      </c>
      <c r="E488" s="257"/>
      <c r="F488" s="257" t="s">
        <v>244</v>
      </c>
      <c r="G488" s="270"/>
      <c r="H488" s="7" t="s">
        <v>222</v>
      </c>
      <c r="I488" s="288" t="s">
        <v>76</v>
      </c>
      <c r="J488" s="118" t="str">
        <f>INDEX('Policy Characteristics'!E:E,MATCH(PolicyLevers!$C488,'Policy Characteristics'!$D:$D,0))</f>
        <v>Fuel Taxes</v>
      </c>
      <c r="K488" s="118" t="str">
        <f>INDEX('Policy Characteristics'!F:F,MATCH(PolicyLevers!$C488,'Policy Characteristics'!$D:$D,0))</f>
        <v>cross fuel tax</v>
      </c>
      <c r="L488" s="256">
        <f>INDEX('Policy Characteristics'!G:G,MATCH(PolicyLevers!$C488,'Policy Characteristics'!$D:$D,0))</f>
        <v>0</v>
      </c>
      <c r="M488" s="256">
        <f>INDEX('Policy Characteristics'!H:H,MATCH(PolicyLevers!$C488,'Policy Characteristics'!$D:$D,0))</f>
        <v>0.2</v>
      </c>
      <c r="N488" s="289">
        <f>INDEX('Policy Characteristics'!I:I,MATCH(PolicyLevers!$C488,'Policy Characteristics'!$D:$D,0))</f>
        <v>5.0000000000000001E-3</v>
      </c>
      <c r="O488" s="270" t="str">
        <f>INDEX('Policy Characteristics'!J:J,MATCH(PolicyLevers!$C488,'Policy Characteristics'!$D:$D,0))</f>
        <v>% of BAU price</v>
      </c>
      <c r="P488" s="257"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8" s="12" t="str">
        <f>INDEX('Policy Characteristics'!L:L,MATCH(PolicyLevers!$C488,'Policy Characteristics'!$D:$D,0))</f>
        <v>fuels.html#fuel-taxes</v>
      </c>
      <c r="R488" s="264" t="str">
        <f>INDEX('Policy Characteristics'!M:M,MATCH(PolicyLevers!$C488,'Policy Characteristics'!$D:$D,0))</f>
        <v>fuel-taxes.html</v>
      </c>
      <c r="S488" s="270"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0"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2">
      <c r="A489" s="118" t="str">
        <f>INDEX('Policy Characteristics'!B:B,MATCH(PolicyLevers!$C489,'Policy Characteristics'!$D:$D,0))</f>
        <v>Cross-Sector</v>
      </c>
      <c r="B489" s="118" t="str">
        <f>INDEX('Policy Characteristics'!C:C,MATCH(PolicyLevers!$C489,'Policy Characteristics'!$D:$D,0))</f>
        <v>Fuel Taxes</v>
      </c>
      <c r="C489" s="118" t="str">
        <f t="shared" si="342"/>
        <v>Additional Fuel Tax Rate by Fuel</v>
      </c>
      <c r="D489" s="252" t="s">
        <v>459</v>
      </c>
      <c r="E489" s="252"/>
      <c r="F489" s="252" t="s">
        <v>460</v>
      </c>
      <c r="G489" s="252"/>
      <c r="H489" s="249">
        <v>81</v>
      </c>
      <c r="I489" s="283" t="s">
        <v>63</v>
      </c>
      <c r="J489" s="118" t="str">
        <f>INDEX('Policy Characteristics'!E:E,MATCH(PolicyLevers!$C489,'Policy Characteristics'!$D:$D,0))</f>
        <v>Fuel Taxes</v>
      </c>
      <c r="K489" s="118" t="str">
        <f>INDEX('Policy Characteristics'!F:F,MATCH(PolicyLevers!$C489,'Policy Characteristics'!$D:$D,0))</f>
        <v>cross fuel tax</v>
      </c>
      <c r="L489" s="251">
        <f>INDEX('Policy Characteristics'!G:G,MATCH(PolicyLevers!$C489,'Policy Characteristics'!$D:$D,0))</f>
        <v>0</v>
      </c>
      <c r="M489" s="251">
        <f>INDEX('Policy Characteristics'!H:H,MATCH(PolicyLevers!$C489,'Policy Characteristics'!$D:$D,0))</f>
        <v>0.2</v>
      </c>
      <c r="N489" s="273">
        <f>INDEX('Policy Characteristics'!I:I,MATCH(PolicyLevers!$C489,'Policy Characteristics'!$D:$D,0))</f>
        <v>5.0000000000000001E-3</v>
      </c>
      <c r="O489" s="252" t="str">
        <f>INDEX('Policy Characteristics'!J:J,MATCH(PolicyLevers!$C489,'Policy Characteristics'!$D:$D,0))</f>
        <v>% of BAU price</v>
      </c>
      <c r="P489" s="252"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9" s="118" t="str">
        <f>INDEX('Policy Characteristics'!L:L,MATCH(PolicyLevers!$C489,'Policy Characteristics'!$D:$D,0))</f>
        <v>fuels.html#fuel-taxes</v>
      </c>
      <c r="R489" s="260" t="str">
        <f>INDEX('Policy Characteristics'!M:M,MATCH(PolicyLevers!$C489,'Policy Characteristics'!$D:$D,0))</f>
        <v>fuel-taxes.html</v>
      </c>
      <c r="S489" s="28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8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2">
      <c r="A490" s="118" t="str">
        <f>INDEX('Policy Characteristics'!B:B,MATCH(PolicyLevers!$C490,'Policy Characteristics'!$D:$D,0))</f>
        <v>Cross-Sector</v>
      </c>
      <c r="B490" s="118" t="str">
        <f>INDEX('Policy Characteristics'!C:C,MATCH(PolicyLevers!$C490,'Policy Characteristics'!$D:$D,0))</f>
        <v>Fuel Taxes</v>
      </c>
      <c r="C490" s="118" t="str">
        <f t="shared" si="342"/>
        <v>Additional Fuel Tax Rate by Fuel</v>
      </c>
      <c r="D490" s="252" t="s">
        <v>461</v>
      </c>
      <c r="E490" s="252"/>
      <c r="F490" s="252" t="s">
        <v>462</v>
      </c>
      <c r="G490" s="252"/>
      <c r="H490" s="249">
        <v>82</v>
      </c>
      <c r="I490" s="283" t="s">
        <v>63</v>
      </c>
      <c r="J490" s="118" t="str">
        <f>INDEX('Policy Characteristics'!E:E,MATCH(PolicyLevers!$C490,'Policy Characteristics'!$D:$D,0))</f>
        <v>Fuel Taxes</v>
      </c>
      <c r="K490" s="118" t="str">
        <f>INDEX('Policy Characteristics'!F:F,MATCH(PolicyLevers!$C490,'Policy Characteristics'!$D:$D,0))</f>
        <v>cross fuel tax</v>
      </c>
      <c r="L490" s="251">
        <f>INDEX('Policy Characteristics'!G:G,MATCH(PolicyLevers!$C490,'Policy Characteristics'!$D:$D,0))</f>
        <v>0</v>
      </c>
      <c r="M490" s="251">
        <f>INDEX('Policy Characteristics'!H:H,MATCH(PolicyLevers!$C490,'Policy Characteristics'!$D:$D,0))</f>
        <v>0.2</v>
      </c>
      <c r="N490" s="273">
        <f>INDEX('Policy Characteristics'!I:I,MATCH(PolicyLevers!$C490,'Policy Characteristics'!$D:$D,0))</f>
        <v>5.0000000000000001E-3</v>
      </c>
      <c r="O490" s="252" t="str">
        <f>INDEX('Policy Characteristics'!J:J,MATCH(PolicyLevers!$C490,'Policy Characteristics'!$D:$D,0))</f>
        <v>% of BAU price</v>
      </c>
      <c r="P490" s="252"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0" s="118" t="str">
        <f>INDEX('Policy Characteristics'!L:L,MATCH(PolicyLevers!$C490,'Policy Characteristics'!$D:$D,0))</f>
        <v>fuels.html#fuel-taxes</v>
      </c>
      <c r="R490" s="260" t="str">
        <f>INDEX('Policy Characteristics'!M:M,MATCH(PolicyLevers!$C490,'Policy Characteristics'!$D:$D,0))</f>
        <v>fuel-taxes.html</v>
      </c>
      <c r="S490" s="28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8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2">
      <c r="A491" s="118" t="str">
        <f>INDEX('Policy Characteristics'!B:B,MATCH(PolicyLevers!$C491,'Policy Characteristics'!$D:$D,0))</f>
        <v>Cross-Sector</v>
      </c>
      <c r="B491" s="118" t="str">
        <f>INDEX('Policy Characteristics'!C:C,MATCH(PolicyLevers!$C491,'Policy Characteristics'!$D:$D,0))</f>
        <v>Fuel Taxes</v>
      </c>
      <c r="C491" s="12" t="str">
        <f t="shared" ref="C491" si="343">C$484</f>
        <v>Additional Fuel Tax Rate by Fuel</v>
      </c>
      <c r="D491" s="257" t="s">
        <v>577</v>
      </c>
      <c r="E491" s="257"/>
      <c r="F491" s="257" t="s">
        <v>578</v>
      </c>
      <c r="G491" s="270"/>
      <c r="H491" s="7" t="s">
        <v>222</v>
      </c>
      <c r="I491" s="288" t="s">
        <v>76</v>
      </c>
      <c r="J491" s="118" t="str">
        <f>INDEX('Policy Characteristics'!E:E,MATCH(PolicyLevers!$C491,'Policy Characteristics'!$D:$D,0))</f>
        <v>Fuel Taxes</v>
      </c>
      <c r="K491" s="118" t="str">
        <f>INDEX('Policy Characteristics'!F:F,MATCH(PolicyLevers!$C491,'Policy Characteristics'!$D:$D,0))</f>
        <v>cross fuel tax</v>
      </c>
      <c r="L491" s="256">
        <f>INDEX('Policy Characteristics'!G:G,MATCH(PolicyLevers!$C491,'Policy Characteristics'!$D:$D,0))</f>
        <v>0</v>
      </c>
      <c r="M491" s="256">
        <f>INDEX('Policy Characteristics'!H:H,MATCH(PolicyLevers!$C491,'Policy Characteristics'!$D:$D,0))</f>
        <v>0.2</v>
      </c>
      <c r="N491" s="289">
        <f>INDEX('Policy Characteristics'!I:I,MATCH(PolicyLevers!$C491,'Policy Characteristics'!$D:$D,0))</f>
        <v>5.0000000000000001E-3</v>
      </c>
      <c r="O491" s="270" t="str">
        <f>INDEX('Policy Characteristics'!J:J,MATCH(PolicyLevers!$C491,'Policy Characteristics'!$D:$D,0))</f>
        <v>% of BAU price</v>
      </c>
      <c r="P491" s="257"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1" s="12" t="str">
        <f>INDEX('Policy Characteristics'!L:L,MATCH(PolicyLevers!$C491,'Policy Characteristics'!$D:$D,0))</f>
        <v>fuels.html#fuel-taxes</v>
      </c>
      <c r="R491" s="264" t="str">
        <f>INDEX('Policy Characteristics'!M:M,MATCH(PolicyLevers!$C491,'Policy Characteristics'!$D:$D,0))</f>
        <v>fuel-taxes.html</v>
      </c>
      <c r="S491" s="270"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0"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2">
      <c r="A492" s="118" t="str">
        <f>INDEX('Policy Characteristics'!B:B,MATCH(PolicyLevers!$C492,'Policy Characteristics'!$D:$D,0))</f>
        <v>Cross-Sector</v>
      </c>
      <c r="B492" s="118" t="str">
        <f>INDEX('Policy Characteristics'!C:C,MATCH(PolicyLevers!$C492,'Policy Characteristics'!$D:$D,0))</f>
        <v>Fuel Taxes</v>
      </c>
      <c r="C492" s="12" t="str">
        <f t="shared" ref="C492" si="344">C$484</f>
        <v>Additional Fuel Tax Rate by Fuel</v>
      </c>
      <c r="D492" s="257" t="s">
        <v>579</v>
      </c>
      <c r="E492" s="257"/>
      <c r="F492" s="257" t="s">
        <v>580</v>
      </c>
      <c r="G492" s="270"/>
      <c r="H492" s="7" t="s">
        <v>222</v>
      </c>
      <c r="I492" s="288" t="s">
        <v>76</v>
      </c>
      <c r="J492" s="118" t="str">
        <f>INDEX('Policy Characteristics'!E:E,MATCH(PolicyLevers!$C492,'Policy Characteristics'!$D:$D,0))</f>
        <v>Fuel Taxes</v>
      </c>
      <c r="K492" s="118" t="str">
        <f>INDEX('Policy Characteristics'!F:F,MATCH(PolicyLevers!$C492,'Policy Characteristics'!$D:$D,0))</f>
        <v>cross fuel tax</v>
      </c>
      <c r="L492" s="256">
        <f>INDEX('Policy Characteristics'!G:G,MATCH(PolicyLevers!$C492,'Policy Characteristics'!$D:$D,0))</f>
        <v>0</v>
      </c>
      <c r="M492" s="256">
        <f>INDEX('Policy Characteristics'!H:H,MATCH(PolicyLevers!$C492,'Policy Characteristics'!$D:$D,0))</f>
        <v>0.2</v>
      </c>
      <c r="N492" s="289">
        <f>INDEX('Policy Characteristics'!I:I,MATCH(PolicyLevers!$C492,'Policy Characteristics'!$D:$D,0))</f>
        <v>5.0000000000000001E-3</v>
      </c>
      <c r="O492" s="270" t="str">
        <f>INDEX('Policy Characteristics'!J:J,MATCH(PolicyLevers!$C492,'Policy Characteristics'!$D:$D,0))</f>
        <v>% of BAU price</v>
      </c>
      <c r="P492" s="257"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2" s="12" t="str">
        <f>INDEX('Policy Characteristics'!L:L,MATCH(PolicyLevers!$C492,'Policy Characteristics'!$D:$D,0))</f>
        <v>fuels.html#fuel-taxes</v>
      </c>
      <c r="R492" s="264" t="str">
        <f>INDEX('Policy Characteristics'!M:M,MATCH(PolicyLevers!$C492,'Policy Characteristics'!$D:$D,0))</f>
        <v>fuel-taxes.html</v>
      </c>
      <c r="S492" s="270"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0"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2">
      <c r="A493" s="118" t="str">
        <f>INDEX('Policy Characteristics'!B:B,MATCH(PolicyLevers!$C493,'Policy Characteristics'!$D:$D,0))</f>
        <v>Cross-Sector</v>
      </c>
      <c r="B493" s="118" t="str">
        <f>INDEX('Policy Characteristics'!C:C,MATCH(PolicyLevers!$C493,'Policy Characteristics'!$D:$D,0))</f>
        <v>Fuel Taxes</v>
      </c>
      <c r="C493" s="12" t="str">
        <f t="shared" ref="C493" si="345">C$484</f>
        <v>Additional Fuel Tax Rate by Fuel</v>
      </c>
      <c r="D493" s="257" t="s">
        <v>463</v>
      </c>
      <c r="E493" s="257"/>
      <c r="F493" s="257" t="s">
        <v>464</v>
      </c>
      <c r="G493" s="270"/>
      <c r="H493" s="7"/>
      <c r="I493" s="288" t="s">
        <v>76</v>
      </c>
      <c r="J493" s="118" t="str">
        <f>INDEX('Policy Characteristics'!E:E,MATCH(PolicyLevers!$C493,'Policy Characteristics'!$D:$D,0))</f>
        <v>Fuel Taxes</v>
      </c>
      <c r="K493" s="118" t="str">
        <f>INDEX('Policy Characteristics'!F:F,MATCH(PolicyLevers!$C493,'Policy Characteristics'!$D:$D,0))</f>
        <v>cross fuel tax</v>
      </c>
      <c r="L493" s="256">
        <f>INDEX('Policy Characteristics'!G:G,MATCH(PolicyLevers!$C493,'Policy Characteristics'!$D:$D,0))</f>
        <v>0</v>
      </c>
      <c r="M493" s="256">
        <f>INDEX('Policy Characteristics'!H:H,MATCH(PolicyLevers!$C493,'Policy Characteristics'!$D:$D,0))</f>
        <v>0.2</v>
      </c>
      <c r="N493" s="289">
        <f>INDEX('Policy Characteristics'!I:I,MATCH(PolicyLevers!$C493,'Policy Characteristics'!$D:$D,0))</f>
        <v>5.0000000000000001E-3</v>
      </c>
      <c r="O493" s="270" t="str">
        <f>INDEX('Policy Characteristics'!J:J,MATCH(PolicyLevers!$C493,'Policy Characteristics'!$D:$D,0))</f>
        <v>% of BAU price</v>
      </c>
      <c r="P493" s="257"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3" s="2" t="str">
        <f>INDEX('Policy Characteristics'!L:L,MATCH(PolicyLevers!$C493,'Policy Characteristics'!$D:$D,0))</f>
        <v>fuels.html#fuel-taxes</v>
      </c>
      <c r="R493" s="264" t="str">
        <f>INDEX('Policy Characteristics'!M:M,MATCH(PolicyLevers!$C493,'Policy Characteristics'!$D:$D,0))</f>
        <v>fuel-taxes.html</v>
      </c>
      <c r="S493" s="270"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57" t="str">
        <f>INDEX('Policy Characteristics'!O:O,MATCH(PolicyLevers!$C493,'Policy Characteristics'!$D:$D,0))</f>
        <v>IEA, Energy Prices and Taxes for OECD Countries 2019, https://webstore.iea.org/energy-prices-and-taxes-for-oecd-countries-2019</v>
      </c>
      <c r="U493" s="2"/>
      <c r="V493" s="2"/>
      <c r="W493" s="2"/>
      <c r="X493" s="2"/>
      <c r="Y493" s="2"/>
      <c r="Z493" s="2"/>
    </row>
    <row r="494" spans="1:26" ht="15.75" customHeight="1" x14ac:dyDescent="0.2">
      <c r="A494" s="118" t="str">
        <f>INDEX('Policy Characteristics'!B:B,MATCH(PolicyLevers!$C494,'Policy Characteristics'!$D:$D,0))</f>
        <v>Cross-Sector</v>
      </c>
      <c r="B494" s="118" t="str">
        <f>INDEX('Policy Characteristics'!C:C,MATCH(PolicyLevers!$C494,'Policy Characteristics'!$D:$D,0))</f>
        <v>Fuel Taxes</v>
      </c>
      <c r="C494" s="12" t="str">
        <f t="shared" ref="C494" si="346">C$484</f>
        <v>Additional Fuel Tax Rate by Fuel</v>
      </c>
      <c r="D494" s="257" t="s">
        <v>581</v>
      </c>
      <c r="E494" s="257"/>
      <c r="F494" s="257" t="s">
        <v>582</v>
      </c>
      <c r="G494" s="270"/>
      <c r="H494" s="7" t="s">
        <v>222</v>
      </c>
      <c r="I494" s="288" t="s">
        <v>76</v>
      </c>
      <c r="J494" s="118" t="str">
        <f>INDEX('Policy Characteristics'!E:E,MATCH(PolicyLevers!$C494,'Policy Characteristics'!$D:$D,0))</f>
        <v>Fuel Taxes</v>
      </c>
      <c r="K494" s="118" t="str">
        <f>INDEX('Policy Characteristics'!F:F,MATCH(PolicyLevers!$C494,'Policy Characteristics'!$D:$D,0))</f>
        <v>cross fuel tax</v>
      </c>
      <c r="L494" s="256">
        <f>INDEX('Policy Characteristics'!G:G,MATCH(PolicyLevers!$C494,'Policy Characteristics'!$D:$D,0))</f>
        <v>0</v>
      </c>
      <c r="M494" s="256">
        <f>INDEX('Policy Characteristics'!H:H,MATCH(PolicyLevers!$C494,'Policy Characteristics'!$D:$D,0))</f>
        <v>0.2</v>
      </c>
      <c r="N494" s="289">
        <f>INDEX('Policy Characteristics'!I:I,MATCH(PolicyLevers!$C494,'Policy Characteristics'!$D:$D,0))</f>
        <v>5.0000000000000001E-3</v>
      </c>
      <c r="O494" s="270" t="str">
        <f>INDEX('Policy Characteristics'!J:J,MATCH(PolicyLevers!$C494,'Policy Characteristics'!$D:$D,0))</f>
        <v>% of BAU price</v>
      </c>
      <c r="P494" s="257"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4" s="2" t="str">
        <f>INDEX('Policy Characteristics'!L:L,MATCH(PolicyLevers!$C494,'Policy Characteristics'!$D:$D,0))</f>
        <v>fuels.html#fuel-taxes</v>
      </c>
      <c r="R494" s="264" t="str">
        <f>INDEX('Policy Characteristics'!M:M,MATCH(PolicyLevers!$C494,'Policy Characteristics'!$D:$D,0))</f>
        <v>fuel-taxes.html</v>
      </c>
      <c r="S494" s="257"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57" t="str">
        <f>INDEX('Policy Characteristics'!O:O,MATCH(PolicyLevers!$C494,'Policy Characteristics'!$D:$D,0))</f>
        <v>IEA, Energy Prices and Taxes for OECD Countries 2019, https://webstore.iea.org/energy-prices-and-taxes-for-oecd-countries-2019</v>
      </c>
      <c r="U494" s="2"/>
      <c r="V494" s="2"/>
      <c r="W494" s="2"/>
      <c r="X494" s="2"/>
      <c r="Y494" s="2"/>
      <c r="Z494" s="2"/>
    </row>
    <row r="495" spans="1:26" ht="15.75" customHeight="1" x14ac:dyDescent="0.2">
      <c r="A495" s="118" t="str">
        <f>INDEX('Policy Characteristics'!B:B,MATCH(PolicyLevers!$C495,'Policy Characteristics'!$D:$D,0))</f>
        <v>Cross-Sector</v>
      </c>
      <c r="B495" s="118" t="str">
        <f>INDEX('Policy Characteristics'!C:C,MATCH(PolicyLevers!$C495,'Policy Characteristics'!$D:$D,0))</f>
        <v>Fuel Taxes</v>
      </c>
      <c r="C495" s="12" t="str">
        <f t="shared" ref="C495" si="347">C$484</f>
        <v>Additional Fuel Tax Rate by Fuel</v>
      </c>
      <c r="D495" s="257" t="s">
        <v>465</v>
      </c>
      <c r="E495" s="257"/>
      <c r="F495" s="257" t="s">
        <v>252</v>
      </c>
      <c r="G495" s="270"/>
      <c r="H495" s="7"/>
      <c r="I495" s="288" t="s">
        <v>76</v>
      </c>
      <c r="J495" s="118" t="str">
        <f>INDEX('Policy Characteristics'!E:E,MATCH(PolicyLevers!$C495,'Policy Characteristics'!$D:$D,0))</f>
        <v>Fuel Taxes</v>
      </c>
      <c r="K495" s="118" t="str">
        <f>INDEX('Policy Characteristics'!F:F,MATCH(PolicyLevers!$C495,'Policy Characteristics'!$D:$D,0))</f>
        <v>cross fuel tax</v>
      </c>
      <c r="L495" s="256">
        <f>INDEX('Policy Characteristics'!G:G,MATCH(PolicyLevers!$C495,'Policy Characteristics'!$D:$D,0))</f>
        <v>0</v>
      </c>
      <c r="M495" s="256">
        <f>INDEX('Policy Characteristics'!H:H,MATCH(PolicyLevers!$C495,'Policy Characteristics'!$D:$D,0))</f>
        <v>0.2</v>
      </c>
      <c r="N495" s="256">
        <f>INDEX('Policy Characteristics'!I:I,MATCH(PolicyLevers!$C495,'Policy Characteristics'!$D:$D,0))</f>
        <v>5.0000000000000001E-3</v>
      </c>
      <c r="O495" s="270" t="str">
        <f>INDEX('Policy Characteristics'!J:J,MATCH(PolicyLevers!$C495,'Policy Characteristics'!$D:$D,0))</f>
        <v>% of BAU price</v>
      </c>
      <c r="P495" s="257"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5" s="2" t="str">
        <f>INDEX('Policy Characteristics'!L:L,MATCH(PolicyLevers!$C495,'Policy Characteristics'!$D:$D,0))</f>
        <v>fuels.html#fuel-taxes</v>
      </c>
      <c r="R495" s="264" t="str">
        <f>INDEX('Policy Characteristics'!M:M,MATCH(PolicyLevers!$C495,'Policy Characteristics'!$D:$D,0))</f>
        <v>fuel-taxes.html</v>
      </c>
      <c r="S495" s="257"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57" t="str">
        <f>INDEX('Policy Characteristics'!O:O,MATCH(PolicyLevers!$C495,'Policy Characteristics'!$D:$D,0))</f>
        <v>IEA, Energy Prices and Taxes for OECD Countries 2019, https://webstore.iea.org/energy-prices-and-taxes-for-oecd-countries-2019</v>
      </c>
      <c r="U495" s="2"/>
      <c r="V495" s="2"/>
      <c r="W495" s="2"/>
      <c r="X495" s="2"/>
      <c r="Y495" s="2"/>
      <c r="Z495" s="2"/>
    </row>
    <row r="496" spans="1:26" ht="15.75" customHeight="1" x14ac:dyDescent="0.2">
      <c r="A496" s="118" t="str">
        <f>INDEX('Policy Characteristics'!B:B,MATCH(PolicyLevers!$C496,'Policy Characteristics'!$D:$D,0))</f>
        <v>Cross-Sector</v>
      </c>
      <c r="B496" s="118" t="str">
        <f>INDEX('Policy Characteristics'!C:C,MATCH(PolicyLevers!$C496,'Policy Characteristics'!$D:$D,0))</f>
        <v>Fuel Taxes</v>
      </c>
      <c r="C496" s="12" t="str">
        <f t="shared" ref="C496" si="348">C$484</f>
        <v>Additional Fuel Tax Rate by Fuel</v>
      </c>
      <c r="D496" s="257" t="s">
        <v>466</v>
      </c>
      <c r="E496" s="257"/>
      <c r="F496" s="257" t="s">
        <v>256</v>
      </c>
      <c r="G496" s="270"/>
      <c r="H496" s="7"/>
      <c r="I496" s="288" t="s">
        <v>76</v>
      </c>
      <c r="J496" s="118" t="str">
        <f>INDEX('Policy Characteristics'!E:E,MATCH(PolicyLevers!$C496,'Policy Characteristics'!$D:$D,0))</f>
        <v>Fuel Taxes</v>
      </c>
      <c r="K496" s="118" t="str">
        <f>INDEX('Policy Characteristics'!F:F,MATCH(PolicyLevers!$C496,'Policy Characteristics'!$D:$D,0))</f>
        <v>cross fuel tax</v>
      </c>
      <c r="L496" s="256">
        <f>INDEX('Policy Characteristics'!G:G,MATCH(PolicyLevers!$C496,'Policy Characteristics'!$D:$D,0))</f>
        <v>0</v>
      </c>
      <c r="M496" s="256">
        <f>INDEX('Policy Characteristics'!H:H,MATCH(PolicyLevers!$C496,'Policy Characteristics'!$D:$D,0))</f>
        <v>0.2</v>
      </c>
      <c r="N496" s="256">
        <f>INDEX('Policy Characteristics'!I:I,MATCH(PolicyLevers!$C496,'Policy Characteristics'!$D:$D,0))</f>
        <v>5.0000000000000001E-3</v>
      </c>
      <c r="O496" s="270" t="str">
        <f>INDEX('Policy Characteristics'!J:J,MATCH(PolicyLevers!$C496,'Policy Characteristics'!$D:$D,0))</f>
        <v>% of BAU price</v>
      </c>
      <c r="P496" s="257"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6" s="2" t="str">
        <f>INDEX('Policy Characteristics'!L:L,MATCH(PolicyLevers!$C496,'Policy Characteristics'!$D:$D,0))</f>
        <v>fuels.html#fuel-taxes</v>
      </c>
      <c r="R496" s="264" t="str">
        <f>INDEX('Policy Characteristics'!M:M,MATCH(PolicyLevers!$C496,'Policy Characteristics'!$D:$D,0))</f>
        <v>fuel-taxes.html</v>
      </c>
      <c r="S496" s="257"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57" t="str">
        <f>INDEX('Policy Characteristics'!O:O,MATCH(PolicyLevers!$C496,'Policy Characteristics'!$D:$D,0))</f>
        <v>IEA, Energy Prices and Taxes for OECD Countries 2019, https://webstore.iea.org/energy-prices-and-taxes-for-oecd-countries-2019</v>
      </c>
      <c r="U496" s="2"/>
      <c r="V496" s="2"/>
      <c r="W496" s="2"/>
      <c r="X496" s="2"/>
      <c r="Y496" s="2"/>
      <c r="Z496" s="2"/>
    </row>
    <row r="497" spans="1:26" ht="15.75" customHeight="1" x14ac:dyDescent="0.2">
      <c r="A497" s="118" t="str">
        <f>INDEX('Policy Characteristics'!B:B,MATCH(PolicyLevers!$C497,'Policy Characteristics'!$D:$D,0))</f>
        <v>Cross-Sector</v>
      </c>
      <c r="B497" s="118" t="str">
        <f>INDEX('Policy Characteristics'!C:C,MATCH(PolicyLevers!$C497,'Policy Characteristics'!$D:$D,0))</f>
        <v>Fuel Taxes</v>
      </c>
      <c r="C497" s="12" t="str">
        <f t="shared" ref="C497" si="349">C$484</f>
        <v>Additional Fuel Tax Rate by Fuel</v>
      </c>
      <c r="D497" s="257" t="s">
        <v>467</v>
      </c>
      <c r="E497" s="257"/>
      <c r="F497" s="257" t="s">
        <v>468</v>
      </c>
      <c r="G497" s="270"/>
      <c r="H497" s="7"/>
      <c r="I497" s="288" t="s">
        <v>76</v>
      </c>
      <c r="J497" s="118" t="str">
        <f>INDEX('Policy Characteristics'!E:E,MATCH(PolicyLevers!$C497,'Policy Characteristics'!$D:$D,0))</f>
        <v>Fuel Taxes</v>
      </c>
      <c r="K497" s="118" t="str">
        <f>INDEX('Policy Characteristics'!F:F,MATCH(PolicyLevers!$C497,'Policy Characteristics'!$D:$D,0))</f>
        <v>cross fuel tax</v>
      </c>
      <c r="L497" s="256">
        <f>INDEX('Policy Characteristics'!G:G,MATCH(PolicyLevers!$C497,'Policy Characteristics'!$D:$D,0))</f>
        <v>0</v>
      </c>
      <c r="M497" s="256">
        <f>INDEX('Policy Characteristics'!H:H,MATCH(PolicyLevers!$C497,'Policy Characteristics'!$D:$D,0))</f>
        <v>0.2</v>
      </c>
      <c r="N497" s="256">
        <f>INDEX('Policy Characteristics'!I:I,MATCH(PolicyLevers!$C497,'Policy Characteristics'!$D:$D,0))</f>
        <v>5.0000000000000001E-3</v>
      </c>
      <c r="O497" s="270" t="str">
        <f>INDEX('Policy Characteristics'!J:J,MATCH(PolicyLevers!$C497,'Policy Characteristics'!$D:$D,0))</f>
        <v>% of BAU price</v>
      </c>
      <c r="P497" s="257"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7" s="2" t="str">
        <f>INDEX('Policy Characteristics'!L:L,MATCH(PolicyLevers!$C497,'Policy Characteristics'!$D:$D,0))</f>
        <v>fuels.html#fuel-taxes</v>
      </c>
      <c r="R497" s="264" t="str">
        <f>INDEX('Policy Characteristics'!M:M,MATCH(PolicyLevers!$C497,'Policy Characteristics'!$D:$D,0))</f>
        <v>fuel-taxes.html</v>
      </c>
      <c r="S497" s="257"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57" t="str">
        <f>INDEX('Policy Characteristics'!O:O,MATCH(PolicyLevers!$C497,'Policy Characteristics'!$D:$D,0))</f>
        <v>IEA, Energy Prices and Taxes for OECD Countries 2019, https://webstore.iea.org/energy-prices-and-taxes-for-oecd-countries-2019</v>
      </c>
      <c r="U497" s="2"/>
      <c r="V497" s="2"/>
      <c r="W497" s="2"/>
      <c r="X497" s="2"/>
      <c r="Y497" s="2"/>
      <c r="Z497" s="2"/>
    </row>
    <row r="498" spans="1:26" ht="15.75" customHeight="1" x14ac:dyDescent="0.2">
      <c r="A498" s="118" t="str">
        <f>INDEX('Policy Characteristics'!B:B,MATCH(PolicyLevers!$C498,'Policy Characteristics'!$D:$D,0))</f>
        <v>Cross-Sector</v>
      </c>
      <c r="B498" s="118" t="str">
        <f>INDEX('Policy Characteristics'!C:C,MATCH(PolicyLevers!$C498,'Policy Characteristics'!$D:$D,0))</f>
        <v>Fuel Taxes</v>
      </c>
      <c r="C498" s="118" t="str">
        <f t="shared" ref="C498" si="350">C$484</f>
        <v>Additional Fuel Tax Rate by Fuel</v>
      </c>
      <c r="D498" s="252" t="s">
        <v>469</v>
      </c>
      <c r="E498" s="252"/>
      <c r="F498" s="252" t="s">
        <v>470</v>
      </c>
      <c r="G498" s="252"/>
      <c r="H498" s="249">
        <v>599</v>
      </c>
      <c r="I498" s="283" t="s">
        <v>63</v>
      </c>
      <c r="J498" s="118" t="str">
        <f>INDEX('Policy Characteristics'!E:E,MATCH(PolicyLevers!$C498,'Policy Characteristics'!$D:$D,0))</f>
        <v>Fuel Taxes</v>
      </c>
      <c r="K498" s="118" t="str">
        <f>INDEX('Policy Characteristics'!F:F,MATCH(PolicyLevers!$C498,'Policy Characteristics'!$D:$D,0))</f>
        <v>cross fuel tax</v>
      </c>
      <c r="L498" s="251">
        <f>INDEX('Policy Characteristics'!G:G,MATCH(PolicyLevers!$C498,'Policy Characteristics'!$D:$D,0))</f>
        <v>0</v>
      </c>
      <c r="M498" s="251">
        <f>INDEX('Policy Characteristics'!H:H,MATCH(PolicyLevers!$C498,'Policy Characteristics'!$D:$D,0))</f>
        <v>0.2</v>
      </c>
      <c r="N498" s="273">
        <f>INDEX('Policy Characteristics'!I:I,MATCH(PolicyLevers!$C498,'Policy Characteristics'!$D:$D,0))</f>
        <v>5.0000000000000001E-3</v>
      </c>
      <c r="O498" s="252" t="str">
        <f>INDEX('Policy Characteristics'!J:J,MATCH(PolicyLevers!$C498,'Policy Characteristics'!$D:$D,0))</f>
        <v>% of BAU price</v>
      </c>
      <c r="P498" s="252"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8" s="118" t="str">
        <f>INDEX('Policy Characteristics'!L:L,MATCH(PolicyLevers!$C498,'Policy Characteristics'!$D:$D,0))</f>
        <v>fuels.html#fuel-taxes</v>
      </c>
      <c r="R498" s="260" t="str">
        <f>INDEX('Policy Characteristics'!M:M,MATCH(PolicyLevers!$C498,'Policy Characteristics'!$D:$D,0))</f>
        <v>fuel-taxes.html</v>
      </c>
      <c r="S498" s="28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80" t="str">
        <f>INDEX('Policy Characteristics'!O:O,MATCH(PolicyLevers!$C498,'Policy Characteristics'!$D:$D,0))</f>
        <v>IEA, Energy Prices and Taxes for OECD Countries 2019, https://webstore.iea.org/energy-prices-and-taxes-for-oecd-countries-2019</v>
      </c>
      <c r="U498" s="2"/>
      <c r="V498" s="2"/>
      <c r="W498" s="2"/>
      <c r="X498" s="2"/>
      <c r="Y498" s="2"/>
      <c r="Z498" s="2"/>
    </row>
    <row r="499" spans="1:26" ht="15.75" customHeight="1" x14ac:dyDescent="0.2">
      <c r="A499" s="118" t="str">
        <f>INDEX('Policy Characteristics'!B:B,MATCH(PolicyLevers!$C499,'Policy Characteristics'!$D:$D,0))</f>
        <v>Cross-Sector</v>
      </c>
      <c r="B499" s="118" t="str">
        <f>INDEX('Policy Characteristics'!C:C,MATCH(PolicyLevers!$C499,'Policy Characteristics'!$D:$D,0))</f>
        <v>Fuel Taxes</v>
      </c>
      <c r="C499" s="12" t="str">
        <f t="shared" ref="C499" si="351">C$484</f>
        <v>Additional Fuel Tax Rate by Fuel</v>
      </c>
      <c r="D499" s="257" t="s">
        <v>584</v>
      </c>
      <c r="E499" s="257"/>
      <c r="F499" s="257" t="s">
        <v>260</v>
      </c>
      <c r="G499" s="270"/>
      <c r="H499" s="7"/>
      <c r="I499" s="288" t="s">
        <v>76</v>
      </c>
      <c r="J499" s="118" t="str">
        <f>INDEX('Policy Characteristics'!E:E,MATCH(PolicyLevers!$C499,'Policy Characteristics'!$D:$D,0))</f>
        <v>Fuel Taxes</v>
      </c>
      <c r="K499" s="118" t="str">
        <f>INDEX('Policy Characteristics'!F:F,MATCH(PolicyLevers!$C499,'Policy Characteristics'!$D:$D,0))</f>
        <v>cross fuel tax</v>
      </c>
      <c r="L499" s="256">
        <f>INDEX('Policy Characteristics'!G:G,MATCH(PolicyLevers!$C499,'Policy Characteristics'!$D:$D,0))</f>
        <v>0</v>
      </c>
      <c r="M499" s="256">
        <f>INDEX('Policy Characteristics'!H:H,MATCH(PolicyLevers!$C499,'Policy Characteristics'!$D:$D,0))</f>
        <v>0.2</v>
      </c>
      <c r="N499" s="256">
        <f>INDEX('Policy Characteristics'!I:I,MATCH(PolicyLevers!$C499,'Policy Characteristics'!$D:$D,0))</f>
        <v>5.0000000000000001E-3</v>
      </c>
      <c r="O499" s="270" t="str">
        <f>INDEX('Policy Characteristics'!J:J,MATCH(PolicyLevers!$C499,'Policy Characteristics'!$D:$D,0))</f>
        <v>% of BAU price</v>
      </c>
      <c r="P499" s="257"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9" s="2" t="str">
        <f>INDEX('Policy Characteristics'!L:L,MATCH(PolicyLevers!$C499,'Policy Characteristics'!$D:$D,0))</f>
        <v>fuels.html#fuel-taxes</v>
      </c>
      <c r="R499" s="264" t="str">
        <f>INDEX('Policy Characteristics'!M:M,MATCH(PolicyLevers!$C499,'Policy Characteristics'!$D:$D,0))</f>
        <v>fuel-taxes.html</v>
      </c>
      <c r="S499" s="257"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57" t="str">
        <f>INDEX('Policy Characteristics'!O:O,MATCH(PolicyLevers!$C499,'Policy Characteristics'!$D:$D,0))</f>
        <v>IEA, Energy Prices and Taxes for OECD Countries 2019, https://webstore.iea.org/energy-prices-and-taxes-for-oecd-countries-2019</v>
      </c>
      <c r="U499" s="2"/>
      <c r="V499" s="2"/>
      <c r="W499" s="2"/>
      <c r="X499" s="2"/>
      <c r="Y499" s="2"/>
      <c r="Z499" s="2"/>
    </row>
    <row r="500" spans="1:26" ht="15.75" customHeight="1" x14ac:dyDescent="0.2">
      <c r="A500" s="118" t="str">
        <f>INDEX('Policy Characteristics'!B:B,MATCH(PolicyLevers!$C500,'Policy Characteristics'!$D:$D,0))</f>
        <v>Cross-Sector</v>
      </c>
      <c r="B500" s="118" t="str">
        <f>INDEX('Policy Characteristics'!C:C,MATCH(PolicyLevers!$C500,'Policy Characteristics'!$D:$D,0))</f>
        <v>Fuel Taxes</v>
      </c>
      <c r="C500" s="12" t="str">
        <f t="shared" ref="C500" si="352">C$484</f>
        <v>Additional Fuel Tax Rate by Fuel</v>
      </c>
      <c r="D500" s="257" t="s">
        <v>585</v>
      </c>
      <c r="E500" s="257"/>
      <c r="F500" s="257" t="s">
        <v>586</v>
      </c>
      <c r="G500" s="270"/>
      <c r="H500" s="7"/>
      <c r="I500" s="288" t="s">
        <v>76</v>
      </c>
      <c r="J500" s="118" t="str">
        <f>INDEX('Policy Characteristics'!E:E,MATCH(PolicyLevers!$C500,'Policy Characteristics'!$D:$D,0))</f>
        <v>Fuel Taxes</v>
      </c>
      <c r="K500" s="118" t="str">
        <f>INDEX('Policy Characteristics'!F:F,MATCH(PolicyLevers!$C500,'Policy Characteristics'!$D:$D,0))</f>
        <v>cross fuel tax</v>
      </c>
      <c r="L500" s="256">
        <f>INDEX('Policy Characteristics'!G:G,MATCH(PolicyLevers!$C500,'Policy Characteristics'!$D:$D,0))</f>
        <v>0</v>
      </c>
      <c r="M500" s="256">
        <f>INDEX('Policy Characteristics'!H:H,MATCH(PolicyLevers!$C500,'Policy Characteristics'!$D:$D,0))</f>
        <v>0.2</v>
      </c>
      <c r="N500" s="256">
        <f>INDEX('Policy Characteristics'!I:I,MATCH(PolicyLevers!$C500,'Policy Characteristics'!$D:$D,0))</f>
        <v>5.0000000000000001E-3</v>
      </c>
      <c r="O500" s="270" t="str">
        <f>INDEX('Policy Characteristics'!J:J,MATCH(PolicyLevers!$C500,'Policy Characteristics'!$D:$D,0))</f>
        <v>% of BAU price</v>
      </c>
      <c r="P500" s="257"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500" s="2" t="str">
        <f>INDEX('Policy Characteristics'!L:L,MATCH(PolicyLevers!$C500,'Policy Characteristics'!$D:$D,0))</f>
        <v>fuels.html#fuel-taxes</v>
      </c>
      <c r="R500" s="264" t="str">
        <f>INDEX('Policy Characteristics'!M:M,MATCH(PolicyLevers!$C500,'Policy Characteristics'!$D:$D,0))</f>
        <v>fuel-taxes.html</v>
      </c>
      <c r="S500" s="257"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57" t="str">
        <f>INDEX('Policy Characteristics'!O:O,MATCH(PolicyLevers!$C500,'Policy Characteristics'!$D:$D,0))</f>
        <v>IEA, Energy Prices and Taxes for OECD Countries 2019, https://webstore.iea.org/energy-prices-and-taxes-for-oecd-countries-2019</v>
      </c>
      <c r="U500" s="2"/>
      <c r="V500" s="2"/>
      <c r="W500" s="2"/>
      <c r="X500" s="2"/>
      <c r="Y500" s="2"/>
      <c r="Z500" s="2"/>
    </row>
    <row r="501" spans="1:26" ht="15.75" customHeight="1" x14ac:dyDescent="0.2">
      <c r="A501" s="118" t="str">
        <f>INDEX('Policy Characteristics'!B:B,MATCH(PolicyLevers!$C501,'Policy Characteristics'!$D:$D,0))</f>
        <v>Research and Development</v>
      </c>
      <c r="B501" s="118" t="str">
        <f>INDEX('Policy Characteristics'!C:C,MATCH(PolicyLevers!$C501,'Policy Characteristics'!$D:$D,0))</f>
        <v>Capital Cost Reduction</v>
      </c>
      <c r="C501" s="118" t="s">
        <v>606</v>
      </c>
      <c r="D501" s="252" t="s">
        <v>154</v>
      </c>
      <c r="E501" s="252"/>
      <c r="F501" s="252" t="s">
        <v>607</v>
      </c>
      <c r="G501" s="252"/>
      <c r="H501" s="249">
        <v>85</v>
      </c>
      <c r="I501" s="283" t="s">
        <v>76</v>
      </c>
      <c r="J501" s="118" t="str">
        <f>INDEX('Policy Characteristics'!E:E,MATCH(PolicyLevers!$C501,'Policy Characteristics'!$D:$D,0))</f>
        <v>R&amp;D Capital Cost Reductions</v>
      </c>
      <c r="K501" s="118" t="str">
        <f>INDEX('Policy Characteristics'!F:F,MATCH(PolicyLevers!$C501,'Policy Characteristics'!$D:$D,0))</f>
        <v>RnD building capital cost reduction</v>
      </c>
      <c r="L501" s="251">
        <f>INDEX('Policy Characteristics'!G:G,MATCH(PolicyLevers!$C501,'Policy Characteristics'!$D:$D,0))</f>
        <v>0</v>
      </c>
      <c r="M501" s="251">
        <f>INDEX('Policy Characteristics'!H:H,MATCH(PolicyLevers!$C501,'Policy Characteristics'!$D:$D,0))</f>
        <v>0.4</v>
      </c>
      <c r="N501" s="251">
        <f>INDEX('Policy Characteristics'!I:I,MATCH(PolicyLevers!$C501,'Policy Characteristics'!$D:$D,0))</f>
        <v>0.01</v>
      </c>
      <c r="O501" s="252" t="str">
        <f>INDEX('Policy Characteristics'!J:J,MATCH(PolicyLevers!$C501,'Policy Characteristics'!$D:$D,0))</f>
        <v>% reduction in cost</v>
      </c>
      <c r="P501" s="252"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118" t="str">
        <f>INDEX('Policy Characteristics'!L:L,MATCH(PolicyLevers!$C501,'Policy Characteristics'!$D:$D,0))</f>
        <v>architectural-design.html#rnd</v>
      </c>
      <c r="R501" s="260" t="str">
        <f>INDEX('Policy Characteristics'!M:M,MATCH(PolicyLevers!$C501,'Policy Characteristics'!$D:$D,0))</f>
        <v>research-and-development.html</v>
      </c>
      <c r="S501" s="252" t="str">
        <f>INDEX('Policy Characteristics'!N:N,MATCH(PolicyLevers!$C501,'Policy Characteristics'!$D:$D,0))</f>
        <v>none</v>
      </c>
      <c r="T501" s="252">
        <f>INDEX('Policy Characteristics'!O:O,MATCH(PolicyLevers!$C501,'Policy Characteristics'!$D:$D,0))</f>
        <v>0</v>
      </c>
      <c r="U501" s="2"/>
      <c r="V501" s="2"/>
      <c r="W501" s="2"/>
      <c r="X501" s="2"/>
      <c r="Y501" s="2"/>
      <c r="Z501" s="2"/>
    </row>
    <row r="502" spans="1:26" ht="15.75" customHeight="1" x14ac:dyDescent="0.2">
      <c r="A502" s="118" t="str">
        <f>INDEX('Policy Characteristics'!B:B,MATCH(PolicyLevers!$C502,'Policy Characteristics'!$D:$D,0))</f>
        <v>Research and Development</v>
      </c>
      <c r="B502" s="118" t="str">
        <f>INDEX('Policy Characteristics'!C:C,MATCH(PolicyLevers!$C502,'Policy Characteristics'!$D:$D,0))</f>
        <v>Capital Cost Reduction</v>
      </c>
      <c r="C502" s="12" t="str">
        <f t="shared" ref="C502" si="353">C$501</f>
        <v>RnD Building Capital Cost Perc Reduction</v>
      </c>
      <c r="D502" s="257" t="s">
        <v>162</v>
      </c>
      <c r="E502" s="257"/>
      <c r="F502" s="257" t="s">
        <v>613</v>
      </c>
      <c r="G502" s="257"/>
      <c r="H502" s="7">
        <v>86</v>
      </c>
      <c r="I502" s="288" t="s">
        <v>63</v>
      </c>
      <c r="J502" s="118" t="str">
        <f>INDEX('Policy Characteristics'!E:E,MATCH(PolicyLevers!$C502,'Policy Characteristics'!$D:$D,0))</f>
        <v>R&amp;D Capital Cost Reductions</v>
      </c>
      <c r="K502" s="118" t="str">
        <f>INDEX('Policy Characteristics'!F:F,MATCH(PolicyLevers!$C502,'Policy Characteristics'!$D:$D,0))</f>
        <v>RnD building capital cost reduction</v>
      </c>
      <c r="L502" s="256">
        <f>INDEX('Policy Characteristics'!G:G,MATCH(PolicyLevers!$C502,'Policy Characteristics'!$D:$D,0))</f>
        <v>0</v>
      </c>
      <c r="M502" s="256">
        <f>INDEX('Policy Characteristics'!H:H,MATCH(PolicyLevers!$C502,'Policy Characteristics'!$D:$D,0))</f>
        <v>0.4</v>
      </c>
      <c r="N502" s="256">
        <f>INDEX('Policy Characteristics'!I:I,MATCH(PolicyLevers!$C502,'Policy Characteristics'!$D:$D,0))</f>
        <v>0.01</v>
      </c>
      <c r="O502" s="270" t="str">
        <f>INDEX('Policy Characteristics'!J:J,MATCH(PolicyLevers!$C502,'Policy Characteristics'!$D:$D,0))</f>
        <v>% reduction in cost</v>
      </c>
      <c r="P502" s="257"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 t="str">
        <f>INDEX('Policy Characteristics'!L:L,MATCH(PolicyLevers!$C502,'Policy Characteristics'!$D:$D,0))</f>
        <v>architectural-design.html#rnd</v>
      </c>
      <c r="R502" s="264" t="str">
        <f>INDEX('Policy Characteristics'!M:M,MATCH(PolicyLevers!$C502,'Policy Characteristics'!$D:$D,0))</f>
        <v>research-and-development.html</v>
      </c>
      <c r="S502" s="257" t="str">
        <f>INDEX('Policy Characteristics'!N:N,MATCH(PolicyLevers!$C502,'Policy Characteristics'!$D:$D,0))</f>
        <v>none</v>
      </c>
      <c r="T502" s="257">
        <f>INDEX('Policy Characteristics'!O:O,MATCH(PolicyLevers!$C502,'Policy Characteristics'!$D:$D,0))</f>
        <v>0</v>
      </c>
      <c r="U502" s="2"/>
      <c r="V502" s="2"/>
      <c r="W502" s="2"/>
      <c r="X502" s="2"/>
      <c r="Y502" s="2"/>
      <c r="Z502" s="2"/>
    </row>
    <row r="503" spans="1:26" ht="15.75" customHeight="1" x14ac:dyDescent="0.2">
      <c r="A503" s="118" t="str">
        <f>INDEX('Policy Characteristics'!B:B,MATCH(PolicyLevers!$C503,'Policy Characteristics'!$D:$D,0))</f>
        <v>Research and Development</v>
      </c>
      <c r="B503" s="118" t="str">
        <f>INDEX('Policy Characteristics'!C:C,MATCH(PolicyLevers!$C503,'Policy Characteristics'!$D:$D,0))</f>
        <v>Capital Cost Reduction</v>
      </c>
      <c r="C503" s="12" t="str">
        <f t="shared" ref="C503" si="354">C$501</f>
        <v>RnD Building Capital Cost Perc Reduction</v>
      </c>
      <c r="D503" s="257" t="s">
        <v>182</v>
      </c>
      <c r="E503" s="257"/>
      <c r="F503" s="257" t="s">
        <v>614</v>
      </c>
      <c r="G503" s="257"/>
      <c r="H503" s="7">
        <v>87</v>
      </c>
      <c r="I503" s="288" t="s">
        <v>63</v>
      </c>
      <c r="J503" s="118" t="str">
        <f>INDEX('Policy Characteristics'!E:E,MATCH(PolicyLevers!$C503,'Policy Characteristics'!$D:$D,0))</f>
        <v>R&amp;D Capital Cost Reductions</v>
      </c>
      <c r="K503" s="118" t="str">
        <f>INDEX('Policy Characteristics'!F:F,MATCH(PolicyLevers!$C503,'Policy Characteristics'!$D:$D,0))</f>
        <v>RnD building capital cost reduction</v>
      </c>
      <c r="L503" s="256">
        <f>INDEX('Policy Characteristics'!G:G,MATCH(PolicyLevers!$C503,'Policy Characteristics'!$D:$D,0))</f>
        <v>0</v>
      </c>
      <c r="M503" s="256">
        <f>INDEX('Policy Characteristics'!H:H,MATCH(PolicyLevers!$C503,'Policy Characteristics'!$D:$D,0))</f>
        <v>0.4</v>
      </c>
      <c r="N503" s="256">
        <f>INDEX('Policy Characteristics'!I:I,MATCH(PolicyLevers!$C503,'Policy Characteristics'!$D:$D,0))</f>
        <v>0.01</v>
      </c>
      <c r="O503" s="270" t="str">
        <f>INDEX('Policy Characteristics'!J:J,MATCH(PolicyLevers!$C503,'Policy Characteristics'!$D:$D,0))</f>
        <v>% reduction in cost</v>
      </c>
      <c r="P503" s="257"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 t="str">
        <f>INDEX('Policy Characteristics'!L:L,MATCH(PolicyLevers!$C503,'Policy Characteristics'!$D:$D,0))</f>
        <v>architectural-design.html#rnd</v>
      </c>
      <c r="R503" s="264" t="str">
        <f>INDEX('Policy Characteristics'!M:M,MATCH(PolicyLevers!$C503,'Policy Characteristics'!$D:$D,0))</f>
        <v>research-and-development.html</v>
      </c>
      <c r="S503" s="257" t="str">
        <f>INDEX('Policy Characteristics'!N:N,MATCH(PolicyLevers!$C503,'Policy Characteristics'!$D:$D,0))</f>
        <v>none</v>
      </c>
      <c r="T503" s="257">
        <f>INDEX('Policy Characteristics'!O:O,MATCH(PolicyLevers!$C503,'Policy Characteristics'!$D:$D,0))</f>
        <v>0</v>
      </c>
      <c r="U503" s="2"/>
      <c r="V503" s="2"/>
      <c r="W503" s="2"/>
      <c r="X503" s="2"/>
      <c r="Y503" s="2"/>
      <c r="Z503" s="2"/>
    </row>
    <row r="504" spans="1:26" ht="15.75" customHeight="1" x14ac:dyDescent="0.2">
      <c r="A504" s="118" t="str">
        <f>INDEX('Policy Characteristics'!B:B,MATCH(PolicyLevers!$C504,'Policy Characteristics'!$D:$D,0))</f>
        <v>Research and Development</v>
      </c>
      <c r="B504" s="118" t="str">
        <f>INDEX('Policy Characteristics'!C:C,MATCH(PolicyLevers!$C504,'Policy Characteristics'!$D:$D,0))</f>
        <v>Capital Cost Reduction</v>
      </c>
      <c r="C504" s="12" t="str">
        <f t="shared" ref="C504" si="355">C$501</f>
        <v>RnD Building Capital Cost Perc Reduction</v>
      </c>
      <c r="D504" s="257" t="s">
        <v>164</v>
      </c>
      <c r="E504" s="257"/>
      <c r="F504" s="257" t="s">
        <v>615</v>
      </c>
      <c r="G504" s="257"/>
      <c r="H504" s="7">
        <v>88</v>
      </c>
      <c r="I504" s="288" t="s">
        <v>63</v>
      </c>
      <c r="J504" s="118" t="str">
        <f>INDEX('Policy Characteristics'!E:E,MATCH(PolicyLevers!$C504,'Policy Characteristics'!$D:$D,0))</f>
        <v>R&amp;D Capital Cost Reductions</v>
      </c>
      <c r="K504" s="118" t="str">
        <f>INDEX('Policy Characteristics'!F:F,MATCH(PolicyLevers!$C504,'Policy Characteristics'!$D:$D,0))</f>
        <v>RnD building capital cost reduction</v>
      </c>
      <c r="L504" s="256">
        <f>INDEX('Policy Characteristics'!G:G,MATCH(PolicyLevers!$C504,'Policy Characteristics'!$D:$D,0))</f>
        <v>0</v>
      </c>
      <c r="M504" s="256">
        <f>INDEX('Policy Characteristics'!H:H,MATCH(PolicyLevers!$C504,'Policy Characteristics'!$D:$D,0))</f>
        <v>0.4</v>
      </c>
      <c r="N504" s="256">
        <f>INDEX('Policy Characteristics'!I:I,MATCH(PolicyLevers!$C504,'Policy Characteristics'!$D:$D,0))</f>
        <v>0.01</v>
      </c>
      <c r="O504" s="270" t="str">
        <f>INDEX('Policy Characteristics'!J:J,MATCH(PolicyLevers!$C504,'Policy Characteristics'!$D:$D,0))</f>
        <v>% reduction in cost</v>
      </c>
      <c r="P504" s="257"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 t="str">
        <f>INDEX('Policy Characteristics'!L:L,MATCH(PolicyLevers!$C504,'Policy Characteristics'!$D:$D,0))</f>
        <v>architectural-design.html#rnd</v>
      </c>
      <c r="R504" s="264" t="str">
        <f>INDEX('Policy Characteristics'!M:M,MATCH(PolicyLevers!$C504,'Policy Characteristics'!$D:$D,0))</f>
        <v>research-and-development.html</v>
      </c>
      <c r="S504" s="257" t="str">
        <f>INDEX('Policy Characteristics'!N:N,MATCH(PolicyLevers!$C504,'Policy Characteristics'!$D:$D,0))</f>
        <v>none</v>
      </c>
      <c r="T504" s="257">
        <f>INDEX('Policy Characteristics'!O:O,MATCH(PolicyLevers!$C504,'Policy Characteristics'!$D:$D,0))</f>
        <v>0</v>
      </c>
      <c r="U504" s="2"/>
      <c r="V504" s="2"/>
      <c r="W504" s="2"/>
      <c r="X504" s="2"/>
      <c r="Y504" s="2"/>
      <c r="Z504" s="2"/>
    </row>
    <row r="505" spans="1:26" ht="15.75" customHeight="1" x14ac:dyDescent="0.2">
      <c r="A505" s="118" t="str">
        <f>INDEX('Policy Characteristics'!B:B,MATCH(PolicyLevers!$C505,'Policy Characteristics'!$D:$D,0))</f>
        <v>Research and Development</v>
      </c>
      <c r="B505" s="118" t="str">
        <f>INDEX('Policy Characteristics'!C:C,MATCH(PolicyLevers!$C505,'Policy Characteristics'!$D:$D,0))</f>
        <v>Capital Cost Reduction</v>
      </c>
      <c r="C505" s="12" t="str">
        <f t="shared" ref="C505" si="356">C$501</f>
        <v>RnD Building Capital Cost Perc Reduction</v>
      </c>
      <c r="D505" s="257" t="s">
        <v>166</v>
      </c>
      <c r="E505" s="257"/>
      <c r="F505" s="257" t="s">
        <v>616</v>
      </c>
      <c r="G505" s="257"/>
      <c r="H505" s="7">
        <v>89</v>
      </c>
      <c r="I505" s="288" t="s">
        <v>63</v>
      </c>
      <c r="J505" s="118" t="str">
        <f>INDEX('Policy Characteristics'!E:E,MATCH(PolicyLevers!$C505,'Policy Characteristics'!$D:$D,0))</f>
        <v>R&amp;D Capital Cost Reductions</v>
      </c>
      <c r="K505" s="118" t="str">
        <f>INDEX('Policy Characteristics'!F:F,MATCH(PolicyLevers!$C505,'Policy Characteristics'!$D:$D,0))</f>
        <v>RnD building capital cost reduction</v>
      </c>
      <c r="L505" s="256">
        <f>INDEX('Policy Characteristics'!G:G,MATCH(PolicyLevers!$C505,'Policy Characteristics'!$D:$D,0))</f>
        <v>0</v>
      </c>
      <c r="M505" s="256">
        <f>INDEX('Policy Characteristics'!H:H,MATCH(PolicyLevers!$C505,'Policy Characteristics'!$D:$D,0))</f>
        <v>0.4</v>
      </c>
      <c r="N505" s="256">
        <f>INDEX('Policy Characteristics'!I:I,MATCH(PolicyLevers!$C505,'Policy Characteristics'!$D:$D,0))</f>
        <v>0.01</v>
      </c>
      <c r="O505" s="270" t="str">
        <f>INDEX('Policy Characteristics'!J:J,MATCH(PolicyLevers!$C505,'Policy Characteristics'!$D:$D,0))</f>
        <v>% reduction in cost</v>
      </c>
      <c r="P505" s="257"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 t="str">
        <f>INDEX('Policy Characteristics'!L:L,MATCH(PolicyLevers!$C505,'Policy Characteristics'!$D:$D,0))</f>
        <v>architectural-design.html#rnd</v>
      </c>
      <c r="R505" s="264" t="str">
        <f>INDEX('Policy Characteristics'!M:M,MATCH(PolicyLevers!$C505,'Policy Characteristics'!$D:$D,0))</f>
        <v>research-and-development.html</v>
      </c>
      <c r="S505" s="257" t="str">
        <f>INDEX('Policy Characteristics'!N:N,MATCH(PolicyLevers!$C505,'Policy Characteristics'!$D:$D,0))</f>
        <v>none</v>
      </c>
      <c r="T505" s="257">
        <f>INDEX('Policy Characteristics'!O:O,MATCH(PolicyLevers!$C505,'Policy Characteristics'!$D:$D,0))</f>
        <v>0</v>
      </c>
      <c r="U505" s="2"/>
      <c r="V505" s="2"/>
      <c r="W505" s="2"/>
      <c r="X505" s="2"/>
      <c r="Y505" s="2"/>
      <c r="Z505" s="2"/>
    </row>
    <row r="506" spans="1:26" ht="15.75" customHeight="1" x14ac:dyDescent="0.2">
      <c r="A506" s="118" t="str">
        <f>INDEX('Policy Characteristics'!B:B,MATCH(PolicyLevers!$C506,'Policy Characteristics'!$D:$D,0))</f>
        <v>Research and Development</v>
      </c>
      <c r="B506" s="118" t="str">
        <f>INDEX('Policy Characteristics'!C:C,MATCH(PolicyLevers!$C506,'Policy Characteristics'!$D:$D,0))</f>
        <v>Capital Cost Reduction</v>
      </c>
      <c r="C506" s="12" t="str">
        <f t="shared" ref="C506" si="357">C$501</f>
        <v>RnD Building Capital Cost Perc Reduction</v>
      </c>
      <c r="D506" s="257" t="s">
        <v>168</v>
      </c>
      <c r="E506" s="257"/>
      <c r="F506" s="257" t="s">
        <v>617</v>
      </c>
      <c r="G506" s="257"/>
      <c r="H506" s="7">
        <v>90</v>
      </c>
      <c r="I506" s="288" t="s">
        <v>63</v>
      </c>
      <c r="J506" s="118" t="str">
        <f>INDEX('Policy Characteristics'!E:E,MATCH(PolicyLevers!$C506,'Policy Characteristics'!$D:$D,0))</f>
        <v>R&amp;D Capital Cost Reductions</v>
      </c>
      <c r="K506" s="118" t="str">
        <f>INDEX('Policy Characteristics'!F:F,MATCH(PolicyLevers!$C506,'Policy Characteristics'!$D:$D,0))</f>
        <v>RnD building capital cost reduction</v>
      </c>
      <c r="L506" s="256">
        <f>INDEX('Policy Characteristics'!G:G,MATCH(PolicyLevers!$C506,'Policy Characteristics'!$D:$D,0))</f>
        <v>0</v>
      </c>
      <c r="M506" s="256">
        <f>INDEX('Policy Characteristics'!H:H,MATCH(PolicyLevers!$C506,'Policy Characteristics'!$D:$D,0))</f>
        <v>0.4</v>
      </c>
      <c r="N506" s="256">
        <f>INDEX('Policy Characteristics'!I:I,MATCH(PolicyLevers!$C506,'Policy Characteristics'!$D:$D,0))</f>
        <v>0.01</v>
      </c>
      <c r="O506" s="270" t="str">
        <f>INDEX('Policy Characteristics'!J:J,MATCH(PolicyLevers!$C506,'Policy Characteristics'!$D:$D,0))</f>
        <v>% reduction in cost</v>
      </c>
      <c r="P506" s="257"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 t="str">
        <f>INDEX('Policy Characteristics'!L:L,MATCH(PolicyLevers!$C506,'Policy Characteristics'!$D:$D,0))</f>
        <v>architectural-design.html#rnd</v>
      </c>
      <c r="R506" s="264" t="str">
        <f>INDEX('Policy Characteristics'!M:M,MATCH(PolicyLevers!$C506,'Policy Characteristics'!$D:$D,0))</f>
        <v>research-and-development.html</v>
      </c>
      <c r="S506" s="257" t="str">
        <f>INDEX('Policy Characteristics'!N:N,MATCH(PolicyLevers!$C506,'Policy Characteristics'!$D:$D,0))</f>
        <v>none</v>
      </c>
      <c r="T506" s="257">
        <f>INDEX('Policy Characteristics'!O:O,MATCH(PolicyLevers!$C506,'Policy Characteristics'!$D:$D,0))</f>
        <v>0</v>
      </c>
      <c r="U506" s="2"/>
      <c r="V506" s="2"/>
      <c r="W506" s="2"/>
      <c r="X506" s="2"/>
      <c r="Y506" s="2"/>
      <c r="Z506" s="2"/>
    </row>
    <row r="507" spans="1:26" ht="15.75" customHeight="1" x14ac:dyDescent="0.2">
      <c r="A507" s="118" t="str">
        <f>INDEX('Policy Characteristics'!B:B,MATCH(PolicyLevers!$C507,'Policy Characteristics'!$D:$D,0))</f>
        <v>Research and Development</v>
      </c>
      <c r="B507" s="118" t="str">
        <f>INDEX('Policy Characteristics'!C:C,MATCH(PolicyLevers!$C507,'Policy Characteristics'!$D:$D,0))</f>
        <v>Capital Cost Reduction</v>
      </c>
      <c r="C507" s="2" t="s">
        <v>618</v>
      </c>
      <c r="D507" s="257"/>
      <c r="E507" s="257"/>
      <c r="F507" s="257" t="s">
        <v>539</v>
      </c>
      <c r="G507" s="257"/>
      <c r="H507" s="7">
        <v>91</v>
      </c>
      <c r="I507" s="288" t="s">
        <v>63</v>
      </c>
      <c r="J507" s="118" t="str">
        <f>INDEX('Policy Characteristics'!E:E,MATCH(PolicyLevers!$C507,'Policy Characteristics'!$D:$D,0))</f>
        <v>R&amp;D Capital Cost Reductions</v>
      </c>
      <c r="K507" s="118" t="str">
        <f>INDEX('Policy Characteristics'!F:F,MATCH(PolicyLevers!$C507,'Policy Characteristics'!$D:$D,0))</f>
        <v>RnD CCS capital cost reduction</v>
      </c>
      <c r="L507" s="54">
        <f>INDEX('Policy Characteristics'!G:G,MATCH(PolicyLevers!$C507,'Policy Characteristics'!$D:$D,0))</f>
        <v>0</v>
      </c>
      <c r="M507" s="54">
        <f>INDEX('Policy Characteristics'!H:H,MATCH(PolicyLevers!$C507,'Policy Characteristics'!$D:$D,0))</f>
        <v>0.4</v>
      </c>
      <c r="N507" s="54">
        <f>INDEX('Policy Characteristics'!I:I,MATCH(PolicyLevers!$C507,'Policy Characteristics'!$D:$D,0))</f>
        <v>0.01</v>
      </c>
      <c r="O507" s="257" t="str">
        <f>INDEX('Policy Characteristics'!J:J,MATCH(PolicyLevers!$C507,'Policy Characteristics'!$D:$D,0))</f>
        <v>% reduction in cost</v>
      </c>
      <c r="P507" s="257"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 t="str">
        <f>INDEX('Policy Characteristics'!L:L,MATCH(PolicyLevers!$C507,'Policy Characteristics'!$D:$D,0))</f>
        <v>architectural-design.html#rnd</v>
      </c>
      <c r="R507" s="264" t="str">
        <f>INDEX('Policy Characteristics'!M:M,MATCH(PolicyLevers!$C507,'Policy Characteristics'!$D:$D,0))</f>
        <v>research-and-development.html</v>
      </c>
      <c r="S507" s="257" t="str">
        <f>INDEX('Policy Characteristics'!N:N,MATCH(PolicyLevers!$C507,'Policy Characteristics'!$D:$D,0))</f>
        <v>none</v>
      </c>
      <c r="T507" s="257">
        <f>INDEX('Policy Characteristics'!O:O,MATCH(PolicyLevers!$C507,'Policy Characteristics'!$D:$D,0))</f>
        <v>0</v>
      </c>
      <c r="U507" s="2"/>
      <c r="V507" s="2"/>
      <c r="W507" s="2"/>
      <c r="X507" s="2"/>
      <c r="Y507" s="2"/>
      <c r="Z507" s="2"/>
    </row>
    <row r="508" spans="1:26" ht="15.75" customHeight="1" x14ac:dyDescent="0.2">
      <c r="A508" s="118" t="str">
        <f>INDEX('Policy Characteristics'!B:B,MATCH(PolicyLevers!$C508,'Policy Characteristics'!$D:$D,0))</f>
        <v>Research and Development</v>
      </c>
      <c r="B508" s="118" t="str">
        <f>INDEX('Policy Characteristics'!C:C,MATCH(PolicyLevers!$C508,'Policy Characteristics'!$D:$D,0))</f>
        <v>Capital Cost Reduction</v>
      </c>
      <c r="C508" s="118" t="s">
        <v>620</v>
      </c>
      <c r="D508" s="252" t="s">
        <v>226</v>
      </c>
      <c r="E508" s="252"/>
      <c r="F508" s="252" t="s">
        <v>621</v>
      </c>
      <c r="G508" s="252"/>
      <c r="H508" s="249">
        <v>92</v>
      </c>
      <c r="I508" s="283" t="s">
        <v>76</v>
      </c>
      <c r="J508" s="118" t="str">
        <f>INDEX('Policy Characteristics'!E:E,MATCH(PolicyLevers!$C508,'Policy Characteristics'!$D:$D,0))</f>
        <v>R&amp;D Capital Cost Reductions</v>
      </c>
      <c r="K508" s="118" t="str">
        <f>INDEX('Policy Characteristics'!F:F,MATCH(PolicyLevers!$C508,'Policy Characteristics'!$D:$D,0))</f>
        <v>RnD electricity capital cost reduction</v>
      </c>
      <c r="L508" s="251">
        <f>INDEX('Policy Characteristics'!G:G,MATCH(PolicyLevers!$C508,'Policy Characteristics'!$D:$D,0))</f>
        <v>0</v>
      </c>
      <c r="M508" s="251">
        <f>INDEX('Policy Characteristics'!H:H,MATCH(PolicyLevers!$C508,'Policy Characteristics'!$D:$D,0))</f>
        <v>0.4</v>
      </c>
      <c r="N508" s="251">
        <f>INDEX('Policy Characteristics'!I:I,MATCH(PolicyLevers!$C508,'Policy Characteristics'!$D:$D,0))</f>
        <v>0.01</v>
      </c>
      <c r="O508" s="252" t="str">
        <f>INDEX('Policy Characteristics'!J:J,MATCH(PolicyLevers!$C508,'Policy Characteristics'!$D:$D,0))</f>
        <v>% reduction in cost</v>
      </c>
      <c r="P508" s="252"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118" t="str">
        <f>INDEX('Policy Characteristics'!L:L,MATCH(PolicyLevers!$C508,'Policy Characteristics'!$D:$D,0))</f>
        <v>architectural-design.html#rnd</v>
      </c>
      <c r="R508" s="260" t="str">
        <f>INDEX('Policy Characteristics'!M:M,MATCH(PolicyLevers!$C508,'Policy Characteristics'!$D:$D,0))</f>
        <v>research-and-development.html</v>
      </c>
      <c r="S508" s="252" t="str">
        <f>INDEX('Policy Characteristics'!N:N,MATCH(PolicyLevers!$C508,'Policy Characteristics'!$D:$D,0))</f>
        <v>none</v>
      </c>
      <c r="T508" s="252">
        <f>INDEX('Policy Characteristics'!O:O,MATCH(PolicyLevers!$C508,'Policy Characteristics'!$D:$D,0))</f>
        <v>0</v>
      </c>
      <c r="U508" s="2"/>
      <c r="V508" s="2"/>
      <c r="W508" s="2"/>
      <c r="X508" s="2"/>
      <c r="Y508" s="2"/>
      <c r="Z508" s="2"/>
    </row>
    <row r="509" spans="1:26" ht="15.75" customHeight="1" x14ac:dyDescent="0.2">
      <c r="A509" s="118" t="str">
        <f>INDEX('Policy Characteristics'!B:B,MATCH(PolicyLevers!$C509,'Policy Characteristics'!$D:$D,0))</f>
        <v>Research and Development</v>
      </c>
      <c r="B509" s="118" t="str">
        <f>INDEX('Policy Characteristics'!C:C,MATCH(PolicyLevers!$C509,'Policy Characteristics'!$D:$D,0))</f>
        <v>Capital Cost Reduction</v>
      </c>
      <c r="C509" s="118" t="str">
        <f t="shared" ref="C509" si="358">C$508</f>
        <v>RnD Electricity Capital Cost Perc Reduction</v>
      </c>
      <c r="D509" s="252" t="s">
        <v>231</v>
      </c>
      <c r="E509" s="252"/>
      <c r="F509" s="252" t="s">
        <v>623</v>
      </c>
      <c r="G509" s="252"/>
      <c r="H509" s="249">
        <v>93</v>
      </c>
      <c r="I509" s="283" t="s">
        <v>76</v>
      </c>
      <c r="J509" s="118" t="str">
        <f>INDEX('Policy Characteristics'!E:E,MATCH(PolicyLevers!$C509,'Policy Characteristics'!$D:$D,0))</f>
        <v>R&amp;D Capital Cost Reductions</v>
      </c>
      <c r="K509" s="118" t="str">
        <f>INDEX('Policy Characteristics'!F:F,MATCH(PolicyLevers!$C509,'Policy Characteristics'!$D:$D,0))</f>
        <v>RnD electricity capital cost reduction</v>
      </c>
      <c r="L509" s="251">
        <f>INDEX('Policy Characteristics'!G:G,MATCH(PolicyLevers!$C509,'Policy Characteristics'!$D:$D,0))</f>
        <v>0</v>
      </c>
      <c r="M509" s="251">
        <f>INDEX('Policy Characteristics'!H:H,MATCH(PolicyLevers!$C509,'Policy Characteristics'!$D:$D,0))</f>
        <v>0.4</v>
      </c>
      <c r="N509" s="251">
        <f>INDEX('Policy Characteristics'!I:I,MATCH(PolicyLevers!$C509,'Policy Characteristics'!$D:$D,0))</f>
        <v>0.01</v>
      </c>
      <c r="O509" s="252" t="str">
        <f>INDEX('Policy Characteristics'!J:J,MATCH(PolicyLevers!$C509,'Policy Characteristics'!$D:$D,0))</f>
        <v>% reduction in cost</v>
      </c>
      <c r="P509" s="252"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118" t="str">
        <f>INDEX('Policy Characteristics'!L:L,MATCH(PolicyLevers!$C509,'Policy Characteristics'!$D:$D,0))</f>
        <v>architectural-design.html#rnd</v>
      </c>
      <c r="R509" s="260" t="str">
        <f>INDEX('Policy Characteristics'!M:M,MATCH(PolicyLevers!$C509,'Policy Characteristics'!$D:$D,0))</f>
        <v>research-and-development.html</v>
      </c>
      <c r="S509" s="252" t="str">
        <f>INDEX('Policy Characteristics'!N:N,MATCH(PolicyLevers!$C509,'Policy Characteristics'!$D:$D,0))</f>
        <v>none</v>
      </c>
      <c r="T509" s="252">
        <f>INDEX('Policy Characteristics'!O:O,MATCH(PolicyLevers!$C509,'Policy Characteristics'!$D:$D,0))</f>
        <v>0</v>
      </c>
      <c r="U509" s="2"/>
      <c r="V509" s="2"/>
      <c r="W509" s="2"/>
      <c r="X509" s="2"/>
      <c r="Y509" s="2"/>
      <c r="Z509" s="2"/>
    </row>
    <row r="510" spans="1:26" ht="15.75" customHeight="1" x14ac:dyDescent="0.2">
      <c r="A510" s="118" t="str">
        <f>INDEX('Policy Characteristics'!B:B,MATCH(PolicyLevers!$C510,'Policy Characteristics'!$D:$D,0))</f>
        <v>Research and Development</v>
      </c>
      <c r="B510" s="118" t="str">
        <f>INDEX('Policy Characteristics'!C:C,MATCH(PolicyLevers!$C510,'Policy Characteristics'!$D:$D,0))</f>
        <v>Capital Cost Reduction</v>
      </c>
      <c r="C510" s="118" t="str">
        <f t="shared" ref="C510" si="359">C$508</f>
        <v>RnD Electricity Capital Cost Perc Reduction</v>
      </c>
      <c r="D510" s="252" t="s">
        <v>233</v>
      </c>
      <c r="E510" s="252"/>
      <c r="F510" s="252" t="s">
        <v>624</v>
      </c>
      <c r="G510" s="252"/>
      <c r="H510" s="249">
        <v>94</v>
      </c>
      <c r="I510" s="283" t="s">
        <v>76</v>
      </c>
      <c r="J510" s="118" t="str">
        <f>INDEX('Policy Characteristics'!E:E,MATCH(PolicyLevers!$C510,'Policy Characteristics'!$D:$D,0))</f>
        <v>R&amp;D Capital Cost Reductions</v>
      </c>
      <c r="K510" s="118" t="str">
        <f>INDEX('Policy Characteristics'!F:F,MATCH(PolicyLevers!$C510,'Policy Characteristics'!$D:$D,0))</f>
        <v>RnD electricity capital cost reduction</v>
      </c>
      <c r="L510" s="251">
        <f>INDEX('Policy Characteristics'!G:G,MATCH(PolicyLevers!$C510,'Policy Characteristics'!$D:$D,0))</f>
        <v>0</v>
      </c>
      <c r="M510" s="251">
        <f>INDEX('Policy Characteristics'!H:H,MATCH(PolicyLevers!$C510,'Policy Characteristics'!$D:$D,0))</f>
        <v>0.4</v>
      </c>
      <c r="N510" s="251">
        <f>INDEX('Policy Characteristics'!I:I,MATCH(PolicyLevers!$C510,'Policy Characteristics'!$D:$D,0))</f>
        <v>0.01</v>
      </c>
      <c r="O510" s="252" t="str">
        <f>INDEX('Policy Characteristics'!J:J,MATCH(PolicyLevers!$C510,'Policy Characteristics'!$D:$D,0))</f>
        <v>% reduction in cost</v>
      </c>
      <c r="P510" s="252"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118" t="str">
        <f>INDEX('Policy Characteristics'!L:L,MATCH(PolicyLevers!$C510,'Policy Characteristics'!$D:$D,0))</f>
        <v>architectural-design.html#rnd</v>
      </c>
      <c r="R510" s="260" t="str">
        <f>INDEX('Policy Characteristics'!M:M,MATCH(PolicyLevers!$C510,'Policy Characteristics'!$D:$D,0))</f>
        <v>research-and-development.html</v>
      </c>
      <c r="S510" s="252" t="str">
        <f>INDEX('Policy Characteristics'!N:N,MATCH(PolicyLevers!$C510,'Policy Characteristics'!$D:$D,0))</f>
        <v>none</v>
      </c>
      <c r="T510" s="252">
        <f>INDEX('Policy Characteristics'!O:O,MATCH(PolicyLevers!$C510,'Policy Characteristics'!$D:$D,0))</f>
        <v>0</v>
      </c>
      <c r="U510" s="2"/>
      <c r="V510" s="2"/>
      <c r="W510" s="2"/>
      <c r="X510" s="2"/>
      <c r="Y510" s="2"/>
      <c r="Z510" s="2"/>
    </row>
    <row r="511" spans="1:26" ht="15.75" customHeight="1" x14ac:dyDescent="0.2">
      <c r="A511" s="118" t="str">
        <f>INDEX('Policy Characteristics'!B:B,MATCH(PolicyLevers!$C511,'Policy Characteristics'!$D:$D,0))</f>
        <v>Research and Development</v>
      </c>
      <c r="B511" s="118" t="str">
        <f>INDEX('Policy Characteristics'!C:C,MATCH(PolicyLevers!$C511,'Policy Characteristics'!$D:$D,0))</f>
        <v>Capital Cost Reduction</v>
      </c>
      <c r="C511" s="12" t="str">
        <f t="shared" ref="C511" si="360">C$508</f>
        <v>RnD Electricity Capital Cost Perc Reduction</v>
      </c>
      <c r="D511" s="257" t="s">
        <v>235</v>
      </c>
      <c r="E511" s="270"/>
      <c r="F511" s="257" t="s">
        <v>625</v>
      </c>
      <c r="G511" s="257"/>
      <c r="H511" s="7">
        <v>95</v>
      </c>
      <c r="I511" s="288" t="s">
        <v>63</v>
      </c>
      <c r="J511" s="118" t="str">
        <f>INDEX('Policy Characteristics'!E:E,MATCH(PolicyLevers!$C511,'Policy Characteristics'!$D:$D,0))</f>
        <v>R&amp;D Capital Cost Reductions</v>
      </c>
      <c r="K511" s="118" t="str">
        <f>INDEX('Policy Characteristics'!F:F,MATCH(PolicyLevers!$C511,'Policy Characteristics'!$D:$D,0))</f>
        <v>RnD electricity capital cost reduction</v>
      </c>
      <c r="L511" s="256">
        <f>INDEX('Policy Characteristics'!G:G,MATCH(PolicyLevers!$C511,'Policy Characteristics'!$D:$D,0))</f>
        <v>0</v>
      </c>
      <c r="M511" s="256">
        <f>INDEX('Policy Characteristics'!H:H,MATCH(PolicyLevers!$C511,'Policy Characteristics'!$D:$D,0))</f>
        <v>0.4</v>
      </c>
      <c r="N511" s="256">
        <f>INDEX('Policy Characteristics'!I:I,MATCH(PolicyLevers!$C511,'Policy Characteristics'!$D:$D,0))</f>
        <v>0.01</v>
      </c>
      <c r="O511" s="270" t="str">
        <f>INDEX('Policy Characteristics'!J:J,MATCH(PolicyLevers!$C511,'Policy Characteristics'!$D:$D,0))</f>
        <v>% reduction in cost</v>
      </c>
      <c r="P511" s="257"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 t="str">
        <f>INDEX('Policy Characteristics'!L:L,MATCH(PolicyLevers!$C511,'Policy Characteristics'!$D:$D,0))</f>
        <v>architectural-design.html#rnd</v>
      </c>
      <c r="R511" s="264" t="str">
        <f>INDEX('Policy Characteristics'!M:M,MATCH(PolicyLevers!$C511,'Policy Characteristics'!$D:$D,0))</f>
        <v>research-and-development.html</v>
      </c>
      <c r="S511" s="257" t="str">
        <f>INDEX('Policy Characteristics'!N:N,MATCH(PolicyLevers!$C511,'Policy Characteristics'!$D:$D,0))</f>
        <v>none</v>
      </c>
      <c r="T511" s="257">
        <f>INDEX('Policy Characteristics'!O:O,MATCH(PolicyLevers!$C511,'Policy Characteristics'!$D:$D,0))</f>
        <v>0</v>
      </c>
      <c r="U511" s="2"/>
      <c r="V511" s="2"/>
      <c r="W511" s="2"/>
      <c r="X511" s="2"/>
      <c r="Y511" s="2"/>
      <c r="Z511" s="2"/>
    </row>
    <row r="512" spans="1:26" ht="15.75" customHeight="1" x14ac:dyDescent="0.2">
      <c r="A512" s="118" t="str">
        <f>INDEX('Policy Characteristics'!B:B,MATCH(PolicyLevers!$C512,'Policy Characteristics'!$D:$D,0))</f>
        <v>Research and Development</v>
      </c>
      <c r="B512" s="118" t="str">
        <f>INDEX('Policy Characteristics'!C:C,MATCH(PolicyLevers!$C512,'Policy Characteristics'!$D:$D,0))</f>
        <v>Capital Cost Reduction</v>
      </c>
      <c r="C512" s="12" t="str">
        <f t="shared" ref="C512" si="361">C$508</f>
        <v>RnD Electricity Capital Cost Perc Reduction</v>
      </c>
      <c r="D512" s="257" t="s">
        <v>237</v>
      </c>
      <c r="E512" s="270"/>
      <c r="F512" s="257" t="s">
        <v>626</v>
      </c>
      <c r="G512" s="257"/>
      <c r="H512" s="7">
        <v>96</v>
      </c>
      <c r="I512" s="288" t="s">
        <v>63</v>
      </c>
      <c r="J512" s="118" t="str">
        <f>INDEX('Policy Characteristics'!E:E,MATCH(PolicyLevers!$C512,'Policy Characteristics'!$D:$D,0))</f>
        <v>R&amp;D Capital Cost Reductions</v>
      </c>
      <c r="K512" s="118" t="str">
        <f>INDEX('Policy Characteristics'!F:F,MATCH(PolicyLevers!$C512,'Policy Characteristics'!$D:$D,0))</f>
        <v>RnD electricity capital cost reduction</v>
      </c>
      <c r="L512" s="256">
        <f>INDEX('Policy Characteristics'!G:G,MATCH(PolicyLevers!$C512,'Policy Characteristics'!$D:$D,0))</f>
        <v>0</v>
      </c>
      <c r="M512" s="256">
        <f>INDEX('Policy Characteristics'!H:H,MATCH(PolicyLevers!$C512,'Policy Characteristics'!$D:$D,0))</f>
        <v>0.4</v>
      </c>
      <c r="N512" s="256">
        <f>INDEX('Policy Characteristics'!I:I,MATCH(PolicyLevers!$C512,'Policy Characteristics'!$D:$D,0))</f>
        <v>0.01</v>
      </c>
      <c r="O512" s="270" t="str">
        <f>INDEX('Policy Characteristics'!J:J,MATCH(PolicyLevers!$C512,'Policy Characteristics'!$D:$D,0))</f>
        <v>% reduction in cost</v>
      </c>
      <c r="P512" s="257"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 t="str">
        <f>INDEX('Policy Characteristics'!L:L,MATCH(PolicyLevers!$C512,'Policy Characteristics'!$D:$D,0))</f>
        <v>architectural-design.html#rnd</v>
      </c>
      <c r="R512" s="264" t="str">
        <f>INDEX('Policy Characteristics'!M:M,MATCH(PolicyLevers!$C512,'Policy Characteristics'!$D:$D,0))</f>
        <v>research-and-development.html</v>
      </c>
      <c r="S512" s="257" t="str">
        <f>INDEX('Policy Characteristics'!N:N,MATCH(PolicyLevers!$C512,'Policy Characteristics'!$D:$D,0))</f>
        <v>none</v>
      </c>
      <c r="T512" s="257">
        <f>INDEX('Policy Characteristics'!O:O,MATCH(PolicyLevers!$C512,'Policy Characteristics'!$D:$D,0))</f>
        <v>0</v>
      </c>
      <c r="U512" s="2"/>
      <c r="V512" s="2"/>
      <c r="W512" s="2"/>
      <c r="X512" s="2"/>
      <c r="Y512" s="2"/>
      <c r="Z512" s="2"/>
    </row>
    <row r="513" spans="1:26" ht="15.75" customHeight="1" x14ac:dyDescent="0.2">
      <c r="A513" s="118" t="str">
        <f>INDEX('Policy Characteristics'!B:B,MATCH(PolicyLevers!$C513,'Policy Characteristics'!$D:$D,0))</f>
        <v>Research and Development</v>
      </c>
      <c r="B513" s="118" t="str">
        <f>INDEX('Policy Characteristics'!C:C,MATCH(PolicyLevers!$C513,'Policy Characteristics'!$D:$D,0))</f>
        <v>Capital Cost Reduction</v>
      </c>
      <c r="C513" s="12" t="str">
        <f t="shared" ref="C513" si="362">C$508</f>
        <v>RnD Electricity Capital Cost Perc Reduction</v>
      </c>
      <c r="D513" s="257" t="s">
        <v>239</v>
      </c>
      <c r="E513" s="270"/>
      <c r="F513" s="257" t="s">
        <v>627</v>
      </c>
      <c r="G513" s="257"/>
      <c r="H513" s="7">
        <v>97</v>
      </c>
      <c r="I513" s="288" t="s">
        <v>63</v>
      </c>
      <c r="J513" s="118" t="str">
        <f>INDEX('Policy Characteristics'!E:E,MATCH(PolicyLevers!$C513,'Policy Characteristics'!$D:$D,0))</f>
        <v>R&amp;D Capital Cost Reductions</v>
      </c>
      <c r="K513" s="118" t="str">
        <f>INDEX('Policy Characteristics'!F:F,MATCH(PolicyLevers!$C513,'Policy Characteristics'!$D:$D,0))</f>
        <v>RnD electricity capital cost reduction</v>
      </c>
      <c r="L513" s="256">
        <f>INDEX('Policy Characteristics'!G:G,MATCH(PolicyLevers!$C513,'Policy Characteristics'!$D:$D,0))</f>
        <v>0</v>
      </c>
      <c r="M513" s="256">
        <f>INDEX('Policy Characteristics'!H:H,MATCH(PolicyLevers!$C513,'Policy Characteristics'!$D:$D,0))</f>
        <v>0.4</v>
      </c>
      <c r="N513" s="256">
        <f>INDEX('Policy Characteristics'!I:I,MATCH(PolicyLevers!$C513,'Policy Characteristics'!$D:$D,0))</f>
        <v>0.01</v>
      </c>
      <c r="O513" s="270" t="str">
        <f>INDEX('Policy Characteristics'!J:J,MATCH(PolicyLevers!$C513,'Policy Characteristics'!$D:$D,0))</f>
        <v>% reduction in cost</v>
      </c>
      <c r="P513" s="257"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 t="str">
        <f>INDEX('Policy Characteristics'!L:L,MATCH(PolicyLevers!$C513,'Policy Characteristics'!$D:$D,0))</f>
        <v>architectural-design.html#rnd</v>
      </c>
      <c r="R513" s="264" t="str">
        <f>INDEX('Policy Characteristics'!M:M,MATCH(PolicyLevers!$C513,'Policy Characteristics'!$D:$D,0))</f>
        <v>research-and-development.html</v>
      </c>
      <c r="S513" s="257" t="str">
        <f>INDEX('Policy Characteristics'!N:N,MATCH(PolicyLevers!$C513,'Policy Characteristics'!$D:$D,0))</f>
        <v>none</v>
      </c>
      <c r="T513" s="257">
        <f>INDEX('Policy Characteristics'!O:O,MATCH(PolicyLevers!$C513,'Policy Characteristics'!$D:$D,0))</f>
        <v>0</v>
      </c>
      <c r="U513" s="2"/>
      <c r="V513" s="2"/>
      <c r="W513" s="2"/>
      <c r="X513" s="2"/>
      <c r="Y513" s="2"/>
      <c r="Z513" s="2"/>
    </row>
    <row r="514" spans="1:26" ht="15.75" customHeight="1" x14ac:dyDescent="0.2">
      <c r="A514" s="118" t="str">
        <f>INDEX('Policy Characteristics'!B:B,MATCH(PolicyLevers!$C514,'Policy Characteristics'!$D:$D,0))</f>
        <v>Research and Development</v>
      </c>
      <c r="B514" s="118" t="str">
        <f>INDEX('Policy Characteristics'!C:C,MATCH(PolicyLevers!$C514,'Policy Characteristics'!$D:$D,0))</f>
        <v>Capital Cost Reduction</v>
      </c>
      <c r="C514" s="12" t="str">
        <f t="shared" ref="C514" si="363">C$508</f>
        <v>RnD Electricity Capital Cost Perc Reduction</v>
      </c>
      <c r="D514" s="257" t="s">
        <v>241</v>
      </c>
      <c r="E514" s="270"/>
      <c r="F514" s="257" t="s">
        <v>628</v>
      </c>
      <c r="G514" s="257"/>
      <c r="H514" s="7">
        <v>98</v>
      </c>
      <c r="I514" s="288" t="s">
        <v>63</v>
      </c>
      <c r="J514" s="118" t="str">
        <f>INDEX('Policy Characteristics'!E:E,MATCH(PolicyLevers!$C514,'Policy Characteristics'!$D:$D,0))</f>
        <v>R&amp;D Capital Cost Reductions</v>
      </c>
      <c r="K514" s="118" t="str">
        <f>INDEX('Policy Characteristics'!F:F,MATCH(PolicyLevers!$C514,'Policy Characteristics'!$D:$D,0))</f>
        <v>RnD electricity capital cost reduction</v>
      </c>
      <c r="L514" s="256">
        <f>INDEX('Policy Characteristics'!G:G,MATCH(PolicyLevers!$C514,'Policy Characteristics'!$D:$D,0))</f>
        <v>0</v>
      </c>
      <c r="M514" s="256">
        <f>INDEX('Policy Characteristics'!H:H,MATCH(PolicyLevers!$C514,'Policy Characteristics'!$D:$D,0))</f>
        <v>0.4</v>
      </c>
      <c r="N514" s="256">
        <f>INDEX('Policy Characteristics'!I:I,MATCH(PolicyLevers!$C514,'Policy Characteristics'!$D:$D,0))</f>
        <v>0.01</v>
      </c>
      <c r="O514" s="270" t="str">
        <f>INDEX('Policy Characteristics'!J:J,MATCH(PolicyLevers!$C514,'Policy Characteristics'!$D:$D,0))</f>
        <v>% reduction in cost</v>
      </c>
      <c r="P514" s="257"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 t="str">
        <f>INDEX('Policy Characteristics'!L:L,MATCH(PolicyLevers!$C514,'Policy Characteristics'!$D:$D,0))</f>
        <v>architectural-design.html#rnd</v>
      </c>
      <c r="R514" s="264" t="str">
        <f>INDEX('Policy Characteristics'!M:M,MATCH(PolicyLevers!$C514,'Policy Characteristics'!$D:$D,0))</f>
        <v>research-and-development.html</v>
      </c>
      <c r="S514" s="257" t="str">
        <f>INDEX('Policy Characteristics'!N:N,MATCH(PolicyLevers!$C514,'Policy Characteristics'!$D:$D,0))</f>
        <v>none</v>
      </c>
      <c r="T514" s="257">
        <f>INDEX('Policy Characteristics'!O:O,MATCH(PolicyLevers!$C514,'Policy Characteristics'!$D:$D,0))</f>
        <v>0</v>
      </c>
      <c r="U514" s="2"/>
      <c r="V514" s="2"/>
      <c r="W514" s="2"/>
      <c r="X514" s="2"/>
      <c r="Y514" s="2"/>
      <c r="Z514" s="2"/>
    </row>
    <row r="515" spans="1:26" ht="15.75" customHeight="1" x14ac:dyDescent="0.2">
      <c r="A515" s="118" t="str">
        <f>INDEX('Policy Characteristics'!B:B,MATCH(PolicyLevers!$C515,'Policy Characteristics'!$D:$D,0))</f>
        <v>Research and Development</v>
      </c>
      <c r="B515" s="118" t="str">
        <f>INDEX('Policy Characteristics'!C:C,MATCH(PolicyLevers!$C515,'Policy Characteristics'!$D:$D,0))</f>
        <v>Capital Cost Reduction</v>
      </c>
      <c r="C515" s="12" t="str">
        <f t="shared" ref="C515" si="364">C$508</f>
        <v>RnD Electricity Capital Cost Perc Reduction</v>
      </c>
      <c r="D515" s="257" t="s">
        <v>243</v>
      </c>
      <c r="E515" s="270"/>
      <c r="F515" s="257" t="s">
        <v>629</v>
      </c>
      <c r="G515" s="257"/>
      <c r="H515" s="7">
        <v>99</v>
      </c>
      <c r="I515" s="288" t="s">
        <v>63</v>
      </c>
      <c r="J515" s="118" t="str">
        <f>INDEX('Policy Characteristics'!E:E,MATCH(PolicyLevers!$C515,'Policy Characteristics'!$D:$D,0))</f>
        <v>R&amp;D Capital Cost Reductions</v>
      </c>
      <c r="K515" s="118" t="str">
        <f>INDEX('Policy Characteristics'!F:F,MATCH(PolicyLevers!$C515,'Policy Characteristics'!$D:$D,0))</f>
        <v>RnD electricity capital cost reduction</v>
      </c>
      <c r="L515" s="256">
        <f>INDEX('Policy Characteristics'!G:G,MATCH(PolicyLevers!$C515,'Policy Characteristics'!$D:$D,0))</f>
        <v>0</v>
      </c>
      <c r="M515" s="256">
        <f>INDEX('Policy Characteristics'!H:H,MATCH(PolicyLevers!$C515,'Policy Characteristics'!$D:$D,0))</f>
        <v>0.4</v>
      </c>
      <c r="N515" s="256">
        <f>INDEX('Policy Characteristics'!I:I,MATCH(PolicyLevers!$C515,'Policy Characteristics'!$D:$D,0))</f>
        <v>0.01</v>
      </c>
      <c r="O515" s="270" t="str">
        <f>INDEX('Policy Characteristics'!J:J,MATCH(PolicyLevers!$C515,'Policy Characteristics'!$D:$D,0))</f>
        <v>% reduction in cost</v>
      </c>
      <c r="P515" s="257"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 t="str">
        <f>INDEX('Policy Characteristics'!L:L,MATCH(PolicyLevers!$C515,'Policy Characteristics'!$D:$D,0))</f>
        <v>architectural-design.html#rnd</v>
      </c>
      <c r="R515" s="264" t="str">
        <f>INDEX('Policy Characteristics'!M:M,MATCH(PolicyLevers!$C515,'Policy Characteristics'!$D:$D,0))</f>
        <v>research-and-development.html</v>
      </c>
      <c r="S515" s="257" t="str">
        <f>INDEX('Policy Characteristics'!N:N,MATCH(PolicyLevers!$C515,'Policy Characteristics'!$D:$D,0))</f>
        <v>none</v>
      </c>
      <c r="T515" s="257">
        <f>INDEX('Policy Characteristics'!O:O,MATCH(PolicyLevers!$C515,'Policy Characteristics'!$D:$D,0))</f>
        <v>0</v>
      </c>
      <c r="U515" s="2"/>
      <c r="V515" s="2"/>
      <c r="W515" s="2"/>
      <c r="X515" s="2"/>
      <c r="Y515" s="2"/>
      <c r="Z515" s="2"/>
    </row>
    <row r="516" spans="1:26" ht="15.75" customHeight="1" x14ac:dyDescent="0.2">
      <c r="A516" s="118" t="str">
        <f>INDEX('Policy Characteristics'!B:B,MATCH(PolicyLevers!$C516,'Policy Characteristics'!$D:$D,0))</f>
        <v>Research and Development</v>
      </c>
      <c r="B516" s="118" t="str">
        <f>INDEX('Policy Characteristics'!C:C,MATCH(PolicyLevers!$C516,'Policy Characteristics'!$D:$D,0))</f>
        <v>Capital Cost Reduction</v>
      </c>
      <c r="C516" s="118" t="str">
        <f t="shared" ref="C516" si="365">C$508</f>
        <v>RnD Electricity Capital Cost Perc Reduction</v>
      </c>
      <c r="D516" s="252" t="s">
        <v>249</v>
      </c>
      <c r="E516" s="252"/>
      <c r="F516" s="252" t="s">
        <v>630</v>
      </c>
      <c r="G516" s="252"/>
      <c r="H516" s="249">
        <v>192</v>
      </c>
      <c r="I516" s="283" t="s">
        <v>76</v>
      </c>
      <c r="J516" s="118" t="str">
        <f>INDEX('Policy Characteristics'!E:E,MATCH(PolicyLevers!$C516,'Policy Characteristics'!$D:$D,0))</f>
        <v>R&amp;D Capital Cost Reductions</v>
      </c>
      <c r="K516" s="118" t="str">
        <f>INDEX('Policy Characteristics'!F:F,MATCH(PolicyLevers!$C516,'Policy Characteristics'!$D:$D,0))</f>
        <v>RnD electricity capital cost reduction</v>
      </c>
      <c r="L516" s="251">
        <f>INDEX('Policy Characteristics'!G:G,MATCH(PolicyLevers!$C516,'Policy Characteristics'!$D:$D,0))</f>
        <v>0</v>
      </c>
      <c r="M516" s="251">
        <f>INDEX('Policy Characteristics'!H:H,MATCH(PolicyLevers!$C516,'Policy Characteristics'!$D:$D,0))</f>
        <v>0.4</v>
      </c>
      <c r="N516" s="251">
        <f>INDEX('Policy Characteristics'!I:I,MATCH(PolicyLevers!$C516,'Policy Characteristics'!$D:$D,0))</f>
        <v>0.01</v>
      </c>
      <c r="O516" s="252" t="str">
        <f>INDEX('Policy Characteristics'!J:J,MATCH(PolicyLevers!$C516,'Policy Characteristics'!$D:$D,0))</f>
        <v>% reduction in cost</v>
      </c>
      <c r="P516" s="252"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118" t="str">
        <f>INDEX('Policy Characteristics'!L:L,MATCH(PolicyLevers!$C516,'Policy Characteristics'!$D:$D,0))</f>
        <v>architectural-design.html#rnd</v>
      </c>
      <c r="R516" s="260" t="str">
        <f>INDEX('Policy Characteristics'!M:M,MATCH(PolicyLevers!$C516,'Policy Characteristics'!$D:$D,0))</f>
        <v>research-and-development.html</v>
      </c>
      <c r="S516" s="252" t="str">
        <f>INDEX('Policy Characteristics'!N:N,MATCH(PolicyLevers!$C516,'Policy Characteristics'!$D:$D,0))</f>
        <v>none</v>
      </c>
      <c r="T516" s="252">
        <f>INDEX('Policy Characteristics'!O:O,MATCH(PolicyLevers!$C516,'Policy Characteristics'!$D:$D,0))</f>
        <v>0</v>
      </c>
      <c r="U516" s="2"/>
      <c r="V516" s="2"/>
      <c r="W516" s="2"/>
      <c r="X516" s="2"/>
      <c r="Y516" s="2"/>
      <c r="Z516" s="2"/>
    </row>
    <row r="517" spans="1:26" ht="15.75" customHeight="1" x14ac:dyDescent="0.2">
      <c r="A517" s="118" t="str">
        <f>INDEX('Policy Characteristics'!B:B,MATCH(PolicyLevers!$C517,'Policy Characteristics'!$D:$D,0))</f>
        <v>Research and Development</v>
      </c>
      <c r="B517" s="118" t="str">
        <f>INDEX('Policy Characteristics'!C:C,MATCH(PolicyLevers!$C517,'Policy Characteristics'!$D:$D,0))</f>
        <v>Capital Cost Reduction</v>
      </c>
      <c r="C517" s="118" t="str">
        <f t="shared" ref="C517" si="366">C$508</f>
        <v>RnD Electricity Capital Cost Perc Reduction</v>
      </c>
      <c r="D517" s="252" t="s">
        <v>251</v>
      </c>
      <c r="E517" s="252"/>
      <c r="F517" s="252" t="s">
        <v>631</v>
      </c>
      <c r="G517" s="252"/>
      <c r="H517" s="249">
        <v>180</v>
      </c>
      <c r="I517" s="283" t="s">
        <v>76</v>
      </c>
      <c r="J517" s="118" t="str">
        <f>INDEX('Policy Characteristics'!E:E,MATCH(PolicyLevers!$C517,'Policy Characteristics'!$D:$D,0))</f>
        <v>R&amp;D Capital Cost Reductions</v>
      </c>
      <c r="K517" s="118" t="str">
        <f>INDEX('Policy Characteristics'!F:F,MATCH(PolicyLevers!$C517,'Policy Characteristics'!$D:$D,0))</f>
        <v>RnD electricity capital cost reduction</v>
      </c>
      <c r="L517" s="251">
        <f>INDEX('Policy Characteristics'!G:G,MATCH(PolicyLevers!$C517,'Policy Characteristics'!$D:$D,0))</f>
        <v>0</v>
      </c>
      <c r="M517" s="251">
        <f>INDEX('Policy Characteristics'!H:H,MATCH(PolicyLevers!$C517,'Policy Characteristics'!$D:$D,0))</f>
        <v>0.4</v>
      </c>
      <c r="N517" s="251">
        <f>INDEX('Policy Characteristics'!I:I,MATCH(PolicyLevers!$C517,'Policy Characteristics'!$D:$D,0))</f>
        <v>0.01</v>
      </c>
      <c r="O517" s="252" t="str">
        <f>INDEX('Policy Characteristics'!J:J,MATCH(PolicyLevers!$C517,'Policy Characteristics'!$D:$D,0))</f>
        <v>% reduction in cost</v>
      </c>
      <c r="P517" s="252"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118" t="str">
        <f>INDEX('Policy Characteristics'!L:L,MATCH(PolicyLevers!$C517,'Policy Characteristics'!$D:$D,0))</f>
        <v>architectural-design.html#rnd</v>
      </c>
      <c r="R517" s="260" t="str">
        <f>INDEX('Policy Characteristics'!M:M,MATCH(PolicyLevers!$C517,'Policy Characteristics'!$D:$D,0))</f>
        <v>research-and-development.html</v>
      </c>
      <c r="S517" s="252" t="str">
        <f>INDEX('Policy Characteristics'!N:N,MATCH(PolicyLevers!$C517,'Policy Characteristics'!$D:$D,0))</f>
        <v>none</v>
      </c>
      <c r="T517" s="252">
        <f>INDEX('Policy Characteristics'!O:O,MATCH(PolicyLevers!$C517,'Policy Characteristics'!$D:$D,0))</f>
        <v>0</v>
      </c>
      <c r="U517" s="2"/>
      <c r="V517" s="2"/>
      <c r="W517" s="2"/>
      <c r="X517" s="2"/>
      <c r="Y517" s="2"/>
      <c r="Z517" s="2"/>
    </row>
    <row r="518" spans="1:26" ht="15.75" customHeight="1" x14ac:dyDescent="0.2">
      <c r="A518" s="118" t="str">
        <f>INDEX('Policy Characteristics'!B:B,MATCH(PolicyLevers!$C518,'Policy Characteristics'!$D:$D,0))</f>
        <v>Research and Development</v>
      </c>
      <c r="B518" s="118" t="str">
        <f>INDEX('Policy Characteristics'!C:C,MATCH(PolicyLevers!$C518,'Policy Characteristics'!$D:$D,0))</f>
        <v>Capital Cost Reduction</v>
      </c>
      <c r="C518" s="12" t="str">
        <f t="shared" ref="C518" si="367">C$508</f>
        <v>RnD Electricity Capital Cost Perc Reduction</v>
      </c>
      <c r="D518" s="257" t="s">
        <v>253</v>
      </c>
      <c r="E518" s="270"/>
      <c r="F518" s="257" t="s">
        <v>632</v>
      </c>
      <c r="G518" s="257"/>
      <c r="H518" s="7">
        <v>183</v>
      </c>
      <c r="I518" s="288" t="s">
        <v>63</v>
      </c>
      <c r="J518" s="118" t="str">
        <f>INDEX('Policy Characteristics'!E:E,MATCH(PolicyLevers!$C518,'Policy Characteristics'!$D:$D,0))</f>
        <v>R&amp;D Capital Cost Reductions</v>
      </c>
      <c r="K518" s="118" t="str">
        <f>INDEX('Policy Characteristics'!F:F,MATCH(PolicyLevers!$C518,'Policy Characteristics'!$D:$D,0))</f>
        <v>RnD electricity capital cost reduction</v>
      </c>
      <c r="L518" s="256">
        <f>INDEX('Policy Characteristics'!G:G,MATCH(PolicyLevers!$C518,'Policy Characteristics'!$D:$D,0))</f>
        <v>0</v>
      </c>
      <c r="M518" s="256">
        <f>INDEX('Policy Characteristics'!H:H,MATCH(PolicyLevers!$C518,'Policy Characteristics'!$D:$D,0))</f>
        <v>0.4</v>
      </c>
      <c r="N518" s="256">
        <f>INDEX('Policy Characteristics'!I:I,MATCH(PolicyLevers!$C518,'Policy Characteristics'!$D:$D,0))</f>
        <v>0.01</v>
      </c>
      <c r="O518" s="270" t="str">
        <f>INDEX('Policy Characteristics'!J:J,MATCH(PolicyLevers!$C518,'Policy Characteristics'!$D:$D,0))</f>
        <v>% reduction in cost</v>
      </c>
      <c r="P518" s="257"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 t="str">
        <f>INDEX('Policy Characteristics'!L:L,MATCH(PolicyLevers!$C518,'Policy Characteristics'!$D:$D,0))</f>
        <v>architectural-design.html#rnd</v>
      </c>
      <c r="R518" s="264" t="str">
        <f>INDEX('Policy Characteristics'!M:M,MATCH(PolicyLevers!$C518,'Policy Characteristics'!$D:$D,0))</f>
        <v>research-and-development.html</v>
      </c>
      <c r="S518" s="257" t="str">
        <f>INDEX('Policy Characteristics'!N:N,MATCH(PolicyLevers!$C518,'Policy Characteristics'!$D:$D,0))</f>
        <v>none</v>
      </c>
      <c r="T518" s="257">
        <f>INDEX('Policy Characteristics'!O:O,MATCH(PolicyLevers!$C518,'Policy Characteristics'!$D:$D,0))</f>
        <v>0</v>
      </c>
      <c r="U518" s="2"/>
      <c r="V518" s="2"/>
      <c r="W518" s="2"/>
      <c r="X518" s="2"/>
      <c r="Y518" s="2"/>
      <c r="Z518" s="2"/>
    </row>
    <row r="519" spans="1:26" ht="150.5" customHeight="1" x14ac:dyDescent="0.2">
      <c r="A519" s="118" t="str">
        <f>INDEX('Policy Characteristics'!B:B,MATCH(PolicyLevers!$C519,'Policy Characteristics'!$D:$D,0))</f>
        <v>Research and Development</v>
      </c>
      <c r="B519" s="118" t="str">
        <f>INDEX('Policy Characteristics'!C:C,MATCH(PolicyLevers!$C519,'Policy Characteristics'!$D:$D,0))</f>
        <v>Capital Cost Reduction</v>
      </c>
      <c r="C519" s="2" t="s">
        <v>633</v>
      </c>
      <c r="D519" s="257" t="s">
        <v>370</v>
      </c>
      <c r="E519" s="257"/>
      <c r="F519" s="257" t="s">
        <v>634</v>
      </c>
      <c r="G519" s="257"/>
      <c r="H519" s="7">
        <v>100</v>
      </c>
      <c r="I519" s="288" t="s">
        <v>63</v>
      </c>
      <c r="J519" s="118" t="str">
        <f>INDEX('Policy Characteristics'!E:E,MATCH(PolicyLevers!$C519,'Policy Characteristics'!$D:$D,0))</f>
        <v>R&amp;D Capital Cost Reductions</v>
      </c>
      <c r="K519" s="118" t="str">
        <f>INDEX('Policy Characteristics'!F:F,MATCH(PolicyLevers!$C519,'Policy Characteristics'!$D:$D,0))</f>
        <v>RnD industry capital cost reduction</v>
      </c>
      <c r="L519" s="54">
        <f>INDEX('Policy Characteristics'!G:G,MATCH(PolicyLevers!$C519,'Policy Characteristics'!$D:$D,0))</f>
        <v>0</v>
      </c>
      <c r="M519" s="54">
        <f>INDEX('Policy Characteristics'!H:H,MATCH(PolicyLevers!$C519,'Policy Characteristics'!$D:$D,0))</f>
        <v>0.4</v>
      </c>
      <c r="N519" s="54">
        <f>INDEX('Policy Characteristics'!I:I,MATCH(PolicyLevers!$C519,'Policy Characteristics'!$D:$D,0))</f>
        <v>0.01</v>
      </c>
      <c r="O519" s="257" t="str">
        <f>INDEX('Policy Characteristics'!J:J,MATCH(PolicyLevers!$C519,'Policy Characteristics'!$D:$D,0))</f>
        <v>% reduction in cost</v>
      </c>
      <c r="P519" s="310"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 t="str">
        <f>INDEX('Policy Characteristics'!L:L,MATCH(PolicyLevers!$C519,'Policy Characteristics'!$D:$D,0))</f>
        <v>architectural-design.html#rnd</v>
      </c>
      <c r="R519" s="264" t="str">
        <f>INDEX('Policy Characteristics'!M:M,MATCH(PolicyLevers!$C519,'Policy Characteristics'!$D:$D,0))</f>
        <v>research-and-development.html</v>
      </c>
      <c r="S519" s="257" t="str">
        <f>INDEX('Policy Characteristics'!N:N,MATCH(PolicyLevers!$C519,'Policy Characteristics'!$D:$D,0))</f>
        <v>none</v>
      </c>
      <c r="T519" s="257">
        <f>INDEX('Policy Characteristics'!O:O,MATCH(PolicyLevers!$C519,'Policy Characteristics'!$D:$D,0))</f>
        <v>0</v>
      </c>
      <c r="U519" s="2"/>
      <c r="V519" s="2"/>
      <c r="W519" s="2"/>
      <c r="X519" s="2"/>
      <c r="Y519" s="2"/>
      <c r="Z519" s="2"/>
    </row>
    <row r="520" spans="1:26" ht="15.75" customHeight="1" x14ac:dyDescent="0.2">
      <c r="A520" s="118" t="str">
        <f>INDEX('Policy Characteristics'!B:B,MATCH(PolicyLevers!$C520,'Policy Characteristics'!$D:$D,0))</f>
        <v>Research and Development</v>
      </c>
      <c r="B520" s="118" t="str">
        <f>INDEX('Policy Characteristics'!C:C,MATCH(PolicyLevers!$C520,'Policy Characteristics'!$D:$D,0))</f>
        <v>Capital Cost Reduction</v>
      </c>
      <c r="C520" s="12" t="str">
        <f t="shared" ref="C520" si="368">C$519</f>
        <v>RnD Industry Capital Cost Perc Reduction</v>
      </c>
      <c r="D520" s="257" t="s">
        <v>375</v>
      </c>
      <c r="E520" s="257"/>
      <c r="F520" s="257" t="s">
        <v>636</v>
      </c>
      <c r="G520" s="257"/>
      <c r="H520" s="7">
        <v>101</v>
      </c>
      <c r="I520" s="288" t="s">
        <v>63</v>
      </c>
      <c r="J520" s="118" t="str">
        <f>INDEX('Policy Characteristics'!E:E,MATCH(PolicyLevers!$C520,'Policy Characteristics'!$D:$D,0))</f>
        <v>R&amp;D Capital Cost Reductions</v>
      </c>
      <c r="K520" s="118" t="str">
        <f>INDEX('Policy Characteristics'!F:F,MATCH(PolicyLevers!$C520,'Policy Characteristics'!$D:$D,0))</f>
        <v>RnD industry capital cost reduction</v>
      </c>
      <c r="L520" s="256">
        <f>INDEX('Policy Characteristics'!G:G,MATCH(PolicyLevers!$C520,'Policy Characteristics'!$D:$D,0))</f>
        <v>0</v>
      </c>
      <c r="M520" s="256">
        <f>INDEX('Policy Characteristics'!H:H,MATCH(PolicyLevers!$C520,'Policy Characteristics'!$D:$D,0))</f>
        <v>0.4</v>
      </c>
      <c r="N520" s="256">
        <f>INDEX('Policy Characteristics'!I:I,MATCH(PolicyLevers!$C520,'Policy Characteristics'!$D:$D,0))</f>
        <v>0.01</v>
      </c>
      <c r="O520" s="270" t="str">
        <f>INDEX('Policy Characteristics'!J:J,MATCH(PolicyLevers!$C520,'Policy Characteristics'!$D:$D,0))</f>
        <v>% reduction in cost</v>
      </c>
      <c r="P520" s="257"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 t="str">
        <f>INDEX('Policy Characteristics'!L:L,MATCH(PolicyLevers!$C520,'Policy Characteristics'!$D:$D,0))</f>
        <v>architectural-design.html#rnd</v>
      </c>
      <c r="R520" s="264" t="str">
        <f>INDEX('Policy Characteristics'!M:M,MATCH(PolicyLevers!$C520,'Policy Characteristics'!$D:$D,0))</f>
        <v>research-and-development.html</v>
      </c>
      <c r="S520" s="257" t="str">
        <f>INDEX('Policy Characteristics'!N:N,MATCH(PolicyLevers!$C520,'Policy Characteristics'!$D:$D,0))</f>
        <v>none</v>
      </c>
      <c r="T520" s="257">
        <f>INDEX('Policy Characteristics'!O:O,MATCH(PolicyLevers!$C520,'Policy Characteristics'!$D:$D,0))</f>
        <v>0</v>
      </c>
      <c r="U520" s="2"/>
      <c r="V520" s="2"/>
      <c r="W520" s="2"/>
      <c r="X520" s="2"/>
      <c r="Y520" s="2"/>
      <c r="Z520" s="2"/>
    </row>
    <row r="521" spans="1:26" ht="15.75" customHeight="1" x14ac:dyDescent="0.2">
      <c r="A521" s="118" t="str">
        <f>INDEX('Policy Characteristics'!B:B,MATCH(PolicyLevers!$C521,'Policy Characteristics'!$D:$D,0))</f>
        <v>Research and Development</v>
      </c>
      <c r="B521" s="118" t="str">
        <f>INDEX('Policy Characteristics'!C:C,MATCH(PolicyLevers!$C521,'Policy Characteristics'!$D:$D,0))</f>
        <v>Capital Cost Reduction</v>
      </c>
      <c r="C521" s="12" t="str">
        <f t="shared" ref="C521" si="369">C$519</f>
        <v>RnD Industry Capital Cost Perc Reduction</v>
      </c>
      <c r="D521" s="257" t="s">
        <v>377</v>
      </c>
      <c r="E521" s="257"/>
      <c r="F521" s="257" t="s">
        <v>637</v>
      </c>
      <c r="G521" s="257"/>
      <c r="H521" s="7">
        <v>102</v>
      </c>
      <c r="I521" s="288" t="s">
        <v>63</v>
      </c>
      <c r="J521" s="118" t="str">
        <f>INDEX('Policy Characteristics'!E:E,MATCH(PolicyLevers!$C521,'Policy Characteristics'!$D:$D,0))</f>
        <v>R&amp;D Capital Cost Reductions</v>
      </c>
      <c r="K521" s="118" t="str">
        <f>INDEX('Policy Characteristics'!F:F,MATCH(PolicyLevers!$C521,'Policy Characteristics'!$D:$D,0))</f>
        <v>RnD industry capital cost reduction</v>
      </c>
      <c r="L521" s="256">
        <f>INDEX('Policy Characteristics'!G:G,MATCH(PolicyLevers!$C521,'Policy Characteristics'!$D:$D,0))</f>
        <v>0</v>
      </c>
      <c r="M521" s="256">
        <f>INDEX('Policy Characteristics'!H:H,MATCH(PolicyLevers!$C521,'Policy Characteristics'!$D:$D,0))</f>
        <v>0.4</v>
      </c>
      <c r="N521" s="256">
        <f>INDEX('Policy Characteristics'!I:I,MATCH(PolicyLevers!$C521,'Policy Characteristics'!$D:$D,0))</f>
        <v>0.01</v>
      </c>
      <c r="O521" s="270" t="str">
        <f>INDEX('Policy Characteristics'!J:J,MATCH(PolicyLevers!$C521,'Policy Characteristics'!$D:$D,0))</f>
        <v>% reduction in cost</v>
      </c>
      <c r="P521" s="257"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 t="str">
        <f>INDEX('Policy Characteristics'!L:L,MATCH(PolicyLevers!$C521,'Policy Characteristics'!$D:$D,0))</f>
        <v>architectural-design.html#rnd</v>
      </c>
      <c r="R521" s="264" t="str">
        <f>INDEX('Policy Characteristics'!M:M,MATCH(PolicyLevers!$C521,'Policy Characteristics'!$D:$D,0))</f>
        <v>research-and-development.html</v>
      </c>
      <c r="S521" s="257" t="str">
        <f>INDEX('Policy Characteristics'!N:N,MATCH(PolicyLevers!$C521,'Policy Characteristics'!$D:$D,0))</f>
        <v>none</v>
      </c>
      <c r="T521" s="257">
        <f>INDEX('Policy Characteristics'!O:O,MATCH(PolicyLevers!$C521,'Policy Characteristics'!$D:$D,0))</f>
        <v>0</v>
      </c>
      <c r="U521" s="2"/>
      <c r="V521" s="2"/>
      <c r="W521" s="2"/>
      <c r="X521" s="2"/>
      <c r="Y521" s="2"/>
      <c r="Z521" s="2"/>
    </row>
    <row r="522" spans="1:26" ht="15.75" customHeight="1" x14ac:dyDescent="0.2">
      <c r="A522" s="118" t="str">
        <f>INDEX('Policy Characteristics'!B:B,MATCH(PolicyLevers!$C522,'Policy Characteristics'!$D:$D,0))</f>
        <v>Research and Development</v>
      </c>
      <c r="B522" s="118" t="str">
        <f>INDEX('Policy Characteristics'!C:C,MATCH(PolicyLevers!$C522,'Policy Characteristics'!$D:$D,0))</f>
        <v>Capital Cost Reduction</v>
      </c>
      <c r="C522" s="12" t="str">
        <f t="shared" ref="C522" si="370">C$519</f>
        <v>RnD Industry Capital Cost Perc Reduction</v>
      </c>
      <c r="D522" s="257" t="s">
        <v>379</v>
      </c>
      <c r="E522" s="257"/>
      <c r="F522" s="257" t="s">
        <v>638</v>
      </c>
      <c r="G522" s="257"/>
      <c r="H522" s="7">
        <v>103</v>
      </c>
      <c r="I522" s="288" t="s">
        <v>63</v>
      </c>
      <c r="J522" s="118" t="str">
        <f>INDEX('Policy Characteristics'!E:E,MATCH(PolicyLevers!$C522,'Policy Characteristics'!$D:$D,0))</f>
        <v>R&amp;D Capital Cost Reductions</v>
      </c>
      <c r="K522" s="118" t="str">
        <f>INDEX('Policy Characteristics'!F:F,MATCH(PolicyLevers!$C522,'Policy Characteristics'!$D:$D,0))</f>
        <v>RnD industry capital cost reduction</v>
      </c>
      <c r="L522" s="256">
        <f>INDEX('Policy Characteristics'!G:G,MATCH(PolicyLevers!$C522,'Policy Characteristics'!$D:$D,0))</f>
        <v>0</v>
      </c>
      <c r="M522" s="256">
        <f>INDEX('Policy Characteristics'!H:H,MATCH(PolicyLevers!$C522,'Policy Characteristics'!$D:$D,0))</f>
        <v>0.4</v>
      </c>
      <c r="N522" s="256">
        <f>INDEX('Policy Characteristics'!I:I,MATCH(PolicyLevers!$C522,'Policy Characteristics'!$D:$D,0))</f>
        <v>0.01</v>
      </c>
      <c r="O522" s="270" t="str">
        <f>INDEX('Policy Characteristics'!J:J,MATCH(PolicyLevers!$C522,'Policy Characteristics'!$D:$D,0))</f>
        <v>% reduction in cost</v>
      </c>
      <c r="P522" s="257"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 t="str">
        <f>INDEX('Policy Characteristics'!L:L,MATCH(PolicyLevers!$C522,'Policy Characteristics'!$D:$D,0))</f>
        <v>architectural-design.html#rnd</v>
      </c>
      <c r="R522" s="264" t="str">
        <f>INDEX('Policy Characteristics'!M:M,MATCH(PolicyLevers!$C522,'Policy Characteristics'!$D:$D,0))</f>
        <v>research-and-development.html</v>
      </c>
      <c r="S522" s="257" t="str">
        <f>INDEX('Policy Characteristics'!N:N,MATCH(PolicyLevers!$C522,'Policy Characteristics'!$D:$D,0))</f>
        <v>none</v>
      </c>
      <c r="T522" s="257">
        <f>INDEX('Policy Characteristics'!O:O,MATCH(PolicyLevers!$C522,'Policy Characteristics'!$D:$D,0))</f>
        <v>0</v>
      </c>
      <c r="U522" s="2"/>
      <c r="V522" s="2"/>
      <c r="W522" s="2"/>
      <c r="X522" s="2"/>
      <c r="Y522" s="2"/>
      <c r="Z522" s="2"/>
    </row>
    <row r="523" spans="1:26" ht="15.75" customHeight="1" x14ac:dyDescent="0.2">
      <c r="A523" s="118" t="str">
        <f>INDEX('Policy Characteristics'!B:B,MATCH(PolicyLevers!$C523,'Policy Characteristics'!$D:$D,0))</f>
        <v>Research and Development</v>
      </c>
      <c r="B523" s="118" t="str">
        <f>INDEX('Policy Characteristics'!C:C,MATCH(PolicyLevers!$C523,'Policy Characteristics'!$D:$D,0))</f>
        <v>Capital Cost Reduction</v>
      </c>
      <c r="C523" s="12" t="str">
        <f t="shared" ref="C523" si="371">C$519</f>
        <v>RnD Industry Capital Cost Perc Reduction</v>
      </c>
      <c r="D523" s="257" t="s">
        <v>381</v>
      </c>
      <c r="E523" s="257"/>
      <c r="F523" s="257" t="s">
        <v>639</v>
      </c>
      <c r="G523" s="257"/>
      <c r="H523" s="7">
        <v>104</v>
      </c>
      <c r="I523" s="288" t="s">
        <v>63</v>
      </c>
      <c r="J523" s="118" t="str">
        <f>INDEX('Policy Characteristics'!E:E,MATCH(PolicyLevers!$C523,'Policy Characteristics'!$D:$D,0))</f>
        <v>R&amp;D Capital Cost Reductions</v>
      </c>
      <c r="K523" s="118" t="str">
        <f>INDEX('Policy Characteristics'!F:F,MATCH(PolicyLevers!$C523,'Policy Characteristics'!$D:$D,0))</f>
        <v>RnD industry capital cost reduction</v>
      </c>
      <c r="L523" s="256">
        <f>INDEX('Policy Characteristics'!G:G,MATCH(PolicyLevers!$C523,'Policy Characteristics'!$D:$D,0))</f>
        <v>0</v>
      </c>
      <c r="M523" s="256">
        <f>INDEX('Policy Characteristics'!H:H,MATCH(PolicyLevers!$C523,'Policy Characteristics'!$D:$D,0))</f>
        <v>0.4</v>
      </c>
      <c r="N523" s="256">
        <f>INDEX('Policy Characteristics'!I:I,MATCH(PolicyLevers!$C523,'Policy Characteristics'!$D:$D,0))</f>
        <v>0.01</v>
      </c>
      <c r="O523" s="270" t="str">
        <f>INDEX('Policy Characteristics'!J:J,MATCH(PolicyLevers!$C523,'Policy Characteristics'!$D:$D,0))</f>
        <v>% reduction in cost</v>
      </c>
      <c r="P523" s="257"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 t="str">
        <f>INDEX('Policy Characteristics'!L:L,MATCH(PolicyLevers!$C523,'Policy Characteristics'!$D:$D,0))</f>
        <v>architectural-design.html#rnd</v>
      </c>
      <c r="R523" s="264" t="str">
        <f>INDEX('Policy Characteristics'!M:M,MATCH(PolicyLevers!$C523,'Policy Characteristics'!$D:$D,0))</f>
        <v>research-and-development.html</v>
      </c>
      <c r="S523" s="257" t="str">
        <f>INDEX('Policy Characteristics'!N:N,MATCH(PolicyLevers!$C523,'Policy Characteristics'!$D:$D,0))</f>
        <v>none</v>
      </c>
      <c r="T523" s="257">
        <f>INDEX('Policy Characteristics'!O:O,MATCH(PolicyLevers!$C523,'Policy Characteristics'!$D:$D,0))</f>
        <v>0</v>
      </c>
      <c r="U523" s="2"/>
      <c r="V523" s="2"/>
      <c r="W523" s="2"/>
      <c r="X523" s="2"/>
      <c r="Y523" s="2"/>
      <c r="Z523" s="2"/>
    </row>
    <row r="524" spans="1:26" ht="15.75" customHeight="1" x14ac:dyDescent="0.2">
      <c r="A524" s="118" t="str">
        <f>INDEX('Policy Characteristics'!B:B,MATCH(PolicyLevers!$C524,'Policy Characteristics'!$D:$D,0))</f>
        <v>Research and Development</v>
      </c>
      <c r="B524" s="118" t="str">
        <f>INDEX('Policy Characteristics'!C:C,MATCH(PolicyLevers!$C524,'Policy Characteristics'!$D:$D,0))</f>
        <v>Capital Cost Reduction</v>
      </c>
      <c r="C524" s="12" t="str">
        <f t="shared" ref="C524" si="372">C$519</f>
        <v>RnD Industry Capital Cost Perc Reduction</v>
      </c>
      <c r="D524" s="257" t="s">
        <v>383</v>
      </c>
      <c r="E524" s="257"/>
      <c r="F524" s="257" t="s">
        <v>640</v>
      </c>
      <c r="G524" s="257"/>
      <c r="H524" s="7">
        <v>105</v>
      </c>
      <c r="I524" s="288" t="s">
        <v>63</v>
      </c>
      <c r="J524" s="118" t="str">
        <f>INDEX('Policy Characteristics'!E:E,MATCH(PolicyLevers!$C524,'Policy Characteristics'!$D:$D,0))</f>
        <v>R&amp;D Capital Cost Reductions</v>
      </c>
      <c r="K524" s="118" t="str">
        <f>INDEX('Policy Characteristics'!F:F,MATCH(PolicyLevers!$C524,'Policy Characteristics'!$D:$D,0))</f>
        <v>RnD industry capital cost reduction</v>
      </c>
      <c r="L524" s="256">
        <f>INDEX('Policy Characteristics'!G:G,MATCH(PolicyLevers!$C524,'Policy Characteristics'!$D:$D,0))</f>
        <v>0</v>
      </c>
      <c r="M524" s="256">
        <f>INDEX('Policy Characteristics'!H:H,MATCH(PolicyLevers!$C524,'Policy Characteristics'!$D:$D,0))</f>
        <v>0.4</v>
      </c>
      <c r="N524" s="256">
        <f>INDEX('Policy Characteristics'!I:I,MATCH(PolicyLevers!$C524,'Policy Characteristics'!$D:$D,0))</f>
        <v>0.01</v>
      </c>
      <c r="O524" s="270" t="str">
        <f>INDEX('Policy Characteristics'!J:J,MATCH(PolicyLevers!$C524,'Policy Characteristics'!$D:$D,0))</f>
        <v>% reduction in cost</v>
      </c>
      <c r="P524" s="257"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 t="str">
        <f>INDEX('Policy Characteristics'!L:L,MATCH(PolicyLevers!$C524,'Policy Characteristics'!$D:$D,0))</f>
        <v>architectural-design.html#rnd</v>
      </c>
      <c r="R524" s="264" t="str">
        <f>INDEX('Policy Characteristics'!M:M,MATCH(PolicyLevers!$C524,'Policy Characteristics'!$D:$D,0))</f>
        <v>research-and-development.html</v>
      </c>
      <c r="S524" s="257" t="str">
        <f>INDEX('Policy Characteristics'!N:N,MATCH(PolicyLevers!$C524,'Policy Characteristics'!$D:$D,0))</f>
        <v>none</v>
      </c>
      <c r="T524" s="257">
        <f>INDEX('Policy Characteristics'!O:O,MATCH(PolicyLevers!$C524,'Policy Characteristics'!$D:$D,0))</f>
        <v>0</v>
      </c>
      <c r="U524" s="2"/>
      <c r="V524" s="2"/>
      <c r="W524" s="2"/>
      <c r="X524" s="2"/>
      <c r="Y524" s="2"/>
      <c r="Z524" s="2"/>
    </row>
    <row r="525" spans="1:26" ht="15.75" customHeight="1" x14ac:dyDescent="0.2">
      <c r="A525" s="118" t="str">
        <f>INDEX('Policy Characteristics'!B:B,MATCH(PolicyLevers!$C525,'Policy Characteristics'!$D:$D,0))</f>
        <v>Research and Development</v>
      </c>
      <c r="B525" s="118" t="str">
        <f>INDEX('Policy Characteristics'!C:C,MATCH(PolicyLevers!$C525,'Policy Characteristics'!$D:$D,0))</f>
        <v>Capital Cost Reduction</v>
      </c>
      <c r="C525" s="12" t="str">
        <f t="shared" ref="C525" si="373">C$519</f>
        <v>RnD Industry Capital Cost Perc Reduction</v>
      </c>
      <c r="D525" s="257" t="s">
        <v>385</v>
      </c>
      <c r="E525" s="257"/>
      <c r="F525" s="257" t="s">
        <v>641</v>
      </c>
      <c r="G525" s="257"/>
      <c r="H525" s="7">
        <v>106</v>
      </c>
      <c r="I525" s="288" t="s">
        <v>63</v>
      </c>
      <c r="J525" s="118" t="str">
        <f>INDEX('Policy Characteristics'!E:E,MATCH(PolicyLevers!$C525,'Policy Characteristics'!$D:$D,0))</f>
        <v>R&amp;D Capital Cost Reductions</v>
      </c>
      <c r="K525" s="118" t="str">
        <f>INDEX('Policy Characteristics'!F:F,MATCH(PolicyLevers!$C525,'Policy Characteristics'!$D:$D,0))</f>
        <v>RnD industry capital cost reduction</v>
      </c>
      <c r="L525" s="256">
        <f>INDEX('Policy Characteristics'!G:G,MATCH(PolicyLevers!$C525,'Policy Characteristics'!$D:$D,0))</f>
        <v>0</v>
      </c>
      <c r="M525" s="256">
        <f>INDEX('Policy Characteristics'!H:H,MATCH(PolicyLevers!$C525,'Policy Characteristics'!$D:$D,0))</f>
        <v>0.4</v>
      </c>
      <c r="N525" s="256">
        <f>INDEX('Policy Characteristics'!I:I,MATCH(PolicyLevers!$C525,'Policy Characteristics'!$D:$D,0))</f>
        <v>0.01</v>
      </c>
      <c r="O525" s="270" t="str">
        <f>INDEX('Policy Characteristics'!J:J,MATCH(PolicyLevers!$C525,'Policy Characteristics'!$D:$D,0))</f>
        <v>% reduction in cost</v>
      </c>
      <c r="P525" s="257"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 t="str">
        <f>INDEX('Policy Characteristics'!L:L,MATCH(PolicyLevers!$C525,'Policy Characteristics'!$D:$D,0))</f>
        <v>architectural-design.html#rnd</v>
      </c>
      <c r="R525" s="264" t="str">
        <f>INDEX('Policy Characteristics'!M:M,MATCH(PolicyLevers!$C525,'Policy Characteristics'!$D:$D,0))</f>
        <v>research-and-development.html</v>
      </c>
      <c r="S525" s="257" t="str">
        <f>INDEX('Policy Characteristics'!N:N,MATCH(PolicyLevers!$C525,'Policy Characteristics'!$D:$D,0))</f>
        <v>none</v>
      </c>
      <c r="T525" s="257">
        <f>INDEX('Policy Characteristics'!O:O,MATCH(PolicyLevers!$C525,'Policy Characteristics'!$D:$D,0))</f>
        <v>0</v>
      </c>
      <c r="U525" s="2"/>
      <c r="V525" s="2"/>
      <c r="W525" s="2"/>
      <c r="X525" s="2"/>
      <c r="Y525" s="2"/>
      <c r="Z525" s="2"/>
    </row>
    <row r="526" spans="1:26" ht="15.75" customHeight="1" x14ac:dyDescent="0.2">
      <c r="A526" s="118" t="str">
        <f>INDEX('Policy Characteristics'!B:B,MATCH(PolicyLevers!$C526,'Policy Characteristics'!$D:$D,0))</f>
        <v>Research and Development</v>
      </c>
      <c r="B526" s="118" t="str">
        <f>INDEX('Policy Characteristics'!C:C,MATCH(PolicyLevers!$C526,'Policy Characteristics'!$D:$D,0))</f>
        <v>Capital Cost Reduction</v>
      </c>
      <c r="C526" s="12" t="str">
        <f t="shared" ref="C526" si="374">C$519</f>
        <v>RnD Industry Capital Cost Perc Reduction</v>
      </c>
      <c r="D526" s="257" t="s">
        <v>387</v>
      </c>
      <c r="E526" s="257"/>
      <c r="F526" s="257" t="s">
        <v>642</v>
      </c>
      <c r="G526" s="257"/>
      <c r="H526" s="7">
        <v>107</v>
      </c>
      <c r="I526" s="288" t="s">
        <v>63</v>
      </c>
      <c r="J526" s="118" t="str">
        <f>INDEX('Policy Characteristics'!E:E,MATCH(PolicyLevers!$C526,'Policy Characteristics'!$D:$D,0))</f>
        <v>R&amp;D Capital Cost Reductions</v>
      </c>
      <c r="K526" s="118" t="str">
        <f>INDEX('Policy Characteristics'!F:F,MATCH(PolicyLevers!$C526,'Policy Characteristics'!$D:$D,0))</f>
        <v>RnD industry capital cost reduction</v>
      </c>
      <c r="L526" s="256">
        <f>INDEX('Policy Characteristics'!G:G,MATCH(PolicyLevers!$C526,'Policy Characteristics'!$D:$D,0))</f>
        <v>0</v>
      </c>
      <c r="M526" s="256">
        <f>INDEX('Policy Characteristics'!H:H,MATCH(PolicyLevers!$C526,'Policy Characteristics'!$D:$D,0))</f>
        <v>0.4</v>
      </c>
      <c r="N526" s="256">
        <f>INDEX('Policy Characteristics'!I:I,MATCH(PolicyLevers!$C526,'Policy Characteristics'!$D:$D,0))</f>
        <v>0.01</v>
      </c>
      <c r="O526" s="270" t="str">
        <f>INDEX('Policy Characteristics'!J:J,MATCH(PolicyLevers!$C526,'Policy Characteristics'!$D:$D,0))</f>
        <v>% reduction in cost</v>
      </c>
      <c r="P526" s="257"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 t="str">
        <f>INDEX('Policy Characteristics'!L:L,MATCH(PolicyLevers!$C526,'Policy Characteristics'!$D:$D,0))</f>
        <v>architectural-design.html#rnd</v>
      </c>
      <c r="R526" s="264" t="str">
        <f>INDEX('Policy Characteristics'!M:M,MATCH(PolicyLevers!$C526,'Policy Characteristics'!$D:$D,0))</f>
        <v>research-and-development.html</v>
      </c>
      <c r="S526" s="257" t="str">
        <f>INDEX('Policy Characteristics'!N:N,MATCH(PolicyLevers!$C526,'Policy Characteristics'!$D:$D,0))</f>
        <v>none</v>
      </c>
      <c r="T526" s="257">
        <f>INDEX('Policy Characteristics'!O:O,MATCH(PolicyLevers!$C526,'Policy Characteristics'!$D:$D,0))</f>
        <v>0</v>
      </c>
      <c r="U526" s="2"/>
      <c r="V526" s="2"/>
      <c r="W526" s="2"/>
      <c r="X526" s="2"/>
      <c r="Y526" s="2"/>
      <c r="Z526" s="2"/>
    </row>
    <row r="527" spans="1:26" ht="15.75" customHeight="1" x14ac:dyDescent="0.2">
      <c r="A527" s="118" t="str">
        <f>INDEX('Policy Characteristics'!B:B,MATCH(PolicyLevers!$C527,'Policy Characteristics'!$D:$D,0))</f>
        <v>Research and Development</v>
      </c>
      <c r="B527" s="118" t="str">
        <f>INDEX('Policy Characteristics'!C:C,MATCH(PolicyLevers!$C527,'Policy Characteristics'!$D:$D,0))</f>
        <v>Capital Cost Reduction</v>
      </c>
      <c r="C527" s="2" t="s">
        <v>643</v>
      </c>
      <c r="D527" s="257" t="s">
        <v>644</v>
      </c>
      <c r="E527" s="257"/>
      <c r="F527" s="257" t="s">
        <v>645</v>
      </c>
      <c r="G527" s="257"/>
      <c r="H527" s="7">
        <v>108</v>
      </c>
      <c r="I527" s="288" t="s">
        <v>63</v>
      </c>
      <c r="J527" s="118" t="str">
        <f>INDEX('Policy Characteristics'!E:E,MATCH(PolicyLevers!$C527,'Policy Characteristics'!$D:$D,0))</f>
        <v>R&amp;D Capital Cost Reductions</v>
      </c>
      <c r="K527" s="118" t="str">
        <f>INDEX('Policy Characteristics'!F:F,MATCH(PolicyLevers!$C527,'Policy Characteristics'!$D:$D,0))</f>
        <v>RnD transportation capital cost reduction</v>
      </c>
      <c r="L527" s="54">
        <f>INDEX('Policy Characteristics'!G:G,MATCH(PolicyLevers!$C527,'Policy Characteristics'!$D:$D,0))</f>
        <v>0</v>
      </c>
      <c r="M527" s="54">
        <f>INDEX('Policy Characteristics'!H:H,MATCH(PolicyLevers!$C527,'Policy Characteristics'!$D:$D,0))</f>
        <v>0.4</v>
      </c>
      <c r="N527" s="54">
        <f>INDEX('Policy Characteristics'!I:I,MATCH(PolicyLevers!$C527,'Policy Characteristics'!$D:$D,0))</f>
        <v>0.01</v>
      </c>
      <c r="O527" s="257" t="str">
        <f>INDEX('Policy Characteristics'!J:J,MATCH(PolicyLevers!$C527,'Policy Characteristics'!$D:$D,0))</f>
        <v>% reduction in cost</v>
      </c>
      <c r="P527" s="257"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 t="str">
        <f>INDEX('Policy Characteristics'!L:L,MATCH(PolicyLevers!$C527,'Policy Characteristics'!$D:$D,0))</f>
        <v>architectural-design.html#rnd</v>
      </c>
      <c r="R527" s="264" t="str">
        <f>INDEX('Policy Characteristics'!M:M,MATCH(PolicyLevers!$C527,'Policy Characteristics'!$D:$D,0))</f>
        <v>research-and-development.html</v>
      </c>
      <c r="S527" s="257" t="str">
        <f>INDEX('Policy Characteristics'!N:N,MATCH(PolicyLevers!$C527,'Policy Characteristics'!$D:$D,0))</f>
        <v>none</v>
      </c>
      <c r="T527" s="257">
        <f>INDEX('Policy Characteristics'!O:O,MATCH(PolicyLevers!$C527,'Policy Characteristics'!$D:$D,0))</f>
        <v>0</v>
      </c>
      <c r="U527" s="2"/>
      <c r="V527" s="2"/>
      <c r="W527" s="2"/>
      <c r="X527" s="2"/>
      <c r="Y527" s="2"/>
      <c r="Z527" s="2"/>
    </row>
    <row r="528" spans="1:26" ht="15.75" customHeight="1" x14ac:dyDescent="0.2">
      <c r="A528" s="118" t="str">
        <f>INDEX('Policy Characteristics'!B:B,MATCH(PolicyLevers!$C528,'Policy Characteristics'!$D:$D,0))</f>
        <v>Research and Development</v>
      </c>
      <c r="B528" s="118" t="str">
        <f>INDEX('Policy Characteristics'!C:C,MATCH(PolicyLevers!$C528,'Policy Characteristics'!$D:$D,0))</f>
        <v>Capital Cost Reduction</v>
      </c>
      <c r="C528" s="118" t="str">
        <f t="shared" ref="C528" si="375">C$527</f>
        <v>RnD Transportation Capital Cost Perc Reduction</v>
      </c>
      <c r="D528" s="252" t="s">
        <v>647</v>
      </c>
      <c r="E528" s="252"/>
      <c r="F528" s="252" t="s">
        <v>648</v>
      </c>
      <c r="G528" s="252"/>
      <c r="H528" s="249">
        <v>109</v>
      </c>
      <c r="I528" s="283" t="s">
        <v>76</v>
      </c>
      <c r="J528" s="118" t="str">
        <f>INDEX('Policy Characteristics'!E:E,MATCH(PolicyLevers!$C528,'Policy Characteristics'!$D:$D,0))</f>
        <v>R&amp;D Capital Cost Reductions</v>
      </c>
      <c r="K528" s="118" t="str">
        <f>INDEX('Policy Characteristics'!F:F,MATCH(PolicyLevers!$C528,'Policy Characteristics'!$D:$D,0))</f>
        <v>RnD transportation capital cost reduction</v>
      </c>
      <c r="L528" s="251">
        <f>INDEX('Policy Characteristics'!G:G,MATCH(PolicyLevers!$C528,'Policy Characteristics'!$D:$D,0))</f>
        <v>0</v>
      </c>
      <c r="M528" s="251">
        <f>INDEX('Policy Characteristics'!H:H,MATCH(PolicyLevers!$C528,'Policy Characteristics'!$D:$D,0))</f>
        <v>0.4</v>
      </c>
      <c r="N528" s="251">
        <f>INDEX('Policy Characteristics'!I:I,MATCH(PolicyLevers!$C528,'Policy Characteristics'!$D:$D,0))</f>
        <v>0.01</v>
      </c>
      <c r="O528" s="252" t="str">
        <f>INDEX('Policy Characteristics'!J:J,MATCH(PolicyLevers!$C528,'Policy Characteristics'!$D:$D,0))</f>
        <v>% reduction in cost</v>
      </c>
      <c r="P528" s="252"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118" t="str">
        <f>INDEX('Policy Characteristics'!L:L,MATCH(PolicyLevers!$C528,'Policy Characteristics'!$D:$D,0))</f>
        <v>architectural-design.html#rnd</v>
      </c>
      <c r="R528" s="260" t="str">
        <f>INDEX('Policy Characteristics'!M:M,MATCH(PolicyLevers!$C528,'Policy Characteristics'!$D:$D,0))</f>
        <v>research-and-development.html</v>
      </c>
      <c r="S528" s="252" t="str">
        <f>INDEX('Policy Characteristics'!N:N,MATCH(PolicyLevers!$C528,'Policy Characteristics'!$D:$D,0))</f>
        <v>none</v>
      </c>
      <c r="T528" s="252">
        <f>INDEX('Policy Characteristics'!O:O,MATCH(PolicyLevers!$C528,'Policy Characteristics'!$D:$D,0))</f>
        <v>0</v>
      </c>
      <c r="U528" s="2"/>
      <c r="V528" s="2"/>
      <c r="W528" s="2"/>
      <c r="X528" s="2"/>
      <c r="Y528" s="2"/>
      <c r="Z528" s="2"/>
    </row>
    <row r="529" spans="1:26" ht="15.75" customHeight="1" x14ac:dyDescent="0.2">
      <c r="A529" s="118" t="str">
        <f>INDEX('Policy Characteristics'!B:B,MATCH(PolicyLevers!$C529,'Policy Characteristics'!$D:$D,0))</f>
        <v>Research and Development</v>
      </c>
      <c r="B529" s="118" t="str">
        <f>INDEX('Policy Characteristics'!C:C,MATCH(PolicyLevers!$C529,'Policy Characteristics'!$D:$D,0))</f>
        <v>Capital Cost Reduction</v>
      </c>
      <c r="C529" s="118" t="str">
        <f t="shared" ref="C529" si="376">C$527</f>
        <v>RnD Transportation Capital Cost Perc Reduction</v>
      </c>
      <c r="D529" s="252" t="s">
        <v>649</v>
      </c>
      <c r="E529" s="252"/>
      <c r="F529" s="252" t="s">
        <v>650</v>
      </c>
      <c r="G529" s="252"/>
      <c r="H529" s="249">
        <v>110</v>
      </c>
      <c r="I529" s="283" t="s">
        <v>76</v>
      </c>
      <c r="J529" s="118" t="str">
        <f>INDEX('Policy Characteristics'!E:E,MATCH(PolicyLevers!$C529,'Policy Characteristics'!$D:$D,0))</f>
        <v>R&amp;D Capital Cost Reductions</v>
      </c>
      <c r="K529" s="118" t="str">
        <f>INDEX('Policy Characteristics'!F:F,MATCH(PolicyLevers!$C529,'Policy Characteristics'!$D:$D,0))</f>
        <v>RnD transportation capital cost reduction</v>
      </c>
      <c r="L529" s="251">
        <f>INDEX('Policy Characteristics'!G:G,MATCH(PolicyLevers!$C529,'Policy Characteristics'!$D:$D,0))</f>
        <v>0</v>
      </c>
      <c r="M529" s="251">
        <f>INDEX('Policy Characteristics'!H:H,MATCH(PolicyLevers!$C529,'Policy Characteristics'!$D:$D,0))</f>
        <v>0.4</v>
      </c>
      <c r="N529" s="251">
        <f>INDEX('Policy Characteristics'!I:I,MATCH(PolicyLevers!$C529,'Policy Characteristics'!$D:$D,0))</f>
        <v>0.01</v>
      </c>
      <c r="O529" s="252" t="str">
        <f>INDEX('Policy Characteristics'!J:J,MATCH(PolicyLevers!$C529,'Policy Characteristics'!$D:$D,0))</f>
        <v>% reduction in cost</v>
      </c>
      <c r="P529" s="252"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118" t="str">
        <f>INDEX('Policy Characteristics'!L:L,MATCH(PolicyLevers!$C529,'Policy Characteristics'!$D:$D,0))</f>
        <v>architectural-design.html#rnd</v>
      </c>
      <c r="R529" s="260" t="str">
        <f>INDEX('Policy Characteristics'!M:M,MATCH(PolicyLevers!$C529,'Policy Characteristics'!$D:$D,0))</f>
        <v>research-and-development.html</v>
      </c>
      <c r="S529" s="252" t="str">
        <f>INDEX('Policy Characteristics'!N:N,MATCH(PolicyLevers!$C529,'Policy Characteristics'!$D:$D,0))</f>
        <v>none</v>
      </c>
      <c r="T529" s="252">
        <f>INDEX('Policy Characteristics'!O:O,MATCH(PolicyLevers!$C529,'Policy Characteristics'!$D:$D,0))</f>
        <v>0</v>
      </c>
      <c r="U529" s="2"/>
      <c r="V529" s="2"/>
      <c r="W529" s="2"/>
      <c r="X529" s="2"/>
      <c r="Y529" s="2"/>
      <c r="Z529" s="2"/>
    </row>
    <row r="530" spans="1:26" ht="15.75" customHeight="1" x14ac:dyDescent="0.2">
      <c r="A530" s="118" t="str">
        <f>INDEX('Policy Characteristics'!B:B,MATCH(PolicyLevers!$C530,'Policy Characteristics'!$D:$D,0))</f>
        <v>Research and Development</v>
      </c>
      <c r="B530" s="118" t="str">
        <f>INDEX('Policy Characteristics'!C:C,MATCH(PolicyLevers!$C530,'Policy Characteristics'!$D:$D,0))</f>
        <v>Capital Cost Reduction</v>
      </c>
      <c r="C530" s="118" t="str">
        <f t="shared" ref="C530" si="377">C$527</f>
        <v>RnD Transportation Capital Cost Perc Reduction</v>
      </c>
      <c r="D530" s="252" t="s">
        <v>651</v>
      </c>
      <c r="E530" s="252"/>
      <c r="F530" s="252" t="s">
        <v>652</v>
      </c>
      <c r="G530" s="252"/>
      <c r="H530" s="249">
        <v>111</v>
      </c>
      <c r="I530" s="283" t="s">
        <v>76</v>
      </c>
      <c r="J530" s="118" t="str">
        <f>INDEX('Policy Characteristics'!E:E,MATCH(PolicyLevers!$C530,'Policy Characteristics'!$D:$D,0))</f>
        <v>R&amp;D Capital Cost Reductions</v>
      </c>
      <c r="K530" s="118" t="str">
        <f>INDEX('Policy Characteristics'!F:F,MATCH(PolicyLevers!$C530,'Policy Characteristics'!$D:$D,0))</f>
        <v>RnD transportation capital cost reduction</v>
      </c>
      <c r="L530" s="251">
        <f>INDEX('Policy Characteristics'!G:G,MATCH(PolicyLevers!$C530,'Policy Characteristics'!$D:$D,0))</f>
        <v>0</v>
      </c>
      <c r="M530" s="251">
        <f>INDEX('Policy Characteristics'!H:H,MATCH(PolicyLevers!$C530,'Policy Characteristics'!$D:$D,0))</f>
        <v>0.4</v>
      </c>
      <c r="N530" s="251">
        <f>INDEX('Policy Characteristics'!I:I,MATCH(PolicyLevers!$C530,'Policy Characteristics'!$D:$D,0))</f>
        <v>0.01</v>
      </c>
      <c r="O530" s="252" t="str">
        <f>INDEX('Policy Characteristics'!J:J,MATCH(PolicyLevers!$C530,'Policy Characteristics'!$D:$D,0))</f>
        <v>% reduction in cost</v>
      </c>
      <c r="P530" s="252"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118" t="str">
        <f>INDEX('Policy Characteristics'!L:L,MATCH(PolicyLevers!$C530,'Policy Characteristics'!$D:$D,0))</f>
        <v>architectural-design.html#rnd</v>
      </c>
      <c r="R530" s="260" t="str">
        <f>INDEX('Policy Characteristics'!M:M,MATCH(PolicyLevers!$C530,'Policy Characteristics'!$D:$D,0))</f>
        <v>research-and-development.html</v>
      </c>
      <c r="S530" s="252" t="str">
        <f>INDEX('Policy Characteristics'!N:N,MATCH(PolicyLevers!$C530,'Policy Characteristics'!$D:$D,0))</f>
        <v>none</v>
      </c>
      <c r="T530" s="252">
        <f>INDEX('Policy Characteristics'!O:O,MATCH(PolicyLevers!$C530,'Policy Characteristics'!$D:$D,0))</f>
        <v>0</v>
      </c>
      <c r="U530" s="2"/>
      <c r="V530" s="2"/>
      <c r="W530" s="2"/>
      <c r="X530" s="2"/>
      <c r="Y530" s="2"/>
      <c r="Z530" s="2"/>
    </row>
    <row r="531" spans="1:26" ht="15.75" customHeight="1" x14ac:dyDescent="0.2">
      <c r="A531" s="118" t="str">
        <f>INDEX('Policy Characteristics'!B:B,MATCH(PolicyLevers!$C531,'Policy Characteristics'!$D:$D,0))</f>
        <v>Research and Development</v>
      </c>
      <c r="B531" s="118" t="str">
        <f>INDEX('Policy Characteristics'!C:C,MATCH(PolicyLevers!$C531,'Policy Characteristics'!$D:$D,0))</f>
        <v>Capital Cost Reduction</v>
      </c>
      <c r="C531" s="12" t="str">
        <f t="shared" ref="C531" si="378">C$527</f>
        <v>RnD Transportation Capital Cost Perc Reduction</v>
      </c>
      <c r="D531" s="257" t="s">
        <v>653</v>
      </c>
      <c r="E531" s="257"/>
      <c r="F531" s="257" t="s">
        <v>654</v>
      </c>
      <c r="G531" s="257"/>
      <c r="H531" s="7">
        <v>112</v>
      </c>
      <c r="I531" s="288" t="s">
        <v>63</v>
      </c>
      <c r="J531" s="118" t="str">
        <f>INDEX('Policy Characteristics'!E:E,MATCH(PolicyLevers!$C531,'Policy Characteristics'!$D:$D,0))</f>
        <v>R&amp;D Capital Cost Reductions</v>
      </c>
      <c r="K531" s="118" t="str">
        <f>INDEX('Policy Characteristics'!F:F,MATCH(PolicyLevers!$C531,'Policy Characteristics'!$D:$D,0))</f>
        <v>RnD transportation capital cost reduction</v>
      </c>
      <c r="L531" s="256">
        <f>INDEX('Policy Characteristics'!G:G,MATCH(PolicyLevers!$C531,'Policy Characteristics'!$D:$D,0))</f>
        <v>0</v>
      </c>
      <c r="M531" s="256">
        <f>INDEX('Policy Characteristics'!H:H,MATCH(PolicyLevers!$C531,'Policy Characteristics'!$D:$D,0))</f>
        <v>0.4</v>
      </c>
      <c r="N531" s="256">
        <f>INDEX('Policy Characteristics'!I:I,MATCH(PolicyLevers!$C531,'Policy Characteristics'!$D:$D,0))</f>
        <v>0.01</v>
      </c>
      <c r="O531" s="270" t="str">
        <f>INDEX('Policy Characteristics'!J:J,MATCH(PolicyLevers!$C531,'Policy Characteristics'!$D:$D,0))</f>
        <v>% reduction in cost</v>
      </c>
      <c r="P531" s="257"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 t="str">
        <f>INDEX('Policy Characteristics'!L:L,MATCH(PolicyLevers!$C531,'Policy Characteristics'!$D:$D,0))</f>
        <v>architectural-design.html#rnd</v>
      </c>
      <c r="R531" s="264" t="str">
        <f>INDEX('Policy Characteristics'!M:M,MATCH(PolicyLevers!$C531,'Policy Characteristics'!$D:$D,0))</f>
        <v>research-and-development.html</v>
      </c>
      <c r="S531" s="257" t="str">
        <f>INDEX('Policy Characteristics'!N:N,MATCH(PolicyLevers!$C531,'Policy Characteristics'!$D:$D,0))</f>
        <v>none</v>
      </c>
      <c r="T531" s="257">
        <f>INDEX('Policy Characteristics'!O:O,MATCH(PolicyLevers!$C531,'Policy Characteristics'!$D:$D,0))</f>
        <v>0</v>
      </c>
      <c r="U531" s="2"/>
      <c r="V531" s="2"/>
      <c r="W531" s="2"/>
      <c r="X531" s="2"/>
      <c r="Y531" s="2"/>
      <c r="Z531" s="2"/>
    </row>
    <row r="532" spans="1:26" ht="15.75" customHeight="1" x14ac:dyDescent="0.2">
      <c r="A532" s="118" t="str">
        <f>INDEX('Policy Characteristics'!B:B,MATCH(PolicyLevers!$C532,'Policy Characteristics'!$D:$D,0))</f>
        <v>Research and Development</v>
      </c>
      <c r="B532" s="118" t="str">
        <f>INDEX('Policy Characteristics'!C:C,MATCH(PolicyLevers!$C532,'Policy Characteristics'!$D:$D,0))</f>
        <v>Capital Cost Reduction</v>
      </c>
      <c r="C532" s="118" t="str">
        <f t="shared" ref="C532" si="379">C$527</f>
        <v>RnD Transportation Capital Cost Perc Reduction</v>
      </c>
      <c r="D532" s="252" t="s">
        <v>655</v>
      </c>
      <c r="E532" s="252"/>
      <c r="F532" s="252" t="s">
        <v>656</v>
      </c>
      <c r="G532" s="252"/>
      <c r="H532" s="249">
        <v>113</v>
      </c>
      <c r="I532" s="283" t="s">
        <v>76</v>
      </c>
      <c r="J532" s="118" t="str">
        <f>INDEX('Policy Characteristics'!E:E,MATCH(PolicyLevers!$C532,'Policy Characteristics'!$D:$D,0))</f>
        <v>R&amp;D Capital Cost Reductions</v>
      </c>
      <c r="K532" s="118" t="str">
        <f>INDEX('Policy Characteristics'!F:F,MATCH(PolicyLevers!$C532,'Policy Characteristics'!$D:$D,0))</f>
        <v>RnD transportation capital cost reduction</v>
      </c>
      <c r="L532" s="251">
        <f>INDEX('Policy Characteristics'!G:G,MATCH(PolicyLevers!$C532,'Policy Characteristics'!$D:$D,0))</f>
        <v>0</v>
      </c>
      <c r="M532" s="251">
        <f>INDEX('Policy Characteristics'!H:H,MATCH(PolicyLevers!$C532,'Policy Characteristics'!$D:$D,0))</f>
        <v>0.4</v>
      </c>
      <c r="N532" s="251">
        <f>INDEX('Policy Characteristics'!I:I,MATCH(PolicyLevers!$C532,'Policy Characteristics'!$D:$D,0))</f>
        <v>0.01</v>
      </c>
      <c r="O532" s="252" t="str">
        <f>INDEX('Policy Characteristics'!J:J,MATCH(PolicyLevers!$C532,'Policy Characteristics'!$D:$D,0))</f>
        <v>% reduction in cost</v>
      </c>
      <c r="P532" s="252"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118" t="str">
        <f>INDEX('Policy Characteristics'!L:L,MATCH(PolicyLevers!$C532,'Policy Characteristics'!$D:$D,0))</f>
        <v>architectural-design.html#rnd</v>
      </c>
      <c r="R532" s="260" t="str">
        <f>INDEX('Policy Characteristics'!M:M,MATCH(PolicyLevers!$C532,'Policy Characteristics'!$D:$D,0))</f>
        <v>research-and-development.html</v>
      </c>
      <c r="S532" s="252" t="str">
        <f>INDEX('Policy Characteristics'!N:N,MATCH(PolicyLevers!$C532,'Policy Characteristics'!$D:$D,0))</f>
        <v>none</v>
      </c>
      <c r="T532" s="252">
        <f>INDEX('Policy Characteristics'!O:O,MATCH(PolicyLevers!$C532,'Policy Characteristics'!$D:$D,0))</f>
        <v>0</v>
      </c>
      <c r="U532" s="2"/>
      <c r="V532" s="2"/>
      <c r="W532" s="2"/>
      <c r="X532" s="2"/>
      <c r="Y532" s="2"/>
      <c r="Z532" s="2"/>
    </row>
    <row r="533" spans="1:26" ht="15.75" customHeight="1" x14ac:dyDescent="0.2">
      <c r="A533" s="118" t="str">
        <f>INDEX('Policy Characteristics'!B:B,MATCH(PolicyLevers!$C533,'Policy Characteristics'!$D:$D,0))</f>
        <v>Research and Development</v>
      </c>
      <c r="B533" s="118" t="str">
        <f>INDEX('Policy Characteristics'!C:C,MATCH(PolicyLevers!$C533,'Policy Characteristics'!$D:$D,0))</f>
        <v>Capital Cost Reduction</v>
      </c>
      <c r="C533" s="12" t="str">
        <f t="shared" ref="C533" si="380">C$527</f>
        <v>RnD Transportation Capital Cost Perc Reduction</v>
      </c>
      <c r="D533" s="257" t="s">
        <v>657</v>
      </c>
      <c r="E533" s="257"/>
      <c r="F533" s="257" t="s">
        <v>658</v>
      </c>
      <c r="G533" s="257"/>
      <c r="H533" s="7">
        <v>523</v>
      </c>
      <c r="I533" s="288" t="s">
        <v>63</v>
      </c>
      <c r="J533" s="118" t="str">
        <f>INDEX('Policy Characteristics'!E:E,MATCH(PolicyLevers!$C533,'Policy Characteristics'!$D:$D,0))</f>
        <v>R&amp;D Capital Cost Reductions</v>
      </c>
      <c r="K533" s="118" t="str">
        <f>INDEX('Policy Characteristics'!F:F,MATCH(PolicyLevers!$C533,'Policy Characteristics'!$D:$D,0))</f>
        <v>RnD transportation capital cost reduction</v>
      </c>
      <c r="L533" s="256">
        <f>INDEX('Policy Characteristics'!G:G,MATCH(PolicyLevers!$C533,'Policy Characteristics'!$D:$D,0))</f>
        <v>0</v>
      </c>
      <c r="M533" s="256">
        <f>INDEX('Policy Characteristics'!H:H,MATCH(PolicyLevers!$C533,'Policy Characteristics'!$D:$D,0))</f>
        <v>0.4</v>
      </c>
      <c r="N533" s="256">
        <f>INDEX('Policy Characteristics'!I:I,MATCH(PolicyLevers!$C533,'Policy Characteristics'!$D:$D,0))</f>
        <v>0.01</v>
      </c>
      <c r="O533" s="270" t="str">
        <f>INDEX('Policy Characteristics'!J:J,MATCH(PolicyLevers!$C533,'Policy Characteristics'!$D:$D,0))</f>
        <v>% reduction in cost</v>
      </c>
      <c r="P533" s="257"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 t="str">
        <f>INDEX('Policy Characteristics'!L:L,MATCH(PolicyLevers!$C533,'Policy Characteristics'!$D:$D,0))</f>
        <v>architectural-design.html#rnd</v>
      </c>
      <c r="R533" s="264" t="str">
        <f>INDEX('Policy Characteristics'!M:M,MATCH(PolicyLevers!$C533,'Policy Characteristics'!$D:$D,0))</f>
        <v>research-and-development.html</v>
      </c>
      <c r="S533" s="257" t="str">
        <f>INDEX('Policy Characteristics'!N:N,MATCH(PolicyLevers!$C533,'Policy Characteristics'!$D:$D,0))</f>
        <v>none</v>
      </c>
      <c r="T533" s="257">
        <f>INDEX('Policy Characteristics'!O:O,MATCH(PolicyLevers!$C533,'Policy Characteristics'!$D:$D,0))</f>
        <v>0</v>
      </c>
      <c r="U533" s="2"/>
      <c r="V533" s="2"/>
      <c r="W533" s="2"/>
      <c r="X533" s="2"/>
      <c r="Y533" s="2"/>
      <c r="Z533" s="2"/>
    </row>
    <row r="534" spans="1:26" ht="72" customHeight="1" x14ac:dyDescent="0.2">
      <c r="A534" s="118" t="str">
        <f>INDEX('Policy Characteristics'!B:B,MATCH(PolicyLevers!$C534,'Policy Characteristics'!$D:$D,0))</f>
        <v>Research and Development</v>
      </c>
      <c r="B534" s="118" t="str">
        <f>INDEX('Policy Characteristics'!C:C,MATCH(PolicyLevers!$C534,'Policy Characteristics'!$D:$D,0))</f>
        <v>Direct Air Capture</v>
      </c>
      <c r="C534" s="118" t="s">
        <v>660</v>
      </c>
      <c r="D534" s="252"/>
      <c r="E534" s="252"/>
      <c r="F534" s="252"/>
      <c r="G534" s="252"/>
      <c r="H534" s="249">
        <v>525</v>
      </c>
      <c r="I534" s="283" t="s">
        <v>63</v>
      </c>
      <c r="J534" s="118" t="str">
        <f>INDEX('Policy Characteristics'!E:E,MATCH(PolicyLevers!$C534,'Policy Characteristics'!$D:$D,0))</f>
        <v>Direct Air Capture</v>
      </c>
      <c r="K534" s="118" t="str">
        <f>INDEX('Policy Characteristics'!F:F,MATCH(PolicyLevers!$C534,'Policy Characteristics'!$D:$D,0))</f>
        <v>geoeng direct air capture</v>
      </c>
      <c r="L534" s="251">
        <f>INDEX('Policy Characteristics'!G:G,MATCH(PolicyLevers!$C534,'Policy Characteristics'!$D:$D,0))</f>
        <v>0</v>
      </c>
      <c r="M534" s="251">
        <f>INDEX('Policy Characteristics'!H:H,MATCH(PolicyLevers!$C534,'Policy Characteristics'!$D:$D,0))</f>
        <v>1</v>
      </c>
      <c r="N534" s="251">
        <f>INDEX('Policy Characteristics'!I:I,MATCH(PolicyLevers!$C534,'Policy Characteristics'!$D:$D,0))</f>
        <v>0.01</v>
      </c>
      <c r="O534" s="252" t="str">
        <f>INDEX('Policy Characteristics'!J:J,MATCH(PolicyLevers!$C534,'Policy Characteristics'!$D:$D,0))</f>
        <v>% of potential achieved</v>
      </c>
      <c r="P534" s="252"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118" t="str">
        <f>INDEX('Policy Characteristics'!L:L,MATCH(PolicyLevers!$C534,'Policy Characteristics'!$D:$D,0))</f>
        <v>direct-air-capture.html#dac</v>
      </c>
      <c r="R534" s="252" t="str">
        <f>INDEX('Policy Characteristics'!M:M,MATCH(PolicyLevers!$C534,'Policy Characteristics'!$D:$D,0))</f>
        <v>direct-air-capture.html</v>
      </c>
      <c r="S534" s="252"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2">
        <f>INDEX('Policy Characteristics'!O:O,MATCH(PolicyLevers!$C534,'Policy Characteristics'!$D:$D,0))</f>
        <v>0</v>
      </c>
      <c r="U534" s="2"/>
      <c r="V534" s="2"/>
      <c r="W534" s="2"/>
      <c r="X534" s="2"/>
      <c r="Y534" s="2"/>
      <c r="Z534" s="2"/>
    </row>
    <row r="535" spans="1:26" ht="29.25" customHeight="1" x14ac:dyDescent="0.2">
      <c r="A535" s="118" t="str">
        <f>INDEX('Policy Characteristics'!B:B,MATCH(PolicyLevers!$C535,'Policy Characteristics'!$D:$D,0))</f>
        <v>Research and Development</v>
      </c>
      <c r="B535" s="118" t="str">
        <f>INDEX('Policy Characteristics'!C:C,MATCH(PolicyLevers!$C535,'Policy Characteristics'!$D:$D,0))</f>
        <v>Fuel Use Reduction</v>
      </c>
      <c r="C535" s="118" t="s">
        <v>666</v>
      </c>
      <c r="D535" s="252" t="s">
        <v>154</v>
      </c>
      <c r="E535" s="252"/>
      <c r="F535" s="252" t="s">
        <v>607</v>
      </c>
      <c r="G535" s="252"/>
      <c r="H535" s="249">
        <v>114</v>
      </c>
      <c r="I535" s="283" t="s">
        <v>76</v>
      </c>
      <c r="J535" s="118" t="str">
        <f>INDEX('Policy Characteristics'!E:E,MATCH(PolicyLevers!$C535,'Policy Characteristics'!$D:$D,0))</f>
        <v>R&amp;D Fuel Use Reductions</v>
      </c>
      <c r="K535" s="118" t="str">
        <f>INDEX('Policy Characteristics'!F:F,MATCH(PolicyLevers!$C535,'Policy Characteristics'!$D:$D,0))</f>
        <v>RnD building fuel use reduction</v>
      </c>
      <c r="L535" s="251">
        <f>INDEX('Policy Characteristics'!G:G,MATCH(PolicyLevers!$C535,'Policy Characteristics'!$D:$D,0))</f>
        <v>0</v>
      </c>
      <c r="M535" s="251">
        <f>INDEX('Policy Characteristics'!H:H,MATCH(PolicyLevers!$C535,'Policy Characteristics'!$D:$D,0))</f>
        <v>0.4</v>
      </c>
      <c r="N535" s="251">
        <f>INDEX('Policy Characteristics'!I:I,MATCH(PolicyLevers!$C535,'Policy Characteristics'!$D:$D,0))</f>
        <v>0.01</v>
      </c>
      <c r="O535" s="252" t="str">
        <f>INDEX('Policy Characteristics'!J:J,MATCH(PolicyLevers!$C535,'Policy Characteristics'!$D:$D,0))</f>
        <v>% reduction in fuel use</v>
      </c>
      <c r="P535" s="252"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118" t="str">
        <f>INDEX('Policy Characteristics'!L:L,MATCH(PolicyLevers!$C535,'Policy Characteristics'!$D:$D,0))</f>
        <v>architectural-design.html#rnd</v>
      </c>
      <c r="R535" s="260" t="str">
        <f>INDEX('Policy Characteristics'!M:M,MATCH(PolicyLevers!$C535,'Policy Characteristics'!$D:$D,0))</f>
        <v>research-and-development.html</v>
      </c>
      <c r="S535" s="252" t="str">
        <f>INDEX('Policy Characteristics'!N:N,MATCH(PolicyLevers!$C535,'Policy Characteristics'!$D:$D,0))</f>
        <v>none</v>
      </c>
      <c r="T535" s="252">
        <f>INDEX('Policy Characteristics'!O:O,MATCH(PolicyLevers!$C535,'Policy Characteristics'!$D:$D,0))</f>
        <v>0</v>
      </c>
      <c r="U535" s="2"/>
      <c r="V535" s="2"/>
      <c r="W535" s="2"/>
      <c r="X535" s="2"/>
      <c r="Y535" s="2"/>
      <c r="Z535" s="2"/>
    </row>
    <row r="536" spans="1:26" ht="32.25" customHeight="1" x14ac:dyDescent="0.2">
      <c r="A536" s="118" t="str">
        <f>INDEX('Policy Characteristics'!B:B,MATCH(PolicyLevers!$C536,'Policy Characteristics'!$D:$D,0))</f>
        <v>Research and Development</v>
      </c>
      <c r="B536" s="118" t="str">
        <f>INDEX('Policy Characteristics'!C:C,MATCH(PolicyLevers!$C536,'Policy Characteristics'!$D:$D,0))</f>
        <v>Fuel Use Reduction</v>
      </c>
      <c r="C536" s="12" t="str">
        <f t="shared" ref="C536" si="381">C$535</f>
        <v>RnD Building Fuel Use Perc Reduction</v>
      </c>
      <c r="D536" s="257" t="s">
        <v>162</v>
      </c>
      <c r="E536" s="257"/>
      <c r="F536" s="257" t="s">
        <v>613</v>
      </c>
      <c r="G536" s="257"/>
      <c r="H536" s="7">
        <v>115</v>
      </c>
      <c r="I536" s="288" t="s">
        <v>63</v>
      </c>
      <c r="J536" s="118" t="str">
        <f>INDEX('Policy Characteristics'!E:E,MATCH(PolicyLevers!$C536,'Policy Characteristics'!$D:$D,0))</f>
        <v>R&amp;D Fuel Use Reductions</v>
      </c>
      <c r="K536" s="118" t="str">
        <f>INDEX('Policy Characteristics'!F:F,MATCH(PolicyLevers!$C536,'Policy Characteristics'!$D:$D,0))</f>
        <v>RnD building fuel use reduction</v>
      </c>
      <c r="L536" s="256">
        <f>INDEX('Policy Characteristics'!G:G,MATCH(PolicyLevers!$C536,'Policy Characteristics'!$D:$D,0))</f>
        <v>0</v>
      </c>
      <c r="M536" s="256">
        <f>INDEX('Policy Characteristics'!H:H,MATCH(PolicyLevers!$C536,'Policy Characteristics'!$D:$D,0))</f>
        <v>0.4</v>
      </c>
      <c r="N536" s="256">
        <f>INDEX('Policy Characteristics'!I:I,MATCH(PolicyLevers!$C536,'Policy Characteristics'!$D:$D,0))</f>
        <v>0.01</v>
      </c>
      <c r="O536" s="270" t="str">
        <f>INDEX('Policy Characteristics'!J:J,MATCH(PolicyLevers!$C536,'Policy Characteristics'!$D:$D,0))</f>
        <v>% reduction in fuel use</v>
      </c>
      <c r="P536" s="257"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 t="str">
        <f>INDEX('Policy Characteristics'!L:L,MATCH(PolicyLevers!$C536,'Policy Characteristics'!$D:$D,0))</f>
        <v>architectural-design.html#rnd</v>
      </c>
      <c r="R536" s="264" t="str">
        <f>INDEX('Policy Characteristics'!M:M,MATCH(PolicyLevers!$C536,'Policy Characteristics'!$D:$D,0))</f>
        <v>research-and-development.html</v>
      </c>
      <c r="S536" s="257" t="str">
        <f>INDEX('Policy Characteristics'!N:N,MATCH(PolicyLevers!$C536,'Policy Characteristics'!$D:$D,0))</f>
        <v>none</v>
      </c>
      <c r="T536" s="257">
        <f>INDEX('Policy Characteristics'!O:O,MATCH(PolicyLevers!$C536,'Policy Characteristics'!$D:$D,0))</f>
        <v>0</v>
      </c>
      <c r="U536" s="2"/>
      <c r="V536" s="2"/>
      <c r="W536" s="2"/>
      <c r="X536" s="2"/>
      <c r="Y536" s="2"/>
      <c r="Z536" s="2"/>
    </row>
    <row r="537" spans="1:26" ht="29.25" customHeight="1" x14ac:dyDescent="0.2">
      <c r="A537" s="118" t="str">
        <f>INDEX('Policy Characteristics'!B:B,MATCH(PolicyLevers!$C537,'Policy Characteristics'!$D:$D,0))</f>
        <v>Research and Development</v>
      </c>
      <c r="B537" s="118" t="str">
        <f>INDEX('Policy Characteristics'!C:C,MATCH(PolicyLevers!$C537,'Policy Characteristics'!$D:$D,0))</f>
        <v>Fuel Use Reduction</v>
      </c>
      <c r="C537" s="12" t="str">
        <f t="shared" ref="C537" si="382">C$535</f>
        <v>RnD Building Fuel Use Perc Reduction</v>
      </c>
      <c r="D537" s="257" t="s">
        <v>182</v>
      </c>
      <c r="E537" s="257"/>
      <c r="F537" s="257" t="s">
        <v>614</v>
      </c>
      <c r="G537" s="257"/>
      <c r="H537" s="7"/>
      <c r="I537" s="288" t="s">
        <v>76</v>
      </c>
      <c r="J537" s="118" t="str">
        <f>INDEX('Policy Characteristics'!E:E,MATCH(PolicyLevers!$C537,'Policy Characteristics'!$D:$D,0))</f>
        <v>R&amp;D Fuel Use Reductions</v>
      </c>
      <c r="K537" s="118" t="str">
        <f>INDEX('Policy Characteristics'!F:F,MATCH(PolicyLevers!$C537,'Policy Characteristics'!$D:$D,0))</f>
        <v>RnD building fuel use reduction</v>
      </c>
      <c r="L537" s="256">
        <f>INDEX('Policy Characteristics'!G:G,MATCH(PolicyLevers!$C537,'Policy Characteristics'!$D:$D,0))</f>
        <v>0</v>
      </c>
      <c r="M537" s="256">
        <f>INDEX('Policy Characteristics'!H:H,MATCH(PolicyLevers!$C537,'Policy Characteristics'!$D:$D,0))</f>
        <v>0.4</v>
      </c>
      <c r="N537" s="256">
        <f>INDEX('Policy Characteristics'!I:I,MATCH(PolicyLevers!$C537,'Policy Characteristics'!$D:$D,0))</f>
        <v>0.01</v>
      </c>
      <c r="O537" s="270" t="str">
        <f>INDEX('Policy Characteristics'!J:J,MATCH(PolicyLevers!$C537,'Policy Characteristics'!$D:$D,0))</f>
        <v>% reduction in fuel use</v>
      </c>
      <c r="P537" s="257"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 t="str">
        <f>INDEX('Policy Characteristics'!L:L,MATCH(PolicyLevers!$C537,'Policy Characteristics'!$D:$D,0))</f>
        <v>architectural-design.html#rnd</v>
      </c>
      <c r="R537" s="264" t="str">
        <f>INDEX('Policy Characteristics'!M:M,MATCH(PolicyLevers!$C537,'Policy Characteristics'!$D:$D,0))</f>
        <v>research-and-development.html</v>
      </c>
      <c r="S537" s="257" t="str">
        <f>INDEX('Policy Characteristics'!N:N,MATCH(PolicyLevers!$C537,'Policy Characteristics'!$D:$D,0))</f>
        <v>none</v>
      </c>
      <c r="T537" s="257">
        <f>INDEX('Policy Characteristics'!O:O,MATCH(PolicyLevers!$C537,'Policy Characteristics'!$D:$D,0))</f>
        <v>0</v>
      </c>
      <c r="U537" s="2"/>
      <c r="V537" s="2"/>
      <c r="W537" s="2"/>
      <c r="X537" s="2"/>
      <c r="Y537" s="2"/>
      <c r="Z537" s="2"/>
    </row>
    <row r="538" spans="1:26" ht="20.25" customHeight="1" x14ac:dyDescent="0.2">
      <c r="A538" s="118" t="str">
        <f>INDEX('Policy Characteristics'!B:B,MATCH(PolicyLevers!$C538,'Policy Characteristics'!$D:$D,0))</f>
        <v>Research and Development</v>
      </c>
      <c r="B538" s="118" t="str">
        <f>INDEX('Policy Characteristics'!C:C,MATCH(PolicyLevers!$C538,'Policy Characteristics'!$D:$D,0))</f>
        <v>Fuel Use Reduction</v>
      </c>
      <c r="C538" s="12" t="str">
        <f t="shared" ref="C538" si="383">C$535</f>
        <v>RnD Building Fuel Use Perc Reduction</v>
      </c>
      <c r="D538" s="257" t="s">
        <v>164</v>
      </c>
      <c r="E538" s="257"/>
      <c r="F538" s="257" t="s">
        <v>615</v>
      </c>
      <c r="G538" s="257"/>
      <c r="H538" s="7">
        <v>117</v>
      </c>
      <c r="I538" s="288" t="s">
        <v>63</v>
      </c>
      <c r="J538" s="118" t="str">
        <f>INDEX('Policy Characteristics'!E:E,MATCH(PolicyLevers!$C538,'Policy Characteristics'!$D:$D,0))</f>
        <v>R&amp;D Fuel Use Reductions</v>
      </c>
      <c r="K538" s="118" t="str">
        <f>INDEX('Policy Characteristics'!F:F,MATCH(PolicyLevers!$C538,'Policy Characteristics'!$D:$D,0))</f>
        <v>RnD building fuel use reduction</v>
      </c>
      <c r="L538" s="256">
        <f>INDEX('Policy Characteristics'!G:G,MATCH(PolicyLevers!$C538,'Policy Characteristics'!$D:$D,0))</f>
        <v>0</v>
      </c>
      <c r="M538" s="256">
        <f>INDEX('Policy Characteristics'!H:H,MATCH(PolicyLevers!$C538,'Policy Characteristics'!$D:$D,0))</f>
        <v>0.4</v>
      </c>
      <c r="N538" s="256">
        <f>INDEX('Policy Characteristics'!I:I,MATCH(PolicyLevers!$C538,'Policy Characteristics'!$D:$D,0))</f>
        <v>0.01</v>
      </c>
      <c r="O538" s="270" t="str">
        <f>INDEX('Policy Characteristics'!J:J,MATCH(PolicyLevers!$C538,'Policy Characteristics'!$D:$D,0))</f>
        <v>% reduction in fuel use</v>
      </c>
      <c r="P538" s="257"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 t="str">
        <f>INDEX('Policy Characteristics'!L:L,MATCH(PolicyLevers!$C538,'Policy Characteristics'!$D:$D,0))</f>
        <v>architectural-design.html#rnd</v>
      </c>
      <c r="R538" s="264" t="str">
        <f>INDEX('Policy Characteristics'!M:M,MATCH(PolicyLevers!$C538,'Policy Characteristics'!$D:$D,0))</f>
        <v>research-and-development.html</v>
      </c>
      <c r="S538" s="257" t="str">
        <f>INDEX('Policy Characteristics'!N:N,MATCH(PolicyLevers!$C538,'Policy Characteristics'!$D:$D,0))</f>
        <v>none</v>
      </c>
      <c r="T538" s="257">
        <f>INDEX('Policy Characteristics'!O:O,MATCH(PolicyLevers!$C538,'Policy Characteristics'!$D:$D,0))</f>
        <v>0</v>
      </c>
      <c r="U538" s="2"/>
      <c r="V538" s="2"/>
      <c r="W538" s="2"/>
      <c r="X538" s="2"/>
      <c r="Y538" s="2"/>
      <c r="Z538" s="2"/>
    </row>
    <row r="539" spans="1:26" ht="20.25" customHeight="1" x14ac:dyDescent="0.2">
      <c r="A539" s="118" t="str">
        <f>INDEX('Policy Characteristics'!B:B,MATCH(PolicyLevers!$C539,'Policy Characteristics'!$D:$D,0))</f>
        <v>Research and Development</v>
      </c>
      <c r="B539" s="118" t="str">
        <f>INDEX('Policy Characteristics'!C:C,MATCH(PolicyLevers!$C539,'Policy Characteristics'!$D:$D,0))</f>
        <v>Fuel Use Reduction</v>
      </c>
      <c r="C539" s="12" t="str">
        <f t="shared" ref="C539" si="384">C$535</f>
        <v>RnD Building Fuel Use Perc Reduction</v>
      </c>
      <c r="D539" s="257" t="s">
        <v>166</v>
      </c>
      <c r="E539" s="257"/>
      <c r="F539" s="257" t="s">
        <v>616</v>
      </c>
      <c r="G539" s="257"/>
      <c r="H539" s="7">
        <v>118</v>
      </c>
      <c r="I539" s="288" t="s">
        <v>63</v>
      </c>
      <c r="J539" s="118" t="str">
        <f>INDEX('Policy Characteristics'!E:E,MATCH(PolicyLevers!$C539,'Policy Characteristics'!$D:$D,0))</f>
        <v>R&amp;D Fuel Use Reductions</v>
      </c>
      <c r="K539" s="118" t="str">
        <f>INDEX('Policy Characteristics'!F:F,MATCH(PolicyLevers!$C539,'Policy Characteristics'!$D:$D,0))</f>
        <v>RnD building fuel use reduction</v>
      </c>
      <c r="L539" s="256">
        <f>INDEX('Policy Characteristics'!G:G,MATCH(PolicyLevers!$C539,'Policy Characteristics'!$D:$D,0))</f>
        <v>0</v>
      </c>
      <c r="M539" s="256">
        <f>INDEX('Policy Characteristics'!H:H,MATCH(PolicyLevers!$C539,'Policy Characteristics'!$D:$D,0))</f>
        <v>0.4</v>
      </c>
      <c r="N539" s="256">
        <f>INDEX('Policy Characteristics'!I:I,MATCH(PolicyLevers!$C539,'Policy Characteristics'!$D:$D,0))</f>
        <v>0.01</v>
      </c>
      <c r="O539" s="270" t="str">
        <f>INDEX('Policy Characteristics'!J:J,MATCH(PolicyLevers!$C539,'Policy Characteristics'!$D:$D,0))</f>
        <v>% reduction in fuel use</v>
      </c>
      <c r="P539" s="257"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 t="str">
        <f>INDEX('Policy Characteristics'!L:L,MATCH(PolicyLevers!$C539,'Policy Characteristics'!$D:$D,0))</f>
        <v>architectural-design.html#rnd</v>
      </c>
      <c r="R539" s="264" t="str">
        <f>INDEX('Policy Characteristics'!M:M,MATCH(PolicyLevers!$C539,'Policy Characteristics'!$D:$D,0))</f>
        <v>research-and-development.html</v>
      </c>
      <c r="S539" s="257" t="str">
        <f>INDEX('Policy Characteristics'!N:N,MATCH(PolicyLevers!$C539,'Policy Characteristics'!$D:$D,0))</f>
        <v>none</v>
      </c>
      <c r="T539" s="257">
        <f>INDEX('Policy Characteristics'!O:O,MATCH(PolicyLevers!$C539,'Policy Characteristics'!$D:$D,0))</f>
        <v>0</v>
      </c>
      <c r="U539" s="2"/>
      <c r="V539" s="2"/>
      <c r="W539" s="2"/>
      <c r="X539" s="2"/>
      <c r="Y539" s="2"/>
      <c r="Z539" s="2"/>
    </row>
    <row r="540" spans="1:26" ht="20.25" customHeight="1" x14ac:dyDescent="0.2">
      <c r="A540" s="118" t="str">
        <f>INDEX('Policy Characteristics'!B:B,MATCH(PolicyLevers!$C540,'Policy Characteristics'!$D:$D,0))</f>
        <v>Research and Development</v>
      </c>
      <c r="B540" s="118" t="str">
        <f>INDEX('Policy Characteristics'!C:C,MATCH(PolicyLevers!$C540,'Policy Characteristics'!$D:$D,0))</f>
        <v>Fuel Use Reduction</v>
      </c>
      <c r="C540" s="12" t="str">
        <f t="shared" ref="C540" si="385">C$535</f>
        <v>RnD Building Fuel Use Perc Reduction</v>
      </c>
      <c r="D540" s="257" t="s">
        <v>168</v>
      </c>
      <c r="E540" s="257"/>
      <c r="F540" s="257" t="s">
        <v>617</v>
      </c>
      <c r="G540" s="257"/>
      <c r="H540" s="7">
        <v>119</v>
      </c>
      <c r="I540" s="288" t="s">
        <v>63</v>
      </c>
      <c r="J540" s="118" t="str">
        <f>INDEX('Policy Characteristics'!E:E,MATCH(PolicyLevers!$C540,'Policy Characteristics'!$D:$D,0))</f>
        <v>R&amp;D Fuel Use Reductions</v>
      </c>
      <c r="K540" s="118" t="str">
        <f>INDEX('Policy Characteristics'!F:F,MATCH(PolicyLevers!$C540,'Policy Characteristics'!$D:$D,0))</f>
        <v>RnD building fuel use reduction</v>
      </c>
      <c r="L540" s="256">
        <f>INDEX('Policy Characteristics'!G:G,MATCH(PolicyLevers!$C540,'Policy Characteristics'!$D:$D,0))</f>
        <v>0</v>
      </c>
      <c r="M540" s="256">
        <f>INDEX('Policy Characteristics'!H:H,MATCH(PolicyLevers!$C540,'Policy Characteristics'!$D:$D,0))</f>
        <v>0.4</v>
      </c>
      <c r="N540" s="256">
        <f>INDEX('Policy Characteristics'!I:I,MATCH(PolicyLevers!$C540,'Policy Characteristics'!$D:$D,0))</f>
        <v>0.01</v>
      </c>
      <c r="O540" s="270" t="str">
        <f>INDEX('Policy Characteristics'!J:J,MATCH(PolicyLevers!$C540,'Policy Characteristics'!$D:$D,0))</f>
        <v>% reduction in fuel use</v>
      </c>
      <c r="P540" s="257"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 t="str">
        <f>INDEX('Policy Characteristics'!L:L,MATCH(PolicyLevers!$C540,'Policy Characteristics'!$D:$D,0))</f>
        <v>architectural-design.html#rnd</v>
      </c>
      <c r="R540" s="264" t="str">
        <f>INDEX('Policy Characteristics'!M:M,MATCH(PolicyLevers!$C540,'Policy Characteristics'!$D:$D,0))</f>
        <v>research-and-development.html</v>
      </c>
      <c r="S540" s="257" t="str">
        <f>INDEX('Policy Characteristics'!N:N,MATCH(PolicyLevers!$C540,'Policy Characteristics'!$D:$D,0))</f>
        <v>none</v>
      </c>
      <c r="T540" s="257">
        <f>INDEX('Policy Characteristics'!O:O,MATCH(PolicyLevers!$C540,'Policy Characteristics'!$D:$D,0))</f>
        <v>0</v>
      </c>
      <c r="U540" s="2"/>
      <c r="V540" s="2"/>
      <c r="W540" s="2"/>
      <c r="X540" s="2"/>
      <c r="Y540" s="2"/>
      <c r="Z540" s="2"/>
    </row>
    <row r="541" spans="1:26" ht="20.25" customHeight="1" x14ac:dyDescent="0.2">
      <c r="A541" s="118" t="str">
        <f>INDEX('Policy Characteristics'!B:B,MATCH(PolicyLevers!$C541,'Policy Characteristics'!$D:$D,0))</f>
        <v>Research and Development</v>
      </c>
      <c r="B541" s="118" t="str">
        <f>INDEX('Policy Characteristics'!C:C,MATCH(PolicyLevers!$C541,'Policy Characteristics'!$D:$D,0))</f>
        <v>Fuel Use Reduction</v>
      </c>
      <c r="C541" s="2" t="s">
        <v>670</v>
      </c>
      <c r="D541" s="257"/>
      <c r="E541" s="257"/>
      <c r="F541" s="257" t="s">
        <v>539</v>
      </c>
      <c r="G541" s="257"/>
      <c r="H541" s="7">
        <v>120</v>
      </c>
      <c r="I541" s="288" t="s">
        <v>63</v>
      </c>
      <c r="J541" s="118" t="str">
        <f>INDEX('Policy Characteristics'!E:E,MATCH(PolicyLevers!$C541,'Policy Characteristics'!$D:$D,0))</f>
        <v>R&amp;D Fuel Use Reductions</v>
      </c>
      <c r="K541" s="118" t="str">
        <f>INDEX('Policy Characteristics'!F:F,MATCH(PolicyLevers!$C541,'Policy Characteristics'!$D:$D,0))</f>
        <v>RnD CCS fuel use reduction</v>
      </c>
      <c r="L541" s="54">
        <f>INDEX('Policy Characteristics'!G:G,MATCH(PolicyLevers!$C541,'Policy Characteristics'!$D:$D,0))</f>
        <v>0</v>
      </c>
      <c r="M541" s="54">
        <f>INDEX('Policy Characteristics'!H:H,MATCH(PolicyLevers!$C541,'Policy Characteristics'!$D:$D,0))</f>
        <v>0.4</v>
      </c>
      <c r="N541" s="54">
        <f>INDEX('Policy Characteristics'!I:I,MATCH(PolicyLevers!$C541,'Policy Characteristics'!$D:$D,0))</f>
        <v>0.01</v>
      </c>
      <c r="O541" s="257" t="str">
        <f>INDEX('Policy Characteristics'!J:J,MATCH(PolicyLevers!$C541,'Policy Characteristics'!$D:$D,0))</f>
        <v>% reduction in fuel use</v>
      </c>
      <c r="P541" s="257"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 t="str">
        <f>INDEX('Policy Characteristics'!L:L,MATCH(PolicyLevers!$C541,'Policy Characteristics'!$D:$D,0))</f>
        <v>architectural-design.html#rnd</v>
      </c>
      <c r="R541" s="264" t="str">
        <f>INDEX('Policy Characteristics'!M:M,MATCH(PolicyLevers!$C541,'Policy Characteristics'!$D:$D,0))</f>
        <v>research-and-development.html</v>
      </c>
      <c r="S541" s="257" t="str">
        <f>INDEX('Policy Characteristics'!N:N,MATCH(PolicyLevers!$C541,'Policy Characteristics'!$D:$D,0))</f>
        <v>none</v>
      </c>
      <c r="T541" s="257">
        <f>INDEX('Policy Characteristics'!O:O,MATCH(PolicyLevers!$C541,'Policy Characteristics'!$D:$D,0))</f>
        <v>0</v>
      </c>
      <c r="U541" s="2"/>
      <c r="V541" s="2"/>
      <c r="W541" s="2"/>
      <c r="X541" s="2"/>
      <c r="Y541" s="2"/>
      <c r="Z541" s="2"/>
    </row>
    <row r="542" spans="1:26" ht="20.25" customHeight="1" x14ac:dyDescent="0.2">
      <c r="A542" s="118" t="str">
        <f>INDEX('Policy Characteristics'!B:B,MATCH(PolicyLevers!$C542,'Policy Characteristics'!$D:$D,0))</f>
        <v>Research and Development</v>
      </c>
      <c r="B542" s="118" t="str">
        <f>INDEX('Policy Characteristics'!C:C,MATCH(PolicyLevers!$C542,'Policy Characteristics'!$D:$D,0))</f>
        <v>Fuel Use Reduction</v>
      </c>
      <c r="C542" s="2" t="s">
        <v>672</v>
      </c>
      <c r="D542" s="257" t="s">
        <v>226</v>
      </c>
      <c r="E542" s="257"/>
      <c r="F542" s="257" t="s">
        <v>621</v>
      </c>
      <c r="G542" s="257"/>
      <c r="H542" s="7">
        <v>121</v>
      </c>
      <c r="I542" s="288" t="s">
        <v>63</v>
      </c>
      <c r="J542" s="118" t="str">
        <f>INDEX('Policy Characteristics'!E:E,MATCH(PolicyLevers!$C542,'Policy Characteristics'!$D:$D,0))</f>
        <v>R&amp;D Fuel Use Reductions</v>
      </c>
      <c r="K542" s="118" t="str">
        <f>INDEX('Policy Characteristics'!F:F,MATCH(PolicyLevers!$C542,'Policy Characteristics'!$D:$D,0))</f>
        <v>RnD electricity fuel use reduction</v>
      </c>
      <c r="L542" s="54">
        <f>INDEX('Policy Characteristics'!G:G,MATCH(PolicyLevers!$C542,'Policy Characteristics'!$D:$D,0))</f>
        <v>0</v>
      </c>
      <c r="M542" s="54">
        <f>INDEX('Policy Characteristics'!H:H,MATCH(PolicyLevers!$C542,'Policy Characteristics'!$D:$D,0))</f>
        <v>0.4</v>
      </c>
      <c r="N542" s="54">
        <f>INDEX('Policy Characteristics'!I:I,MATCH(PolicyLevers!$C542,'Policy Characteristics'!$D:$D,0))</f>
        <v>0.01</v>
      </c>
      <c r="O542" s="257" t="str">
        <f>INDEX('Policy Characteristics'!J:J,MATCH(PolicyLevers!$C542,'Policy Characteristics'!$D:$D,0))</f>
        <v>% reduction in fuel use</v>
      </c>
      <c r="P542" s="257"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 t="str">
        <f>INDEX('Policy Characteristics'!L:L,MATCH(PolicyLevers!$C542,'Policy Characteristics'!$D:$D,0))</f>
        <v>architectural-design.html#rnd</v>
      </c>
      <c r="R542" s="264" t="str">
        <f>INDEX('Policy Characteristics'!M:M,MATCH(PolicyLevers!$C542,'Policy Characteristics'!$D:$D,0))</f>
        <v>research-and-development.html</v>
      </c>
      <c r="S542" s="257" t="str">
        <f>INDEX('Policy Characteristics'!N:N,MATCH(PolicyLevers!$C542,'Policy Characteristics'!$D:$D,0))</f>
        <v>none</v>
      </c>
      <c r="T542" s="257">
        <f>INDEX('Policy Characteristics'!O:O,MATCH(PolicyLevers!$C542,'Policy Characteristics'!$D:$D,0))</f>
        <v>0</v>
      </c>
      <c r="U542" s="2"/>
      <c r="V542" s="2"/>
      <c r="W542" s="2"/>
      <c r="X542" s="2"/>
      <c r="Y542" s="2"/>
      <c r="Z542" s="2"/>
    </row>
    <row r="543" spans="1:26" ht="20.25" customHeight="1" x14ac:dyDescent="0.2">
      <c r="A543" s="118" t="str">
        <f>INDEX('Policy Characteristics'!B:B,MATCH(PolicyLevers!$C543,'Policy Characteristics'!$D:$D,0))</f>
        <v>Research and Development</v>
      </c>
      <c r="B543" s="118" t="str">
        <f>INDEX('Policy Characteristics'!C:C,MATCH(PolicyLevers!$C543,'Policy Characteristics'!$D:$D,0))</f>
        <v>Fuel Use Reduction</v>
      </c>
      <c r="C543" s="12" t="str">
        <f t="shared" ref="C543" si="386">C$542</f>
        <v>RnD Electricity Fuel Use Perc Reduction</v>
      </c>
      <c r="D543" s="257" t="s">
        <v>231</v>
      </c>
      <c r="E543" s="270"/>
      <c r="F543" s="257" t="s">
        <v>623</v>
      </c>
      <c r="G543" s="257"/>
      <c r="H543" s="7">
        <v>122</v>
      </c>
      <c r="I543" s="288" t="s">
        <v>63</v>
      </c>
      <c r="J543" s="118" t="str">
        <f>INDEX('Policy Characteristics'!E:E,MATCH(PolicyLevers!$C543,'Policy Characteristics'!$D:$D,0))</f>
        <v>R&amp;D Fuel Use Reductions</v>
      </c>
      <c r="K543" s="118" t="str">
        <f>INDEX('Policy Characteristics'!F:F,MATCH(PolicyLevers!$C543,'Policy Characteristics'!$D:$D,0))</f>
        <v>RnD electricity fuel use reduction</v>
      </c>
      <c r="L543" s="256">
        <f>INDEX('Policy Characteristics'!G:G,MATCH(PolicyLevers!$C543,'Policy Characteristics'!$D:$D,0))</f>
        <v>0</v>
      </c>
      <c r="M543" s="256">
        <f>INDEX('Policy Characteristics'!H:H,MATCH(PolicyLevers!$C543,'Policy Characteristics'!$D:$D,0))</f>
        <v>0.4</v>
      </c>
      <c r="N543" s="256">
        <f>INDEX('Policy Characteristics'!I:I,MATCH(PolicyLevers!$C543,'Policy Characteristics'!$D:$D,0))</f>
        <v>0.01</v>
      </c>
      <c r="O543" s="270" t="str">
        <f>INDEX('Policy Characteristics'!J:J,MATCH(PolicyLevers!$C543,'Policy Characteristics'!$D:$D,0))</f>
        <v>% reduction in fuel use</v>
      </c>
      <c r="P543" s="257"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 t="str">
        <f>INDEX('Policy Characteristics'!L:L,MATCH(PolicyLevers!$C543,'Policy Characteristics'!$D:$D,0))</f>
        <v>architectural-design.html#rnd</v>
      </c>
      <c r="R543" s="264" t="str">
        <f>INDEX('Policy Characteristics'!M:M,MATCH(PolicyLevers!$C543,'Policy Characteristics'!$D:$D,0))</f>
        <v>research-and-development.html</v>
      </c>
      <c r="S543" s="257" t="str">
        <f>INDEX('Policy Characteristics'!N:N,MATCH(PolicyLevers!$C543,'Policy Characteristics'!$D:$D,0))</f>
        <v>none</v>
      </c>
      <c r="T543" s="257">
        <f>INDEX('Policy Characteristics'!O:O,MATCH(PolicyLevers!$C543,'Policy Characteristics'!$D:$D,0))</f>
        <v>0</v>
      </c>
      <c r="U543" s="2"/>
      <c r="V543" s="2"/>
      <c r="W543" s="2"/>
      <c r="X543" s="2"/>
      <c r="Y543" s="2"/>
      <c r="Z543" s="2"/>
    </row>
    <row r="544" spans="1:26" ht="20.25" customHeight="1" x14ac:dyDescent="0.2">
      <c r="A544" s="118" t="str">
        <f>INDEX('Policy Characteristics'!B:B,MATCH(PolicyLevers!$C544,'Policy Characteristics'!$D:$D,0))</f>
        <v>Research and Development</v>
      </c>
      <c r="B544" s="118" t="str">
        <f>INDEX('Policy Characteristics'!C:C,MATCH(PolicyLevers!$C544,'Policy Characteristics'!$D:$D,0))</f>
        <v>Fuel Use Reduction</v>
      </c>
      <c r="C544" s="12" t="str">
        <f t="shared" ref="C544" si="387">C$542</f>
        <v>RnD Electricity Fuel Use Perc Reduction</v>
      </c>
      <c r="D544" s="257" t="s">
        <v>233</v>
      </c>
      <c r="E544" s="270"/>
      <c r="F544" s="257" t="s">
        <v>624</v>
      </c>
      <c r="G544" s="257"/>
      <c r="H544" s="7">
        <v>123</v>
      </c>
      <c r="I544" s="288" t="s">
        <v>63</v>
      </c>
      <c r="J544" s="118" t="str">
        <f>INDEX('Policy Characteristics'!E:E,MATCH(PolicyLevers!$C544,'Policy Characteristics'!$D:$D,0))</f>
        <v>R&amp;D Fuel Use Reductions</v>
      </c>
      <c r="K544" s="118" t="str">
        <f>INDEX('Policy Characteristics'!F:F,MATCH(PolicyLevers!$C544,'Policy Characteristics'!$D:$D,0))</f>
        <v>RnD electricity fuel use reduction</v>
      </c>
      <c r="L544" s="256">
        <f>INDEX('Policy Characteristics'!G:G,MATCH(PolicyLevers!$C544,'Policy Characteristics'!$D:$D,0))</f>
        <v>0</v>
      </c>
      <c r="M544" s="256">
        <f>INDEX('Policy Characteristics'!H:H,MATCH(PolicyLevers!$C544,'Policy Characteristics'!$D:$D,0))</f>
        <v>0.4</v>
      </c>
      <c r="N544" s="256">
        <f>INDEX('Policy Characteristics'!I:I,MATCH(PolicyLevers!$C544,'Policy Characteristics'!$D:$D,0))</f>
        <v>0.01</v>
      </c>
      <c r="O544" s="270" t="str">
        <f>INDEX('Policy Characteristics'!J:J,MATCH(PolicyLevers!$C544,'Policy Characteristics'!$D:$D,0))</f>
        <v>% reduction in fuel use</v>
      </c>
      <c r="P544" s="257"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 t="str">
        <f>INDEX('Policy Characteristics'!L:L,MATCH(PolicyLevers!$C544,'Policy Characteristics'!$D:$D,0))</f>
        <v>architectural-design.html#rnd</v>
      </c>
      <c r="R544" s="264" t="str">
        <f>INDEX('Policy Characteristics'!M:M,MATCH(PolicyLevers!$C544,'Policy Characteristics'!$D:$D,0))</f>
        <v>research-and-development.html</v>
      </c>
      <c r="S544" s="257" t="str">
        <f>INDEX('Policy Characteristics'!N:N,MATCH(PolicyLevers!$C544,'Policy Characteristics'!$D:$D,0))</f>
        <v>none</v>
      </c>
      <c r="T544" s="257">
        <f>INDEX('Policy Characteristics'!O:O,MATCH(PolicyLevers!$C544,'Policy Characteristics'!$D:$D,0))</f>
        <v>0</v>
      </c>
      <c r="U544" s="2"/>
      <c r="V544" s="2"/>
      <c r="W544" s="2"/>
      <c r="X544" s="2"/>
      <c r="Y544" s="2"/>
      <c r="Z544" s="2"/>
    </row>
    <row r="545" spans="1:26" ht="20.25" customHeight="1" x14ac:dyDescent="0.2">
      <c r="A545" s="118" t="str">
        <f>INDEX('Policy Characteristics'!B:B,MATCH(PolicyLevers!$C545,'Policy Characteristics'!$D:$D,0))</f>
        <v>Research and Development</v>
      </c>
      <c r="B545" s="118" t="str">
        <f>INDEX('Policy Characteristics'!C:C,MATCH(PolicyLevers!$C545,'Policy Characteristics'!$D:$D,0))</f>
        <v>Fuel Use Reduction</v>
      </c>
      <c r="C545" s="12" t="str">
        <f t="shared" ref="C545" si="388">C$542</f>
        <v>RnD Electricity Fuel Use Perc Reduction</v>
      </c>
      <c r="D545" s="257" t="s">
        <v>235</v>
      </c>
      <c r="E545" s="270"/>
      <c r="F545" s="257" t="s">
        <v>625</v>
      </c>
      <c r="G545" s="257"/>
      <c r="H545" s="7" t="s">
        <v>222</v>
      </c>
      <c r="I545" s="288" t="s">
        <v>76</v>
      </c>
      <c r="J545" s="118" t="str">
        <f>INDEX('Policy Characteristics'!E:E,MATCH(PolicyLevers!$C545,'Policy Characteristics'!$D:$D,0))</f>
        <v>R&amp;D Fuel Use Reductions</v>
      </c>
      <c r="K545" s="118" t="str">
        <f>INDEX('Policy Characteristics'!F:F,MATCH(PolicyLevers!$C545,'Policy Characteristics'!$D:$D,0))</f>
        <v>RnD electricity fuel use reduction</v>
      </c>
      <c r="L545" s="256">
        <f>INDEX('Policy Characteristics'!G:G,MATCH(PolicyLevers!$C545,'Policy Characteristics'!$D:$D,0))</f>
        <v>0</v>
      </c>
      <c r="M545" s="256">
        <f>INDEX('Policy Characteristics'!H:H,MATCH(PolicyLevers!$C545,'Policy Characteristics'!$D:$D,0))</f>
        <v>0.4</v>
      </c>
      <c r="N545" s="256">
        <f>INDEX('Policy Characteristics'!I:I,MATCH(PolicyLevers!$C545,'Policy Characteristics'!$D:$D,0))</f>
        <v>0.01</v>
      </c>
      <c r="O545" s="270" t="str">
        <f>INDEX('Policy Characteristics'!J:J,MATCH(PolicyLevers!$C545,'Policy Characteristics'!$D:$D,0))</f>
        <v>% reduction in fuel use</v>
      </c>
      <c r="P545" s="257"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 t="str">
        <f>INDEX('Policy Characteristics'!L:L,MATCH(PolicyLevers!$C545,'Policy Characteristics'!$D:$D,0))</f>
        <v>architectural-design.html#rnd</v>
      </c>
      <c r="R545" s="264" t="str">
        <f>INDEX('Policy Characteristics'!M:M,MATCH(PolicyLevers!$C545,'Policy Characteristics'!$D:$D,0))</f>
        <v>research-and-development.html</v>
      </c>
      <c r="S545" s="257" t="str">
        <f>INDEX('Policy Characteristics'!N:N,MATCH(PolicyLevers!$C545,'Policy Characteristics'!$D:$D,0))</f>
        <v>none</v>
      </c>
      <c r="T545" s="257">
        <f>INDEX('Policy Characteristics'!O:O,MATCH(PolicyLevers!$C545,'Policy Characteristics'!$D:$D,0))</f>
        <v>0</v>
      </c>
      <c r="U545" s="2"/>
      <c r="V545" s="2"/>
      <c r="W545" s="2"/>
      <c r="X545" s="2"/>
      <c r="Y545" s="2"/>
      <c r="Z545" s="2"/>
    </row>
    <row r="546" spans="1:26" ht="20.25" customHeight="1" x14ac:dyDescent="0.2">
      <c r="A546" s="118" t="str">
        <f>INDEX('Policy Characteristics'!B:B,MATCH(PolicyLevers!$C546,'Policy Characteristics'!$D:$D,0))</f>
        <v>Research and Development</v>
      </c>
      <c r="B546" s="118" t="str">
        <f>INDEX('Policy Characteristics'!C:C,MATCH(PolicyLevers!$C546,'Policy Characteristics'!$D:$D,0))</f>
        <v>Fuel Use Reduction</v>
      </c>
      <c r="C546" s="12" t="str">
        <f t="shared" ref="C546" si="389">C$542</f>
        <v>RnD Electricity Fuel Use Perc Reduction</v>
      </c>
      <c r="D546" s="257" t="s">
        <v>237</v>
      </c>
      <c r="E546" s="270"/>
      <c r="F546" s="257" t="s">
        <v>626</v>
      </c>
      <c r="G546" s="257"/>
      <c r="H546" s="7" t="s">
        <v>222</v>
      </c>
      <c r="I546" s="288" t="s">
        <v>76</v>
      </c>
      <c r="J546" s="118" t="str">
        <f>INDEX('Policy Characteristics'!E:E,MATCH(PolicyLevers!$C546,'Policy Characteristics'!$D:$D,0))</f>
        <v>R&amp;D Fuel Use Reductions</v>
      </c>
      <c r="K546" s="118" t="str">
        <f>INDEX('Policy Characteristics'!F:F,MATCH(PolicyLevers!$C546,'Policy Characteristics'!$D:$D,0))</f>
        <v>RnD electricity fuel use reduction</v>
      </c>
      <c r="L546" s="256">
        <f>INDEX('Policy Characteristics'!G:G,MATCH(PolicyLevers!$C546,'Policy Characteristics'!$D:$D,0))</f>
        <v>0</v>
      </c>
      <c r="M546" s="256">
        <f>INDEX('Policy Characteristics'!H:H,MATCH(PolicyLevers!$C546,'Policy Characteristics'!$D:$D,0))</f>
        <v>0.4</v>
      </c>
      <c r="N546" s="256">
        <f>INDEX('Policy Characteristics'!I:I,MATCH(PolicyLevers!$C546,'Policy Characteristics'!$D:$D,0))</f>
        <v>0.01</v>
      </c>
      <c r="O546" s="270" t="str">
        <f>INDEX('Policy Characteristics'!J:J,MATCH(PolicyLevers!$C546,'Policy Characteristics'!$D:$D,0))</f>
        <v>% reduction in fuel use</v>
      </c>
      <c r="P546" s="257"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 t="str">
        <f>INDEX('Policy Characteristics'!L:L,MATCH(PolicyLevers!$C546,'Policy Characteristics'!$D:$D,0))</f>
        <v>architectural-design.html#rnd</v>
      </c>
      <c r="R546" s="264" t="str">
        <f>INDEX('Policy Characteristics'!M:M,MATCH(PolicyLevers!$C546,'Policy Characteristics'!$D:$D,0))</f>
        <v>research-and-development.html</v>
      </c>
      <c r="S546" s="257" t="str">
        <f>INDEX('Policy Characteristics'!N:N,MATCH(PolicyLevers!$C546,'Policy Characteristics'!$D:$D,0))</f>
        <v>none</v>
      </c>
      <c r="T546" s="257">
        <f>INDEX('Policy Characteristics'!O:O,MATCH(PolicyLevers!$C546,'Policy Characteristics'!$D:$D,0))</f>
        <v>0</v>
      </c>
      <c r="U546" s="2"/>
      <c r="V546" s="2"/>
      <c r="W546" s="2"/>
      <c r="X546" s="2"/>
      <c r="Y546" s="2"/>
      <c r="Z546" s="2"/>
    </row>
    <row r="547" spans="1:26" ht="20.25" customHeight="1" x14ac:dyDescent="0.2">
      <c r="A547" s="118" t="str">
        <f>INDEX('Policy Characteristics'!B:B,MATCH(PolicyLevers!$C547,'Policy Characteristics'!$D:$D,0))</f>
        <v>Research and Development</v>
      </c>
      <c r="B547" s="118" t="str">
        <f>INDEX('Policy Characteristics'!C:C,MATCH(PolicyLevers!$C547,'Policy Characteristics'!$D:$D,0))</f>
        <v>Fuel Use Reduction</v>
      </c>
      <c r="C547" s="12" t="str">
        <f t="shared" ref="C547" si="390">C$542</f>
        <v>RnD Electricity Fuel Use Perc Reduction</v>
      </c>
      <c r="D547" s="257" t="s">
        <v>239</v>
      </c>
      <c r="E547" s="270"/>
      <c r="F547" s="257" t="s">
        <v>627</v>
      </c>
      <c r="G547" s="257"/>
      <c r="H547" s="7" t="s">
        <v>222</v>
      </c>
      <c r="I547" s="288" t="s">
        <v>76</v>
      </c>
      <c r="J547" s="118" t="str">
        <f>INDEX('Policy Characteristics'!E:E,MATCH(PolicyLevers!$C547,'Policy Characteristics'!$D:$D,0))</f>
        <v>R&amp;D Fuel Use Reductions</v>
      </c>
      <c r="K547" s="118" t="str">
        <f>INDEX('Policy Characteristics'!F:F,MATCH(PolicyLevers!$C547,'Policy Characteristics'!$D:$D,0))</f>
        <v>RnD electricity fuel use reduction</v>
      </c>
      <c r="L547" s="256">
        <f>INDEX('Policy Characteristics'!G:G,MATCH(PolicyLevers!$C547,'Policy Characteristics'!$D:$D,0))</f>
        <v>0</v>
      </c>
      <c r="M547" s="256">
        <f>INDEX('Policy Characteristics'!H:H,MATCH(PolicyLevers!$C547,'Policy Characteristics'!$D:$D,0))</f>
        <v>0.4</v>
      </c>
      <c r="N547" s="256">
        <f>INDEX('Policy Characteristics'!I:I,MATCH(PolicyLevers!$C547,'Policy Characteristics'!$D:$D,0))</f>
        <v>0.01</v>
      </c>
      <c r="O547" s="270" t="str">
        <f>INDEX('Policy Characteristics'!J:J,MATCH(PolicyLevers!$C547,'Policy Characteristics'!$D:$D,0))</f>
        <v>% reduction in fuel use</v>
      </c>
      <c r="P547" s="257"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 t="str">
        <f>INDEX('Policy Characteristics'!L:L,MATCH(PolicyLevers!$C547,'Policy Characteristics'!$D:$D,0))</f>
        <v>architectural-design.html#rnd</v>
      </c>
      <c r="R547" s="264" t="str">
        <f>INDEX('Policy Characteristics'!M:M,MATCH(PolicyLevers!$C547,'Policy Characteristics'!$D:$D,0))</f>
        <v>research-and-development.html</v>
      </c>
      <c r="S547" s="257" t="str">
        <f>INDEX('Policy Characteristics'!N:N,MATCH(PolicyLevers!$C547,'Policy Characteristics'!$D:$D,0))</f>
        <v>none</v>
      </c>
      <c r="T547" s="257">
        <f>INDEX('Policy Characteristics'!O:O,MATCH(PolicyLevers!$C547,'Policy Characteristics'!$D:$D,0))</f>
        <v>0</v>
      </c>
      <c r="U547" s="2"/>
      <c r="V547" s="2"/>
      <c r="W547" s="2"/>
      <c r="X547" s="2"/>
      <c r="Y547" s="2"/>
      <c r="Z547" s="2"/>
    </row>
    <row r="548" spans="1:26" ht="20.25" customHeight="1" x14ac:dyDescent="0.2">
      <c r="A548" s="118" t="str">
        <f>INDEX('Policy Characteristics'!B:B,MATCH(PolicyLevers!$C548,'Policy Characteristics'!$D:$D,0))</f>
        <v>Research and Development</v>
      </c>
      <c r="B548" s="118" t="str">
        <f>INDEX('Policy Characteristics'!C:C,MATCH(PolicyLevers!$C548,'Policy Characteristics'!$D:$D,0))</f>
        <v>Fuel Use Reduction</v>
      </c>
      <c r="C548" s="12" t="str">
        <f t="shared" ref="C548" si="391">C$542</f>
        <v>RnD Electricity Fuel Use Perc Reduction</v>
      </c>
      <c r="D548" s="257" t="s">
        <v>241</v>
      </c>
      <c r="E548" s="270"/>
      <c r="F548" s="257" t="s">
        <v>628</v>
      </c>
      <c r="G548" s="257"/>
      <c r="H548" s="7" t="s">
        <v>222</v>
      </c>
      <c r="I548" s="288" t="s">
        <v>76</v>
      </c>
      <c r="J548" s="118" t="str">
        <f>INDEX('Policy Characteristics'!E:E,MATCH(PolicyLevers!$C548,'Policy Characteristics'!$D:$D,0))</f>
        <v>R&amp;D Fuel Use Reductions</v>
      </c>
      <c r="K548" s="118" t="str">
        <f>INDEX('Policy Characteristics'!F:F,MATCH(PolicyLevers!$C548,'Policy Characteristics'!$D:$D,0))</f>
        <v>RnD electricity fuel use reduction</v>
      </c>
      <c r="L548" s="256">
        <f>INDEX('Policy Characteristics'!G:G,MATCH(PolicyLevers!$C548,'Policy Characteristics'!$D:$D,0))</f>
        <v>0</v>
      </c>
      <c r="M548" s="256">
        <f>INDEX('Policy Characteristics'!H:H,MATCH(PolicyLevers!$C548,'Policy Characteristics'!$D:$D,0))</f>
        <v>0.4</v>
      </c>
      <c r="N548" s="256">
        <f>INDEX('Policy Characteristics'!I:I,MATCH(PolicyLevers!$C548,'Policy Characteristics'!$D:$D,0))</f>
        <v>0.01</v>
      </c>
      <c r="O548" s="270" t="str">
        <f>INDEX('Policy Characteristics'!J:J,MATCH(PolicyLevers!$C548,'Policy Characteristics'!$D:$D,0))</f>
        <v>% reduction in fuel use</v>
      </c>
      <c r="P548" s="257"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 t="str">
        <f>INDEX('Policy Characteristics'!L:L,MATCH(PolicyLevers!$C548,'Policy Characteristics'!$D:$D,0))</f>
        <v>architectural-design.html#rnd</v>
      </c>
      <c r="R548" s="264" t="str">
        <f>INDEX('Policy Characteristics'!M:M,MATCH(PolicyLevers!$C548,'Policy Characteristics'!$D:$D,0))</f>
        <v>research-and-development.html</v>
      </c>
      <c r="S548" s="257" t="str">
        <f>INDEX('Policy Characteristics'!N:N,MATCH(PolicyLevers!$C548,'Policy Characteristics'!$D:$D,0))</f>
        <v>none</v>
      </c>
      <c r="T548" s="257">
        <f>INDEX('Policy Characteristics'!O:O,MATCH(PolicyLevers!$C548,'Policy Characteristics'!$D:$D,0))</f>
        <v>0</v>
      </c>
      <c r="U548" s="2"/>
      <c r="V548" s="2"/>
      <c r="W548" s="2"/>
      <c r="X548" s="2"/>
      <c r="Y548" s="2"/>
      <c r="Z548" s="2"/>
    </row>
    <row r="549" spans="1:26" ht="20.25" customHeight="1" x14ac:dyDescent="0.2">
      <c r="A549" s="118" t="str">
        <f>INDEX('Policy Characteristics'!B:B,MATCH(PolicyLevers!$C549,'Policy Characteristics'!$D:$D,0))</f>
        <v>Research and Development</v>
      </c>
      <c r="B549" s="118" t="str">
        <f>INDEX('Policy Characteristics'!C:C,MATCH(PolicyLevers!$C549,'Policy Characteristics'!$D:$D,0))</f>
        <v>Fuel Use Reduction</v>
      </c>
      <c r="C549" s="118" t="str">
        <f t="shared" ref="C549" si="392">C$542</f>
        <v>RnD Electricity Fuel Use Perc Reduction</v>
      </c>
      <c r="D549" s="252" t="s">
        <v>243</v>
      </c>
      <c r="E549" s="252"/>
      <c r="F549" s="252" t="s">
        <v>629</v>
      </c>
      <c r="G549" s="252"/>
      <c r="H549" s="249">
        <v>124</v>
      </c>
      <c r="I549" s="283" t="s">
        <v>76</v>
      </c>
      <c r="J549" s="118" t="str">
        <f>INDEX('Policy Characteristics'!E:E,MATCH(PolicyLevers!$C549,'Policy Characteristics'!$D:$D,0))</f>
        <v>R&amp;D Fuel Use Reductions</v>
      </c>
      <c r="K549" s="118" t="str">
        <f>INDEX('Policy Characteristics'!F:F,MATCH(PolicyLevers!$C549,'Policy Characteristics'!$D:$D,0))</f>
        <v>RnD electricity fuel use reduction</v>
      </c>
      <c r="L549" s="251">
        <f>INDEX('Policy Characteristics'!G:G,MATCH(PolicyLevers!$C549,'Policy Characteristics'!$D:$D,0))</f>
        <v>0</v>
      </c>
      <c r="M549" s="251">
        <f>INDEX('Policy Characteristics'!H:H,MATCH(PolicyLevers!$C549,'Policy Characteristics'!$D:$D,0))</f>
        <v>0.4</v>
      </c>
      <c r="N549" s="251">
        <f>INDEX('Policy Characteristics'!I:I,MATCH(PolicyLevers!$C549,'Policy Characteristics'!$D:$D,0))</f>
        <v>0.01</v>
      </c>
      <c r="O549" s="252" t="str">
        <f>INDEX('Policy Characteristics'!J:J,MATCH(PolicyLevers!$C549,'Policy Characteristics'!$D:$D,0))</f>
        <v>% reduction in fuel use</v>
      </c>
      <c r="P549" s="252"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118" t="str">
        <f>INDEX('Policy Characteristics'!L:L,MATCH(PolicyLevers!$C549,'Policy Characteristics'!$D:$D,0))</f>
        <v>architectural-design.html#rnd</v>
      </c>
      <c r="R549" s="260" t="str">
        <f>INDEX('Policy Characteristics'!M:M,MATCH(PolicyLevers!$C549,'Policy Characteristics'!$D:$D,0))</f>
        <v>research-and-development.html</v>
      </c>
      <c r="S549" s="252" t="str">
        <f>INDEX('Policy Characteristics'!N:N,MATCH(PolicyLevers!$C549,'Policy Characteristics'!$D:$D,0))</f>
        <v>none</v>
      </c>
      <c r="T549" s="252">
        <f>INDEX('Policy Characteristics'!O:O,MATCH(PolicyLevers!$C549,'Policy Characteristics'!$D:$D,0))</f>
        <v>0</v>
      </c>
      <c r="U549" s="2"/>
      <c r="V549" s="2"/>
      <c r="W549" s="2"/>
      <c r="X549" s="2"/>
      <c r="Y549" s="2"/>
      <c r="Z549" s="2"/>
    </row>
    <row r="550" spans="1:26" ht="20.25" customHeight="1" x14ac:dyDescent="0.2">
      <c r="A550" s="118" t="str">
        <f>INDEX('Policy Characteristics'!B:B,MATCH(PolicyLevers!$C550,'Policy Characteristics'!$D:$D,0))</f>
        <v>Research and Development</v>
      </c>
      <c r="B550" s="118" t="str">
        <f>INDEX('Policy Characteristics'!C:C,MATCH(PolicyLevers!$C550,'Policy Characteristics'!$D:$D,0))</f>
        <v>Fuel Use Reduction</v>
      </c>
      <c r="C550" s="12" t="str">
        <f t="shared" ref="C550" si="393">C$542</f>
        <v>RnD Electricity Fuel Use Perc Reduction</v>
      </c>
      <c r="D550" s="257" t="s">
        <v>249</v>
      </c>
      <c r="E550" s="270"/>
      <c r="F550" s="257" t="s">
        <v>630</v>
      </c>
      <c r="G550" s="257"/>
      <c r="H550" s="7">
        <v>193</v>
      </c>
      <c r="I550" s="288" t="s">
        <v>63</v>
      </c>
      <c r="J550" s="118" t="str">
        <f>INDEX('Policy Characteristics'!E:E,MATCH(PolicyLevers!$C550,'Policy Characteristics'!$D:$D,0))</f>
        <v>R&amp;D Fuel Use Reductions</v>
      </c>
      <c r="K550" s="118" t="str">
        <f>INDEX('Policy Characteristics'!F:F,MATCH(PolicyLevers!$C550,'Policy Characteristics'!$D:$D,0))</f>
        <v>RnD electricity fuel use reduction</v>
      </c>
      <c r="L550" s="256">
        <f>INDEX('Policy Characteristics'!G:G,MATCH(PolicyLevers!$C550,'Policy Characteristics'!$D:$D,0))</f>
        <v>0</v>
      </c>
      <c r="M550" s="256">
        <f>INDEX('Policy Characteristics'!H:H,MATCH(PolicyLevers!$C550,'Policy Characteristics'!$D:$D,0))</f>
        <v>0.4</v>
      </c>
      <c r="N550" s="256">
        <f>INDEX('Policy Characteristics'!I:I,MATCH(PolicyLevers!$C550,'Policy Characteristics'!$D:$D,0))</f>
        <v>0.01</v>
      </c>
      <c r="O550" s="270" t="str">
        <f>INDEX('Policy Characteristics'!J:J,MATCH(PolicyLevers!$C550,'Policy Characteristics'!$D:$D,0))</f>
        <v>% reduction in fuel use</v>
      </c>
      <c r="P550" s="257"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 t="str">
        <f>INDEX('Policy Characteristics'!L:L,MATCH(PolicyLevers!$C550,'Policy Characteristics'!$D:$D,0))</f>
        <v>architectural-design.html#rnd</v>
      </c>
      <c r="R550" s="264" t="str">
        <f>INDEX('Policy Characteristics'!M:M,MATCH(PolicyLevers!$C550,'Policy Characteristics'!$D:$D,0))</f>
        <v>research-and-development.html</v>
      </c>
      <c r="S550" s="257" t="str">
        <f>INDEX('Policy Characteristics'!N:N,MATCH(PolicyLevers!$C550,'Policy Characteristics'!$D:$D,0))</f>
        <v>none</v>
      </c>
      <c r="T550" s="257">
        <f>INDEX('Policy Characteristics'!O:O,MATCH(PolicyLevers!$C550,'Policy Characteristics'!$D:$D,0))</f>
        <v>0</v>
      </c>
      <c r="U550" s="2"/>
      <c r="V550" s="2"/>
      <c r="W550" s="2"/>
      <c r="X550" s="2"/>
      <c r="Y550" s="2"/>
      <c r="Z550" s="2"/>
    </row>
    <row r="551" spans="1:26" ht="20.25" customHeight="1" x14ac:dyDescent="0.2">
      <c r="A551" s="118" t="str">
        <f>INDEX('Policy Characteristics'!B:B,MATCH(PolicyLevers!$C551,'Policy Characteristics'!$D:$D,0))</f>
        <v>Research and Development</v>
      </c>
      <c r="B551" s="118" t="str">
        <f>INDEX('Policy Characteristics'!C:C,MATCH(PolicyLevers!$C551,'Policy Characteristics'!$D:$D,0))</f>
        <v>Fuel Use Reduction</v>
      </c>
      <c r="C551" s="12" t="str">
        <f t="shared" ref="C551" si="394">C$542</f>
        <v>RnD Electricity Fuel Use Perc Reduction</v>
      </c>
      <c r="D551" s="257" t="s">
        <v>251</v>
      </c>
      <c r="E551" s="270"/>
      <c r="F551" s="257" t="s">
        <v>631</v>
      </c>
      <c r="G551" s="257"/>
      <c r="H551" s="7">
        <v>181</v>
      </c>
      <c r="I551" s="288" t="s">
        <v>63</v>
      </c>
      <c r="J551" s="118" t="str">
        <f>INDEX('Policy Characteristics'!E:E,MATCH(PolicyLevers!$C551,'Policy Characteristics'!$D:$D,0))</f>
        <v>R&amp;D Fuel Use Reductions</v>
      </c>
      <c r="K551" s="118" t="str">
        <f>INDEX('Policy Characteristics'!F:F,MATCH(PolicyLevers!$C551,'Policy Characteristics'!$D:$D,0))</f>
        <v>RnD electricity fuel use reduction</v>
      </c>
      <c r="L551" s="256">
        <f>INDEX('Policy Characteristics'!G:G,MATCH(PolicyLevers!$C551,'Policy Characteristics'!$D:$D,0))</f>
        <v>0</v>
      </c>
      <c r="M551" s="256">
        <f>INDEX('Policy Characteristics'!H:H,MATCH(PolicyLevers!$C551,'Policy Characteristics'!$D:$D,0))</f>
        <v>0.4</v>
      </c>
      <c r="N551" s="256">
        <f>INDEX('Policy Characteristics'!I:I,MATCH(PolicyLevers!$C551,'Policy Characteristics'!$D:$D,0))</f>
        <v>0.01</v>
      </c>
      <c r="O551" s="270" t="str">
        <f>INDEX('Policy Characteristics'!J:J,MATCH(PolicyLevers!$C551,'Policy Characteristics'!$D:$D,0))</f>
        <v>% reduction in fuel use</v>
      </c>
      <c r="P551" s="257"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 t="str">
        <f>INDEX('Policy Characteristics'!L:L,MATCH(PolicyLevers!$C551,'Policy Characteristics'!$D:$D,0))</f>
        <v>architectural-design.html#rnd</v>
      </c>
      <c r="R551" s="264" t="str">
        <f>INDEX('Policy Characteristics'!M:M,MATCH(PolicyLevers!$C551,'Policy Characteristics'!$D:$D,0))</f>
        <v>research-and-development.html</v>
      </c>
      <c r="S551" s="257" t="str">
        <f>INDEX('Policy Characteristics'!N:N,MATCH(PolicyLevers!$C551,'Policy Characteristics'!$D:$D,0))</f>
        <v>none</v>
      </c>
      <c r="T551" s="257">
        <f>INDEX('Policy Characteristics'!O:O,MATCH(PolicyLevers!$C551,'Policy Characteristics'!$D:$D,0))</f>
        <v>0</v>
      </c>
      <c r="U551" s="2"/>
      <c r="V551" s="2"/>
      <c r="W551" s="2"/>
      <c r="X551" s="2"/>
      <c r="Y551" s="2"/>
      <c r="Z551" s="2"/>
    </row>
    <row r="552" spans="1:26" ht="20.25" customHeight="1" x14ac:dyDescent="0.2">
      <c r="A552" s="118" t="str">
        <f>INDEX('Policy Characteristics'!B:B,MATCH(PolicyLevers!$C552,'Policy Characteristics'!$D:$D,0))</f>
        <v>Research and Development</v>
      </c>
      <c r="B552" s="118" t="str">
        <f>INDEX('Policy Characteristics'!C:C,MATCH(PolicyLevers!$C552,'Policy Characteristics'!$D:$D,0))</f>
        <v>Fuel Use Reduction</v>
      </c>
      <c r="C552" s="12" t="str">
        <f t="shared" ref="C552" si="395">C$542</f>
        <v>RnD Electricity Fuel Use Perc Reduction</v>
      </c>
      <c r="D552" s="257" t="s">
        <v>253</v>
      </c>
      <c r="E552" s="270"/>
      <c r="F552" s="257" t="s">
        <v>632</v>
      </c>
      <c r="G552" s="257"/>
      <c r="H552" s="7"/>
      <c r="I552" s="288" t="s">
        <v>76</v>
      </c>
      <c r="J552" s="118" t="str">
        <f>INDEX('Policy Characteristics'!E:E,MATCH(PolicyLevers!$C552,'Policy Characteristics'!$D:$D,0))</f>
        <v>R&amp;D Fuel Use Reductions</v>
      </c>
      <c r="K552" s="118" t="str">
        <f>INDEX('Policy Characteristics'!F:F,MATCH(PolicyLevers!$C552,'Policy Characteristics'!$D:$D,0))</f>
        <v>RnD electricity fuel use reduction</v>
      </c>
      <c r="L552" s="256">
        <f>INDEX('Policy Characteristics'!G:G,MATCH(PolicyLevers!$C552,'Policy Characteristics'!$D:$D,0))</f>
        <v>0</v>
      </c>
      <c r="M552" s="256">
        <f>INDEX('Policy Characteristics'!H:H,MATCH(PolicyLevers!$C552,'Policy Characteristics'!$D:$D,0))</f>
        <v>0.4</v>
      </c>
      <c r="N552" s="256">
        <f>INDEX('Policy Characteristics'!I:I,MATCH(PolicyLevers!$C552,'Policy Characteristics'!$D:$D,0))</f>
        <v>0.01</v>
      </c>
      <c r="O552" s="270" t="str">
        <f>INDEX('Policy Characteristics'!J:J,MATCH(PolicyLevers!$C552,'Policy Characteristics'!$D:$D,0))</f>
        <v>% reduction in fuel use</v>
      </c>
      <c r="P552" s="257"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 t="str">
        <f>INDEX('Policy Characteristics'!L:L,MATCH(PolicyLevers!$C552,'Policy Characteristics'!$D:$D,0))</f>
        <v>architectural-design.html#rnd</v>
      </c>
      <c r="R552" s="264" t="str">
        <f>INDEX('Policy Characteristics'!M:M,MATCH(PolicyLevers!$C552,'Policy Characteristics'!$D:$D,0))</f>
        <v>research-and-development.html</v>
      </c>
      <c r="S552" s="257" t="str">
        <f>INDEX('Policy Characteristics'!N:N,MATCH(PolicyLevers!$C552,'Policy Characteristics'!$D:$D,0))</f>
        <v>none</v>
      </c>
      <c r="T552" s="257">
        <f>INDEX('Policy Characteristics'!O:O,MATCH(PolicyLevers!$C552,'Policy Characteristics'!$D:$D,0))</f>
        <v>0</v>
      </c>
      <c r="U552" s="2"/>
      <c r="V552" s="2"/>
      <c r="W552" s="2"/>
      <c r="X552" s="2"/>
      <c r="Y552" s="2"/>
      <c r="Z552" s="2"/>
    </row>
    <row r="553" spans="1:26" ht="20.25" customHeight="1" x14ac:dyDescent="0.2">
      <c r="A553" s="118" t="str">
        <f>INDEX('Policy Characteristics'!B:B,MATCH(PolicyLevers!$C553,'Policy Characteristics'!$D:$D,0))</f>
        <v>Research and Development</v>
      </c>
      <c r="B553" s="118" t="str">
        <f>INDEX('Policy Characteristics'!C:C,MATCH(PolicyLevers!$C553,'Policy Characteristics'!$D:$D,0))</f>
        <v>Fuel Use Reduction</v>
      </c>
      <c r="C553" s="2" t="s">
        <v>674</v>
      </c>
      <c r="D553" s="257" t="s">
        <v>370</v>
      </c>
      <c r="E553" s="257"/>
      <c r="F553" s="257" t="s">
        <v>634</v>
      </c>
      <c r="G553" s="257"/>
      <c r="H553" s="7">
        <v>125</v>
      </c>
      <c r="I553" s="288" t="s">
        <v>63</v>
      </c>
      <c r="J553" s="118" t="str">
        <f>INDEX('Policy Characteristics'!E:E,MATCH(PolicyLevers!$C553,'Policy Characteristics'!$D:$D,0))</f>
        <v>R&amp;D Fuel Use Reductions</v>
      </c>
      <c r="K553" s="118" t="str">
        <f>INDEX('Policy Characteristics'!F:F,MATCH(PolicyLevers!$C553,'Policy Characteristics'!$D:$D,0))</f>
        <v>RnD industry fuel use reduction</v>
      </c>
      <c r="L553" s="54">
        <f>INDEX('Policy Characteristics'!G:G,MATCH(PolicyLevers!$C553,'Policy Characteristics'!$D:$D,0))</f>
        <v>0</v>
      </c>
      <c r="M553" s="54">
        <f>INDEX('Policy Characteristics'!H:H,MATCH(PolicyLevers!$C553,'Policy Characteristics'!$D:$D,0))</f>
        <v>0.4</v>
      </c>
      <c r="N553" s="54">
        <f>INDEX('Policy Characteristics'!I:I,MATCH(PolicyLevers!$C553,'Policy Characteristics'!$D:$D,0))</f>
        <v>0.01</v>
      </c>
      <c r="O553" s="257" t="str">
        <f>INDEX('Policy Characteristics'!J:J,MATCH(PolicyLevers!$C553,'Policy Characteristics'!$D:$D,0))</f>
        <v>% reduction in fuel use</v>
      </c>
      <c r="P553" s="257"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 t="str">
        <f>INDEX('Policy Characteristics'!L:L,MATCH(PolicyLevers!$C553,'Policy Characteristics'!$D:$D,0))</f>
        <v>architectural-design.html#rnd</v>
      </c>
      <c r="R553" s="264" t="str">
        <f>INDEX('Policy Characteristics'!M:M,MATCH(PolicyLevers!$C553,'Policy Characteristics'!$D:$D,0))</f>
        <v>research-and-development.html</v>
      </c>
      <c r="S553" s="257" t="str">
        <f>INDEX('Policy Characteristics'!N:N,MATCH(PolicyLevers!$C553,'Policy Characteristics'!$D:$D,0))</f>
        <v>none</v>
      </c>
      <c r="T553" s="257">
        <f>INDEX('Policy Characteristics'!O:O,MATCH(PolicyLevers!$C553,'Policy Characteristics'!$D:$D,0))</f>
        <v>0</v>
      </c>
      <c r="U553" s="2"/>
      <c r="V553" s="2"/>
      <c r="W553" s="2"/>
      <c r="X553" s="2"/>
      <c r="Y553" s="2"/>
      <c r="Z553" s="2"/>
    </row>
    <row r="554" spans="1:26" ht="20.25" customHeight="1" x14ac:dyDescent="0.2">
      <c r="A554" s="118" t="str">
        <f>INDEX('Policy Characteristics'!B:B,MATCH(PolicyLevers!$C554,'Policy Characteristics'!$D:$D,0))</f>
        <v>Research and Development</v>
      </c>
      <c r="B554" s="118" t="str">
        <f>INDEX('Policy Characteristics'!C:C,MATCH(PolicyLevers!$C554,'Policy Characteristics'!$D:$D,0))</f>
        <v>Fuel Use Reduction</v>
      </c>
      <c r="C554" s="12" t="str">
        <f t="shared" ref="C554" si="396">C$553</f>
        <v>RnD Industry Fuel Use Perc Reduction</v>
      </c>
      <c r="D554" s="257" t="s">
        <v>375</v>
      </c>
      <c r="E554" s="257"/>
      <c r="F554" s="257" t="s">
        <v>636</v>
      </c>
      <c r="G554" s="257"/>
      <c r="H554" s="7">
        <v>126</v>
      </c>
      <c r="I554" s="288" t="s">
        <v>63</v>
      </c>
      <c r="J554" s="118" t="str">
        <f>INDEX('Policy Characteristics'!E:E,MATCH(PolicyLevers!$C554,'Policy Characteristics'!$D:$D,0))</f>
        <v>R&amp;D Fuel Use Reductions</v>
      </c>
      <c r="K554" s="118" t="str">
        <f>INDEX('Policy Characteristics'!F:F,MATCH(PolicyLevers!$C554,'Policy Characteristics'!$D:$D,0))</f>
        <v>RnD industry fuel use reduction</v>
      </c>
      <c r="L554" s="256">
        <f>INDEX('Policy Characteristics'!G:G,MATCH(PolicyLevers!$C554,'Policy Characteristics'!$D:$D,0))</f>
        <v>0</v>
      </c>
      <c r="M554" s="256">
        <f>INDEX('Policy Characteristics'!H:H,MATCH(PolicyLevers!$C554,'Policy Characteristics'!$D:$D,0))</f>
        <v>0.4</v>
      </c>
      <c r="N554" s="256">
        <f>INDEX('Policy Characteristics'!I:I,MATCH(PolicyLevers!$C554,'Policy Characteristics'!$D:$D,0))</f>
        <v>0.01</v>
      </c>
      <c r="O554" s="270" t="str">
        <f>INDEX('Policy Characteristics'!J:J,MATCH(PolicyLevers!$C554,'Policy Characteristics'!$D:$D,0))</f>
        <v>% reduction in fuel use</v>
      </c>
      <c r="P554" s="257"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 t="str">
        <f>INDEX('Policy Characteristics'!L:L,MATCH(PolicyLevers!$C554,'Policy Characteristics'!$D:$D,0))</f>
        <v>architectural-design.html#rnd</v>
      </c>
      <c r="R554" s="264" t="str">
        <f>INDEX('Policy Characteristics'!M:M,MATCH(PolicyLevers!$C554,'Policy Characteristics'!$D:$D,0))</f>
        <v>research-and-development.html</v>
      </c>
      <c r="S554" s="257" t="str">
        <f>INDEX('Policy Characteristics'!N:N,MATCH(PolicyLevers!$C554,'Policy Characteristics'!$D:$D,0))</f>
        <v>none</v>
      </c>
      <c r="T554" s="257">
        <f>INDEX('Policy Characteristics'!O:O,MATCH(PolicyLevers!$C554,'Policy Characteristics'!$D:$D,0))</f>
        <v>0</v>
      </c>
      <c r="U554" s="2"/>
      <c r="V554" s="2"/>
      <c r="W554" s="2"/>
      <c r="X554" s="2"/>
      <c r="Y554" s="2"/>
      <c r="Z554" s="2"/>
    </row>
    <row r="555" spans="1:26" ht="20.25" customHeight="1" x14ac:dyDescent="0.2">
      <c r="A555" s="118" t="str">
        <f>INDEX('Policy Characteristics'!B:B,MATCH(PolicyLevers!$C555,'Policy Characteristics'!$D:$D,0))</f>
        <v>Research and Development</v>
      </c>
      <c r="B555" s="118" t="str">
        <f>INDEX('Policy Characteristics'!C:C,MATCH(PolicyLevers!$C555,'Policy Characteristics'!$D:$D,0))</f>
        <v>Fuel Use Reduction</v>
      </c>
      <c r="C555" s="12" t="str">
        <f t="shared" ref="C555" si="397">C$553</f>
        <v>RnD Industry Fuel Use Perc Reduction</v>
      </c>
      <c r="D555" s="257" t="s">
        <v>377</v>
      </c>
      <c r="E555" s="257"/>
      <c r="F555" s="257" t="s">
        <v>637</v>
      </c>
      <c r="G555" s="257"/>
      <c r="H555" s="7">
        <v>127</v>
      </c>
      <c r="I555" s="288" t="s">
        <v>63</v>
      </c>
      <c r="J555" s="118" t="str">
        <f>INDEX('Policy Characteristics'!E:E,MATCH(PolicyLevers!$C555,'Policy Characteristics'!$D:$D,0))</f>
        <v>R&amp;D Fuel Use Reductions</v>
      </c>
      <c r="K555" s="118" t="str">
        <f>INDEX('Policy Characteristics'!F:F,MATCH(PolicyLevers!$C555,'Policy Characteristics'!$D:$D,0))</f>
        <v>RnD industry fuel use reduction</v>
      </c>
      <c r="L555" s="256">
        <f>INDEX('Policy Characteristics'!G:G,MATCH(PolicyLevers!$C555,'Policy Characteristics'!$D:$D,0))</f>
        <v>0</v>
      </c>
      <c r="M555" s="256">
        <f>INDEX('Policy Characteristics'!H:H,MATCH(PolicyLevers!$C555,'Policy Characteristics'!$D:$D,0))</f>
        <v>0.4</v>
      </c>
      <c r="N555" s="256">
        <f>INDEX('Policy Characteristics'!I:I,MATCH(PolicyLevers!$C555,'Policy Characteristics'!$D:$D,0))</f>
        <v>0.01</v>
      </c>
      <c r="O555" s="270" t="str">
        <f>INDEX('Policy Characteristics'!J:J,MATCH(PolicyLevers!$C555,'Policy Characteristics'!$D:$D,0))</f>
        <v>% reduction in fuel use</v>
      </c>
      <c r="P555" s="257"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 t="str">
        <f>INDEX('Policy Characteristics'!L:L,MATCH(PolicyLevers!$C555,'Policy Characteristics'!$D:$D,0))</f>
        <v>architectural-design.html#rnd</v>
      </c>
      <c r="R555" s="264" t="str">
        <f>INDEX('Policy Characteristics'!M:M,MATCH(PolicyLevers!$C555,'Policy Characteristics'!$D:$D,0))</f>
        <v>research-and-development.html</v>
      </c>
      <c r="S555" s="257" t="str">
        <f>INDEX('Policy Characteristics'!N:N,MATCH(PolicyLevers!$C555,'Policy Characteristics'!$D:$D,0))</f>
        <v>none</v>
      </c>
      <c r="T555" s="257">
        <f>INDEX('Policy Characteristics'!O:O,MATCH(PolicyLevers!$C555,'Policy Characteristics'!$D:$D,0))</f>
        <v>0</v>
      </c>
      <c r="U555" s="2"/>
      <c r="V555" s="2"/>
      <c r="W555" s="2"/>
      <c r="X555" s="2"/>
      <c r="Y555" s="2"/>
      <c r="Z555" s="2"/>
    </row>
    <row r="556" spans="1:26" ht="20.25" customHeight="1" x14ac:dyDescent="0.2">
      <c r="A556" s="118" t="str">
        <f>INDEX('Policy Characteristics'!B:B,MATCH(PolicyLevers!$C556,'Policy Characteristics'!$D:$D,0))</f>
        <v>Research and Development</v>
      </c>
      <c r="B556" s="118" t="str">
        <f>INDEX('Policy Characteristics'!C:C,MATCH(PolicyLevers!$C556,'Policy Characteristics'!$D:$D,0))</f>
        <v>Fuel Use Reduction</v>
      </c>
      <c r="C556" s="12" t="str">
        <f t="shared" ref="C556" si="398">C$553</f>
        <v>RnD Industry Fuel Use Perc Reduction</v>
      </c>
      <c r="D556" s="257" t="s">
        <v>379</v>
      </c>
      <c r="E556" s="257"/>
      <c r="F556" s="257" t="s">
        <v>638</v>
      </c>
      <c r="G556" s="257"/>
      <c r="H556" s="7">
        <v>128</v>
      </c>
      <c r="I556" s="288" t="s">
        <v>63</v>
      </c>
      <c r="J556" s="118" t="str">
        <f>INDEX('Policy Characteristics'!E:E,MATCH(PolicyLevers!$C556,'Policy Characteristics'!$D:$D,0))</f>
        <v>R&amp;D Fuel Use Reductions</v>
      </c>
      <c r="K556" s="118" t="str">
        <f>INDEX('Policy Characteristics'!F:F,MATCH(PolicyLevers!$C556,'Policy Characteristics'!$D:$D,0))</f>
        <v>RnD industry fuel use reduction</v>
      </c>
      <c r="L556" s="256">
        <f>INDEX('Policy Characteristics'!G:G,MATCH(PolicyLevers!$C556,'Policy Characteristics'!$D:$D,0))</f>
        <v>0</v>
      </c>
      <c r="M556" s="256">
        <f>INDEX('Policy Characteristics'!H:H,MATCH(PolicyLevers!$C556,'Policy Characteristics'!$D:$D,0))</f>
        <v>0.4</v>
      </c>
      <c r="N556" s="256">
        <f>INDEX('Policy Characteristics'!I:I,MATCH(PolicyLevers!$C556,'Policy Characteristics'!$D:$D,0))</f>
        <v>0.01</v>
      </c>
      <c r="O556" s="270" t="str">
        <f>INDEX('Policy Characteristics'!J:J,MATCH(PolicyLevers!$C556,'Policy Characteristics'!$D:$D,0))</f>
        <v>% reduction in fuel use</v>
      </c>
      <c r="P556" s="257"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 t="str">
        <f>INDEX('Policy Characteristics'!L:L,MATCH(PolicyLevers!$C556,'Policy Characteristics'!$D:$D,0))</f>
        <v>architectural-design.html#rnd</v>
      </c>
      <c r="R556" s="264" t="str">
        <f>INDEX('Policy Characteristics'!M:M,MATCH(PolicyLevers!$C556,'Policy Characteristics'!$D:$D,0))</f>
        <v>research-and-development.html</v>
      </c>
      <c r="S556" s="257" t="str">
        <f>INDEX('Policy Characteristics'!N:N,MATCH(PolicyLevers!$C556,'Policy Characteristics'!$D:$D,0))</f>
        <v>none</v>
      </c>
      <c r="T556" s="257">
        <f>INDEX('Policy Characteristics'!O:O,MATCH(PolicyLevers!$C556,'Policy Characteristics'!$D:$D,0))</f>
        <v>0</v>
      </c>
      <c r="U556" s="2"/>
      <c r="V556" s="2"/>
      <c r="W556" s="2"/>
      <c r="X556" s="2"/>
      <c r="Y556" s="2"/>
      <c r="Z556" s="2"/>
    </row>
    <row r="557" spans="1:26" ht="20.25" customHeight="1" x14ac:dyDescent="0.2">
      <c r="A557" s="118" t="str">
        <f>INDEX('Policy Characteristics'!B:B,MATCH(PolicyLevers!$C557,'Policy Characteristics'!$D:$D,0))</f>
        <v>Research and Development</v>
      </c>
      <c r="B557" s="118" t="str">
        <f>INDEX('Policy Characteristics'!C:C,MATCH(PolicyLevers!$C557,'Policy Characteristics'!$D:$D,0))</f>
        <v>Fuel Use Reduction</v>
      </c>
      <c r="C557" s="12" t="str">
        <f t="shared" ref="C557" si="399">C$553</f>
        <v>RnD Industry Fuel Use Perc Reduction</v>
      </c>
      <c r="D557" s="257" t="s">
        <v>381</v>
      </c>
      <c r="E557" s="257"/>
      <c r="F557" s="257" t="s">
        <v>639</v>
      </c>
      <c r="G557" s="257"/>
      <c r="H557" s="7">
        <v>129</v>
      </c>
      <c r="I557" s="288" t="s">
        <v>63</v>
      </c>
      <c r="J557" s="118" t="str">
        <f>INDEX('Policy Characteristics'!E:E,MATCH(PolicyLevers!$C557,'Policy Characteristics'!$D:$D,0))</f>
        <v>R&amp;D Fuel Use Reductions</v>
      </c>
      <c r="K557" s="118" t="str">
        <f>INDEX('Policy Characteristics'!F:F,MATCH(PolicyLevers!$C557,'Policy Characteristics'!$D:$D,0))</f>
        <v>RnD industry fuel use reduction</v>
      </c>
      <c r="L557" s="256">
        <f>INDEX('Policy Characteristics'!G:G,MATCH(PolicyLevers!$C557,'Policy Characteristics'!$D:$D,0))</f>
        <v>0</v>
      </c>
      <c r="M557" s="256">
        <f>INDEX('Policy Characteristics'!H:H,MATCH(PolicyLevers!$C557,'Policy Characteristics'!$D:$D,0))</f>
        <v>0.4</v>
      </c>
      <c r="N557" s="256">
        <f>INDEX('Policy Characteristics'!I:I,MATCH(PolicyLevers!$C557,'Policy Characteristics'!$D:$D,0))</f>
        <v>0.01</v>
      </c>
      <c r="O557" s="270" t="str">
        <f>INDEX('Policy Characteristics'!J:J,MATCH(PolicyLevers!$C557,'Policy Characteristics'!$D:$D,0))</f>
        <v>% reduction in fuel use</v>
      </c>
      <c r="P557" s="257"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 t="str">
        <f>INDEX('Policy Characteristics'!L:L,MATCH(PolicyLevers!$C557,'Policy Characteristics'!$D:$D,0))</f>
        <v>architectural-design.html#rnd</v>
      </c>
      <c r="R557" s="264" t="str">
        <f>INDEX('Policy Characteristics'!M:M,MATCH(PolicyLevers!$C557,'Policy Characteristics'!$D:$D,0))</f>
        <v>research-and-development.html</v>
      </c>
      <c r="S557" s="257" t="str">
        <f>INDEX('Policy Characteristics'!N:N,MATCH(PolicyLevers!$C557,'Policy Characteristics'!$D:$D,0))</f>
        <v>none</v>
      </c>
      <c r="T557" s="257">
        <f>INDEX('Policy Characteristics'!O:O,MATCH(PolicyLevers!$C557,'Policy Characteristics'!$D:$D,0))</f>
        <v>0</v>
      </c>
      <c r="U557" s="2"/>
      <c r="V557" s="2"/>
      <c r="W557" s="2"/>
      <c r="X557" s="2"/>
      <c r="Y557" s="2"/>
      <c r="Z557" s="2"/>
    </row>
    <row r="558" spans="1:26" ht="20.25" customHeight="1" x14ac:dyDescent="0.2">
      <c r="A558" s="118" t="str">
        <f>INDEX('Policy Characteristics'!B:B,MATCH(PolicyLevers!$C558,'Policy Characteristics'!$D:$D,0))</f>
        <v>Research and Development</v>
      </c>
      <c r="B558" s="118" t="str">
        <f>INDEX('Policy Characteristics'!C:C,MATCH(PolicyLevers!$C558,'Policy Characteristics'!$D:$D,0))</f>
        <v>Fuel Use Reduction</v>
      </c>
      <c r="C558" s="12" t="str">
        <f t="shared" ref="C558" si="400">C$553</f>
        <v>RnD Industry Fuel Use Perc Reduction</v>
      </c>
      <c r="D558" s="257" t="s">
        <v>383</v>
      </c>
      <c r="E558" s="257"/>
      <c r="F558" s="257" t="s">
        <v>640</v>
      </c>
      <c r="G558" s="257"/>
      <c r="H558" s="7">
        <v>130</v>
      </c>
      <c r="I558" s="288" t="s">
        <v>63</v>
      </c>
      <c r="J558" s="118" t="str">
        <f>INDEX('Policy Characteristics'!E:E,MATCH(PolicyLevers!$C558,'Policy Characteristics'!$D:$D,0))</f>
        <v>R&amp;D Fuel Use Reductions</v>
      </c>
      <c r="K558" s="118" t="str">
        <f>INDEX('Policy Characteristics'!F:F,MATCH(PolicyLevers!$C558,'Policy Characteristics'!$D:$D,0))</f>
        <v>RnD industry fuel use reduction</v>
      </c>
      <c r="L558" s="256">
        <f>INDEX('Policy Characteristics'!G:G,MATCH(PolicyLevers!$C558,'Policy Characteristics'!$D:$D,0))</f>
        <v>0</v>
      </c>
      <c r="M558" s="256">
        <f>INDEX('Policy Characteristics'!H:H,MATCH(PolicyLevers!$C558,'Policy Characteristics'!$D:$D,0))</f>
        <v>0.4</v>
      </c>
      <c r="N558" s="256">
        <f>INDEX('Policy Characteristics'!I:I,MATCH(PolicyLevers!$C558,'Policy Characteristics'!$D:$D,0))</f>
        <v>0.01</v>
      </c>
      <c r="O558" s="270" t="str">
        <f>INDEX('Policy Characteristics'!J:J,MATCH(PolicyLevers!$C558,'Policy Characteristics'!$D:$D,0))</f>
        <v>% reduction in fuel use</v>
      </c>
      <c r="P558" s="257"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 t="str">
        <f>INDEX('Policy Characteristics'!L:L,MATCH(PolicyLevers!$C558,'Policy Characteristics'!$D:$D,0))</f>
        <v>architectural-design.html#rnd</v>
      </c>
      <c r="R558" s="264" t="str">
        <f>INDEX('Policy Characteristics'!M:M,MATCH(PolicyLevers!$C558,'Policy Characteristics'!$D:$D,0))</f>
        <v>research-and-development.html</v>
      </c>
      <c r="S558" s="257" t="str">
        <f>INDEX('Policy Characteristics'!N:N,MATCH(PolicyLevers!$C558,'Policy Characteristics'!$D:$D,0))</f>
        <v>none</v>
      </c>
      <c r="T558" s="257">
        <f>INDEX('Policy Characteristics'!O:O,MATCH(PolicyLevers!$C558,'Policy Characteristics'!$D:$D,0))</f>
        <v>0</v>
      </c>
      <c r="U558" s="2"/>
      <c r="V558" s="2"/>
      <c r="W558" s="2"/>
      <c r="X558" s="2"/>
      <c r="Y558" s="2"/>
      <c r="Z558" s="2"/>
    </row>
    <row r="559" spans="1:26" ht="20.25" customHeight="1" x14ac:dyDescent="0.2">
      <c r="A559" s="118" t="str">
        <f>INDEX('Policy Characteristics'!B:B,MATCH(PolicyLevers!$C559,'Policy Characteristics'!$D:$D,0))</f>
        <v>Research and Development</v>
      </c>
      <c r="B559" s="118" t="str">
        <f>INDEX('Policy Characteristics'!C:C,MATCH(PolicyLevers!$C559,'Policy Characteristics'!$D:$D,0))</f>
        <v>Fuel Use Reduction</v>
      </c>
      <c r="C559" s="12" t="str">
        <f t="shared" ref="C559" si="401">C$553</f>
        <v>RnD Industry Fuel Use Perc Reduction</v>
      </c>
      <c r="D559" s="257" t="s">
        <v>385</v>
      </c>
      <c r="E559" s="257"/>
      <c r="F559" s="257" t="s">
        <v>641</v>
      </c>
      <c r="G559" s="257"/>
      <c r="H559" s="7">
        <v>131</v>
      </c>
      <c r="I559" s="288" t="s">
        <v>63</v>
      </c>
      <c r="J559" s="118" t="str">
        <f>INDEX('Policy Characteristics'!E:E,MATCH(PolicyLevers!$C559,'Policy Characteristics'!$D:$D,0))</f>
        <v>R&amp;D Fuel Use Reductions</v>
      </c>
      <c r="K559" s="118" t="str">
        <f>INDEX('Policy Characteristics'!F:F,MATCH(PolicyLevers!$C559,'Policy Characteristics'!$D:$D,0))</f>
        <v>RnD industry fuel use reduction</v>
      </c>
      <c r="L559" s="256">
        <f>INDEX('Policy Characteristics'!G:G,MATCH(PolicyLevers!$C559,'Policy Characteristics'!$D:$D,0))</f>
        <v>0</v>
      </c>
      <c r="M559" s="256">
        <f>INDEX('Policy Characteristics'!H:H,MATCH(PolicyLevers!$C559,'Policy Characteristics'!$D:$D,0))</f>
        <v>0.4</v>
      </c>
      <c r="N559" s="256">
        <f>INDEX('Policy Characteristics'!I:I,MATCH(PolicyLevers!$C559,'Policy Characteristics'!$D:$D,0))</f>
        <v>0.01</v>
      </c>
      <c r="O559" s="270" t="str">
        <f>INDEX('Policy Characteristics'!J:J,MATCH(PolicyLevers!$C559,'Policy Characteristics'!$D:$D,0))</f>
        <v>% reduction in fuel use</v>
      </c>
      <c r="P559" s="257"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 t="str">
        <f>INDEX('Policy Characteristics'!L:L,MATCH(PolicyLevers!$C559,'Policy Characteristics'!$D:$D,0))</f>
        <v>architectural-design.html#rnd</v>
      </c>
      <c r="R559" s="264" t="str">
        <f>INDEX('Policy Characteristics'!M:M,MATCH(PolicyLevers!$C559,'Policy Characteristics'!$D:$D,0))</f>
        <v>research-and-development.html</v>
      </c>
      <c r="S559" s="257" t="str">
        <f>INDEX('Policy Characteristics'!N:N,MATCH(PolicyLevers!$C559,'Policy Characteristics'!$D:$D,0))</f>
        <v>none</v>
      </c>
      <c r="T559" s="257">
        <f>INDEX('Policy Characteristics'!O:O,MATCH(PolicyLevers!$C559,'Policy Characteristics'!$D:$D,0))</f>
        <v>0</v>
      </c>
      <c r="U559" s="2"/>
      <c r="V559" s="2"/>
      <c r="W559" s="2"/>
      <c r="X559" s="2"/>
      <c r="Y559" s="2"/>
      <c r="Z559" s="2"/>
    </row>
    <row r="560" spans="1:26" ht="20.25" customHeight="1" x14ac:dyDescent="0.2">
      <c r="A560" s="118" t="str">
        <f>INDEX('Policy Characteristics'!B:B,MATCH(PolicyLevers!$C560,'Policy Characteristics'!$D:$D,0))</f>
        <v>Research and Development</v>
      </c>
      <c r="B560" s="118" t="str">
        <f>INDEX('Policy Characteristics'!C:C,MATCH(PolicyLevers!$C560,'Policy Characteristics'!$D:$D,0))</f>
        <v>Fuel Use Reduction</v>
      </c>
      <c r="C560" s="12" t="str">
        <f t="shared" ref="C560" si="402">C$553</f>
        <v>RnD Industry Fuel Use Perc Reduction</v>
      </c>
      <c r="D560" s="257" t="s">
        <v>387</v>
      </c>
      <c r="E560" s="257"/>
      <c r="F560" s="257" t="s">
        <v>642</v>
      </c>
      <c r="G560" s="257"/>
      <c r="H560" s="7">
        <v>132</v>
      </c>
      <c r="I560" s="288" t="s">
        <v>63</v>
      </c>
      <c r="J560" s="118" t="str">
        <f>INDEX('Policy Characteristics'!E:E,MATCH(PolicyLevers!$C560,'Policy Characteristics'!$D:$D,0))</f>
        <v>R&amp;D Fuel Use Reductions</v>
      </c>
      <c r="K560" s="118" t="str">
        <f>INDEX('Policy Characteristics'!F:F,MATCH(PolicyLevers!$C560,'Policy Characteristics'!$D:$D,0))</f>
        <v>RnD industry fuel use reduction</v>
      </c>
      <c r="L560" s="256">
        <f>INDEX('Policy Characteristics'!G:G,MATCH(PolicyLevers!$C560,'Policy Characteristics'!$D:$D,0))</f>
        <v>0</v>
      </c>
      <c r="M560" s="256">
        <f>INDEX('Policy Characteristics'!H:H,MATCH(PolicyLevers!$C560,'Policy Characteristics'!$D:$D,0))</f>
        <v>0.4</v>
      </c>
      <c r="N560" s="256">
        <f>INDEX('Policy Characteristics'!I:I,MATCH(PolicyLevers!$C560,'Policy Characteristics'!$D:$D,0))</f>
        <v>0.01</v>
      </c>
      <c r="O560" s="270" t="str">
        <f>INDEX('Policy Characteristics'!J:J,MATCH(PolicyLevers!$C560,'Policy Characteristics'!$D:$D,0))</f>
        <v>% reduction in fuel use</v>
      </c>
      <c r="P560" s="257"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 t="str">
        <f>INDEX('Policy Characteristics'!L:L,MATCH(PolicyLevers!$C560,'Policy Characteristics'!$D:$D,0))</f>
        <v>architectural-design.html#rnd</v>
      </c>
      <c r="R560" s="264" t="str">
        <f>INDEX('Policy Characteristics'!M:M,MATCH(PolicyLevers!$C560,'Policy Characteristics'!$D:$D,0))</f>
        <v>research-and-development.html</v>
      </c>
      <c r="S560" s="257" t="str">
        <f>INDEX('Policy Characteristics'!N:N,MATCH(PolicyLevers!$C560,'Policy Characteristics'!$D:$D,0))</f>
        <v>none</v>
      </c>
      <c r="T560" s="257">
        <f>INDEX('Policy Characteristics'!O:O,MATCH(PolicyLevers!$C560,'Policy Characteristics'!$D:$D,0))</f>
        <v>0</v>
      </c>
      <c r="U560" s="2"/>
      <c r="V560" s="2"/>
      <c r="W560" s="2"/>
      <c r="X560" s="2"/>
      <c r="Y560" s="2"/>
      <c r="Z560" s="2"/>
    </row>
    <row r="561" spans="1:26" ht="20.25" customHeight="1" x14ac:dyDescent="0.2">
      <c r="A561" s="118" t="str">
        <f>INDEX('Policy Characteristics'!B:B,MATCH(PolicyLevers!$C561,'Policy Characteristics'!$D:$D,0))</f>
        <v>Research and Development</v>
      </c>
      <c r="B561" s="118" t="str">
        <f>INDEX('Policy Characteristics'!C:C,MATCH(PolicyLevers!$C561,'Policy Characteristics'!$D:$D,0))</f>
        <v>Fuel Use Reduction</v>
      </c>
      <c r="C561" s="118" t="s">
        <v>676</v>
      </c>
      <c r="D561" s="252" t="s">
        <v>644</v>
      </c>
      <c r="E561" s="252"/>
      <c r="F561" s="252" t="s">
        <v>645</v>
      </c>
      <c r="G561" s="252"/>
      <c r="H561" s="249">
        <v>133</v>
      </c>
      <c r="I561" s="283" t="s">
        <v>76</v>
      </c>
      <c r="J561" s="118" t="str">
        <f>INDEX('Policy Characteristics'!E:E,MATCH(PolicyLevers!$C561,'Policy Characteristics'!$D:$D,0))</f>
        <v>R&amp;D Fuel Use Reductions</v>
      </c>
      <c r="K561" s="118" t="str">
        <f>INDEX('Policy Characteristics'!F:F,MATCH(PolicyLevers!$C561,'Policy Characteristics'!$D:$D,0))</f>
        <v>RnD transportation fuel use reduction</v>
      </c>
      <c r="L561" s="251">
        <f>INDEX('Policy Characteristics'!G:G,MATCH(PolicyLevers!$C561,'Policy Characteristics'!$D:$D,0))</f>
        <v>0</v>
      </c>
      <c r="M561" s="251">
        <f>INDEX('Policy Characteristics'!H:H,MATCH(PolicyLevers!$C561,'Policy Characteristics'!$D:$D,0))</f>
        <v>0.4</v>
      </c>
      <c r="N561" s="251">
        <f>INDEX('Policy Characteristics'!I:I,MATCH(PolicyLevers!$C561,'Policy Characteristics'!$D:$D,0))</f>
        <v>0.01</v>
      </c>
      <c r="O561" s="252" t="str">
        <f>INDEX('Policy Characteristics'!J:J,MATCH(PolicyLevers!$C561,'Policy Characteristics'!$D:$D,0))</f>
        <v>% reduction in fuel use</v>
      </c>
      <c r="P561" s="252"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118" t="str">
        <f>INDEX('Policy Characteristics'!L:L,MATCH(PolicyLevers!$C561,'Policy Characteristics'!$D:$D,0))</f>
        <v>architectural-design.html#rnd</v>
      </c>
      <c r="R561" s="260" t="str">
        <f>INDEX('Policy Characteristics'!M:M,MATCH(PolicyLevers!$C561,'Policy Characteristics'!$D:$D,0))</f>
        <v>research-and-development.html</v>
      </c>
      <c r="S561" s="252" t="str">
        <f>INDEX('Policy Characteristics'!N:N,MATCH(PolicyLevers!$C561,'Policy Characteristics'!$D:$D,0))</f>
        <v>none</v>
      </c>
      <c r="T561" s="252">
        <f>INDEX('Policy Characteristics'!O:O,MATCH(PolicyLevers!$C561,'Policy Characteristics'!$D:$D,0))</f>
        <v>0</v>
      </c>
      <c r="U561" s="2"/>
      <c r="V561" s="2"/>
      <c r="W561" s="2"/>
      <c r="X561" s="2"/>
      <c r="Y561" s="2"/>
      <c r="Z561" s="2"/>
    </row>
    <row r="562" spans="1:26" ht="20.25" customHeight="1" x14ac:dyDescent="0.2">
      <c r="A562" s="118" t="str">
        <f>INDEX('Policy Characteristics'!B:B,MATCH(PolicyLevers!$C562,'Policy Characteristics'!$D:$D,0))</f>
        <v>Research and Development</v>
      </c>
      <c r="B562" s="118" t="str">
        <f>INDEX('Policy Characteristics'!C:C,MATCH(PolicyLevers!$C562,'Policy Characteristics'!$D:$D,0))</f>
        <v>Fuel Use Reduction</v>
      </c>
      <c r="C562" s="118" t="str">
        <f t="shared" ref="C562" si="403">C$561</f>
        <v>RnD Transportation Fuel Use Perc Reduction</v>
      </c>
      <c r="D562" s="252" t="s">
        <v>647</v>
      </c>
      <c r="E562" s="252"/>
      <c r="F562" s="252" t="s">
        <v>648</v>
      </c>
      <c r="G562" s="252"/>
      <c r="H562" s="249">
        <v>134</v>
      </c>
      <c r="I562" s="283" t="s">
        <v>76</v>
      </c>
      <c r="J562" s="118" t="str">
        <f>INDEX('Policy Characteristics'!E:E,MATCH(PolicyLevers!$C562,'Policy Characteristics'!$D:$D,0))</f>
        <v>R&amp;D Fuel Use Reductions</v>
      </c>
      <c r="K562" s="118" t="str">
        <f>INDEX('Policy Characteristics'!F:F,MATCH(PolicyLevers!$C562,'Policy Characteristics'!$D:$D,0))</f>
        <v>RnD transportation fuel use reduction</v>
      </c>
      <c r="L562" s="251">
        <f>INDEX('Policy Characteristics'!G:G,MATCH(PolicyLevers!$C562,'Policy Characteristics'!$D:$D,0))</f>
        <v>0</v>
      </c>
      <c r="M562" s="251">
        <f>INDEX('Policy Characteristics'!H:H,MATCH(PolicyLevers!$C562,'Policy Characteristics'!$D:$D,0))</f>
        <v>0.4</v>
      </c>
      <c r="N562" s="251">
        <f>INDEX('Policy Characteristics'!I:I,MATCH(PolicyLevers!$C562,'Policy Characteristics'!$D:$D,0))</f>
        <v>0.01</v>
      </c>
      <c r="O562" s="252" t="str">
        <f>INDEX('Policy Characteristics'!J:J,MATCH(PolicyLevers!$C562,'Policy Characteristics'!$D:$D,0))</f>
        <v>% reduction in fuel use</v>
      </c>
      <c r="P562" s="252"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118" t="str">
        <f>INDEX('Policy Characteristics'!L:L,MATCH(PolicyLevers!$C562,'Policy Characteristics'!$D:$D,0))</f>
        <v>architectural-design.html#rnd</v>
      </c>
      <c r="R562" s="260" t="str">
        <f>INDEX('Policy Characteristics'!M:M,MATCH(PolicyLevers!$C562,'Policy Characteristics'!$D:$D,0))</f>
        <v>research-and-development.html</v>
      </c>
      <c r="S562" s="252" t="str">
        <f>INDEX('Policy Characteristics'!N:N,MATCH(PolicyLevers!$C562,'Policy Characteristics'!$D:$D,0))</f>
        <v>none</v>
      </c>
      <c r="T562" s="252">
        <f>INDEX('Policy Characteristics'!O:O,MATCH(PolicyLevers!$C562,'Policy Characteristics'!$D:$D,0))</f>
        <v>0</v>
      </c>
      <c r="U562" s="2"/>
      <c r="V562" s="2"/>
      <c r="W562" s="2"/>
      <c r="X562" s="2"/>
      <c r="Y562" s="2"/>
      <c r="Z562" s="2"/>
    </row>
    <row r="563" spans="1:26" ht="20.25" customHeight="1" x14ac:dyDescent="0.2">
      <c r="A563" s="118" t="str">
        <f>INDEX('Policy Characteristics'!B:B,MATCH(PolicyLevers!$C563,'Policy Characteristics'!$D:$D,0))</f>
        <v>Research and Development</v>
      </c>
      <c r="B563" s="118" t="str">
        <f>INDEX('Policy Characteristics'!C:C,MATCH(PolicyLevers!$C563,'Policy Characteristics'!$D:$D,0))</f>
        <v>Fuel Use Reduction</v>
      </c>
      <c r="C563" s="12" t="str">
        <f t="shared" ref="C563" si="404">C$561</f>
        <v>RnD Transportation Fuel Use Perc Reduction</v>
      </c>
      <c r="D563" s="257" t="s">
        <v>649</v>
      </c>
      <c r="E563" s="257"/>
      <c r="F563" s="257" t="s">
        <v>650</v>
      </c>
      <c r="G563" s="257"/>
      <c r="H563" s="7">
        <v>135</v>
      </c>
      <c r="I563" s="288" t="s">
        <v>63</v>
      </c>
      <c r="J563" s="118" t="str">
        <f>INDEX('Policy Characteristics'!E:E,MATCH(PolicyLevers!$C563,'Policy Characteristics'!$D:$D,0))</f>
        <v>R&amp;D Fuel Use Reductions</v>
      </c>
      <c r="K563" s="118" t="str">
        <f>INDEX('Policy Characteristics'!F:F,MATCH(PolicyLevers!$C563,'Policy Characteristics'!$D:$D,0))</f>
        <v>RnD transportation fuel use reduction</v>
      </c>
      <c r="L563" s="256">
        <f>INDEX('Policy Characteristics'!G:G,MATCH(PolicyLevers!$C563,'Policy Characteristics'!$D:$D,0))</f>
        <v>0</v>
      </c>
      <c r="M563" s="256">
        <f>INDEX('Policy Characteristics'!H:H,MATCH(PolicyLevers!$C563,'Policy Characteristics'!$D:$D,0))</f>
        <v>0.4</v>
      </c>
      <c r="N563" s="256">
        <f>INDEX('Policy Characteristics'!I:I,MATCH(PolicyLevers!$C563,'Policy Characteristics'!$D:$D,0))</f>
        <v>0.01</v>
      </c>
      <c r="O563" s="270" t="str">
        <f>INDEX('Policy Characteristics'!J:J,MATCH(PolicyLevers!$C563,'Policy Characteristics'!$D:$D,0))</f>
        <v>% reduction in fuel use</v>
      </c>
      <c r="P563" s="257"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 t="str">
        <f>INDEX('Policy Characteristics'!L:L,MATCH(PolicyLevers!$C563,'Policy Characteristics'!$D:$D,0))</f>
        <v>architectural-design.html#rnd</v>
      </c>
      <c r="R563" s="264" t="str">
        <f>INDEX('Policy Characteristics'!M:M,MATCH(PolicyLevers!$C563,'Policy Characteristics'!$D:$D,0))</f>
        <v>research-and-development.html</v>
      </c>
      <c r="S563" s="257" t="str">
        <f>INDEX('Policy Characteristics'!N:N,MATCH(PolicyLevers!$C563,'Policy Characteristics'!$D:$D,0))</f>
        <v>none</v>
      </c>
      <c r="T563" s="257">
        <f>INDEX('Policy Characteristics'!O:O,MATCH(PolicyLevers!$C563,'Policy Characteristics'!$D:$D,0))</f>
        <v>0</v>
      </c>
      <c r="U563" s="2"/>
      <c r="V563" s="2"/>
      <c r="W563" s="2"/>
      <c r="X563" s="2"/>
      <c r="Y563" s="2"/>
      <c r="Z563" s="2"/>
    </row>
    <row r="564" spans="1:26" ht="20.25" customHeight="1" x14ac:dyDescent="0.2">
      <c r="A564" s="118" t="str">
        <f>INDEX('Policy Characteristics'!B:B,MATCH(PolicyLevers!$C564,'Policy Characteristics'!$D:$D,0))</f>
        <v>Research and Development</v>
      </c>
      <c r="B564" s="118" t="str">
        <f>INDEX('Policy Characteristics'!C:C,MATCH(PolicyLevers!$C564,'Policy Characteristics'!$D:$D,0))</f>
        <v>Fuel Use Reduction</v>
      </c>
      <c r="C564" s="12" t="str">
        <f t="shared" ref="C564" si="405">C$561</f>
        <v>RnD Transportation Fuel Use Perc Reduction</v>
      </c>
      <c r="D564" s="257" t="s">
        <v>651</v>
      </c>
      <c r="E564" s="257"/>
      <c r="F564" s="257" t="s">
        <v>652</v>
      </c>
      <c r="G564" s="257"/>
      <c r="H564" s="7">
        <v>136</v>
      </c>
      <c r="I564" s="288" t="s">
        <v>63</v>
      </c>
      <c r="J564" s="118" t="str">
        <f>INDEX('Policy Characteristics'!E:E,MATCH(PolicyLevers!$C564,'Policy Characteristics'!$D:$D,0))</f>
        <v>R&amp;D Fuel Use Reductions</v>
      </c>
      <c r="K564" s="118" t="str">
        <f>INDEX('Policy Characteristics'!F:F,MATCH(PolicyLevers!$C564,'Policy Characteristics'!$D:$D,0))</f>
        <v>RnD transportation fuel use reduction</v>
      </c>
      <c r="L564" s="256">
        <f>INDEX('Policy Characteristics'!G:G,MATCH(PolicyLevers!$C564,'Policy Characteristics'!$D:$D,0))</f>
        <v>0</v>
      </c>
      <c r="M564" s="256">
        <f>INDEX('Policy Characteristics'!H:H,MATCH(PolicyLevers!$C564,'Policy Characteristics'!$D:$D,0))</f>
        <v>0.4</v>
      </c>
      <c r="N564" s="256">
        <f>INDEX('Policy Characteristics'!I:I,MATCH(PolicyLevers!$C564,'Policy Characteristics'!$D:$D,0))</f>
        <v>0.01</v>
      </c>
      <c r="O564" s="270" t="str">
        <f>INDEX('Policy Characteristics'!J:J,MATCH(PolicyLevers!$C564,'Policy Characteristics'!$D:$D,0))</f>
        <v>% reduction in fuel use</v>
      </c>
      <c r="P564" s="257"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 t="str">
        <f>INDEX('Policy Characteristics'!L:L,MATCH(PolicyLevers!$C564,'Policy Characteristics'!$D:$D,0))</f>
        <v>architectural-design.html#rnd</v>
      </c>
      <c r="R564" s="264" t="str">
        <f>INDEX('Policy Characteristics'!M:M,MATCH(PolicyLevers!$C564,'Policy Characteristics'!$D:$D,0))</f>
        <v>research-and-development.html</v>
      </c>
      <c r="S564" s="257" t="str">
        <f>INDEX('Policy Characteristics'!N:N,MATCH(PolicyLevers!$C564,'Policy Characteristics'!$D:$D,0))</f>
        <v>none</v>
      </c>
      <c r="T564" s="257">
        <f>INDEX('Policy Characteristics'!O:O,MATCH(PolicyLevers!$C564,'Policy Characteristics'!$D:$D,0))</f>
        <v>0</v>
      </c>
      <c r="U564" s="2"/>
      <c r="V564" s="2"/>
      <c r="W564" s="2"/>
      <c r="X564" s="2"/>
      <c r="Y564" s="2"/>
      <c r="Z564" s="2"/>
    </row>
    <row r="565" spans="1:26" ht="20.25" customHeight="1" x14ac:dyDescent="0.2">
      <c r="A565" s="118" t="str">
        <f>INDEX('Policy Characteristics'!B:B,MATCH(PolicyLevers!$C565,'Policy Characteristics'!$D:$D,0))</f>
        <v>Research and Development</v>
      </c>
      <c r="B565" s="118" t="str">
        <f>INDEX('Policy Characteristics'!C:C,MATCH(PolicyLevers!$C565,'Policy Characteristics'!$D:$D,0))</f>
        <v>Fuel Use Reduction</v>
      </c>
      <c r="C565" s="118" t="str">
        <f t="shared" ref="C565" si="406">C$561</f>
        <v>RnD Transportation Fuel Use Perc Reduction</v>
      </c>
      <c r="D565" s="252" t="s">
        <v>653</v>
      </c>
      <c r="E565" s="252"/>
      <c r="F565" s="252" t="s">
        <v>654</v>
      </c>
      <c r="G565" s="252"/>
      <c r="H565" s="249">
        <v>137</v>
      </c>
      <c r="I565" s="283" t="s">
        <v>76</v>
      </c>
      <c r="J565" s="118" t="str">
        <f>INDEX('Policy Characteristics'!E:E,MATCH(PolicyLevers!$C565,'Policy Characteristics'!$D:$D,0))</f>
        <v>R&amp;D Fuel Use Reductions</v>
      </c>
      <c r="K565" s="118" t="str">
        <f>INDEX('Policy Characteristics'!F:F,MATCH(PolicyLevers!$C565,'Policy Characteristics'!$D:$D,0))</f>
        <v>RnD transportation fuel use reduction</v>
      </c>
      <c r="L565" s="251">
        <f>INDEX('Policy Characteristics'!G:G,MATCH(PolicyLevers!$C565,'Policy Characteristics'!$D:$D,0))</f>
        <v>0</v>
      </c>
      <c r="M565" s="251">
        <f>INDEX('Policy Characteristics'!H:H,MATCH(PolicyLevers!$C565,'Policy Characteristics'!$D:$D,0))</f>
        <v>0.4</v>
      </c>
      <c r="N565" s="251">
        <f>INDEX('Policy Characteristics'!I:I,MATCH(PolicyLevers!$C565,'Policy Characteristics'!$D:$D,0))</f>
        <v>0.01</v>
      </c>
      <c r="O565" s="252" t="str">
        <f>INDEX('Policy Characteristics'!J:J,MATCH(PolicyLevers!$C565,'Policy Characteristics'!$D:$D,0))</f>
        <v>% reduction in fuel use</v>
      </c>
      <c r="P565" s="252"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118" t="str">
        <f>INDEX('Policy Characteristics'!L:L,MATCH(PolicyLevers!$C565,'Policy Characteristics'!$D:$D,0))</f>
        <v>architectural-design.html#rnd</v>
      </c>
      <c r="R565" s="260" t="str">
        <f>INDEX('Policy Characteristics'!M:M,MATCH(PolicyLevers!$C565,'Policy Characteristics'!$D:$D,0))</f>
        <v>research-and-development.html</v>
      </c>
      <c r="S565" s="252" t="str">
        <f>INDEX('Policy Characteristics'!N:N,MATCH(PolicyLevers!$C565,'Policy Characteristics'!$D:$D,0))</f>
        <v>none</v>
      </c>
      <c r="T565" s="252">
        <f>INDEX('Policy Characteristics'!O:O,MATCH(PolicyLevers!$C565,'Policy Characteristics'!$D:$D,0))</f>
        <v>0</v>
      </c>
      <c r="U565" s="2"/>
      <c r="V565" s="2"/>
      <c r="W565" s="2"/>
      <c r="X565" s="2"/>
      <c r="Y565" s="2"/>
      <c r="Z565" s="2"/>
    </row>
    <row r="566" spans="1:26" ht="20.25" customHeight="1" x14ac:dyDescent="0.2">
      <c r="A566" s="118" t="str">
        <f>INDEX('Policy Characteristics'!B:B,MATCH(PolicyLevers!$C566,'Policy Characteristics'!$D:$D,0))</f>
        <v>Research and Development</v>
      </c>
      <c r="B566" s="118" t="str">
        <f>INDEX('Policy Characteristics'!C:C,MATCH(PolicyLevers!$C566,'Policy Characteristics'!$D:$D,0))</f>
        <v>Fuel Use Reduction</v>
      </c>
      <c r="C566" s="12" t="str">
        <f t="shared" ref="C566" si="407">C$561</f>
        <v>RnD Transportation Fuel Use Perc Reduction</v>
      </c>
      <c r="D566" s="257" t="s">
        <v>655</v>
      </c>
      <c r="E566" s="257"/>
      <c r="F566" s="257" t="s">
        <v>656</v>
      </c>
      <c r="G566" s="257"/>
      <c r="H566" s="7">
        <v>138</v>
      </c>
      <c r="I566" s="288" t="s">
        <v>63</v>
      </c>
      <c r="J566" s="118" t="str">
        <f>INDEX('Policy Characteristics'!E:E,MATCH(PolicyLevers!$C566,'Policy Characteristics'!$D:$D,0))</f>
        <v>R&amp;D Fuel Use Reductions</v>
      </c>
      <c r="K566" s="118" t="str">
        <f>INDEX('Policy Characteristics'!F:F,MATCH(PolicyLevers!$C566,'Policy Characteristics'!$D:$D,0))</f>
        <v>RnD transportation fuel use reduction</v>
      </c>
      <c r="L566" s="256">
        <f>INDEX('Policy Characteristics'!G:G,MATCH(PolicyLevers!$C566,'Policy Characteristics'!$D:$D,0))</f>
        <v>0</v>
      </c>
      <c r="M566" s="256">
        <f>INDEX('Policy Characteristics'!H:H,MATCH(PolicyLevers!$C566,'Policy Characteristics'!$D:$D,0))</f>
        <v>0.4</v>
      </c>
      <c r="N566" s="256">
        <f>INDEX('Policy Characteristics'!I:I,MATCH(PolicyLevers!$C566,'Policy Characteristics'!$D:$D,0))</f>
        <v>0.01</v>
      </c>
      <c r="O566" s="270" t="str">
        <f>INDEX('Policy Characteristics'!J:J,MATCH(PolicyLevers!$C566,'Policy Characteristics'!$D:$D,0))</f>
        <v>% reduction in fuel use</v>
      </c>
      <c r="P566" s="257"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 t="str">
        <f>INDEX('Policy Characteristics'!L:L,MATCH(PolicyLevers!$C566,'Policy Characteristics'!$D:$D,0))</f>
        <v>architectural-design.html#rnd</v>
      </c>
      <c r="R566" s="264" t="str">
        <f>INDEX('Policy Characteristics'!M:M,MATCH(PolicyLevers!$C566,'Policy Characteristics'!$D:$D,0))</f>
        <v>research-and-development.html</v>
      </c>
      <c r="S566" s="257" t="str">
        <f>INDEX('Policy Characteristics'!N:N,MATCH(PolicyLevers!$C566,'Policy Characteristics'!$D:$D,0))</f>
        <v>none</v>
      </c>
      <c r="T566" s="257">
        <f>INDEX('Policy Characteristics'!O:O,MATCH(PolicyLevers!$C566,'Policy Characteristics'!$D:$D,0))</f>
        <v>0</v>
      </c>
      <c r="U566" s="2"/>
      <c r="V566" s="2"/>
      <c r="W566" s="2"/>
      <c r="X566" s="2"/>
      <c r="Y566" s="2"/>
      <c r="Z566" s="2"/>
    </row>
    <row r="567" spans="1:26" ht="20.25" customHeight="1" x14ac:dyDescent="0.2">
      <c r="A567" s="118" t="str">
        <f>INDEX('Policy Characteristics'!B:B,MATCH(PolicyLevers!$C567,'Policy Characteristics'!$D:$D,0))</f>
        <v>Research and Development</v>
      </c>
      <c r="B567" s="118" t="str">
        <f>INDEX('Policy Characteristics'!C:C,MATCH(PolicyLevers!$C567,'Policy Characteristics'!$D:$D,0))</f>
        <v>Fuel Use Reduction</v>
      </c>
      <c r="C567" s="118" t="str">
        <f t="shared" ref="C567" si="408">C$561</f>
        <v>RnD Transportation Fuel Use Perc Reduction</v>
      </c>
      <c r="D567" s="252" t="s">
        <v>657</v>
      </c>
      <c r="E567" s="252"/>
      <c r="F567" s="252" t="s">
        <v>658</v>
      </c>
      <c r="G567" s="252"/>
      <c r="H567" s="249">
        <v>524</v>
      </c>
      <c r="I567" s="252" t="s">
        <v>76</v>
      </c>
      <c r="J567" s="118" t="str">
        <f>INDEX('Policy Characteristics'!E:E,MATCH(PolicyLevers!$C567,'Policy Characteristics'!$D:$D,0))</f>
        <v>R&amp;D Fuel Use Reductions</v>
      </c>
      <c r="K567" s="118" t="str">
        <f>INDEX('Policy Characteristics'!F:F,MATCH(PolicyLevers!$C567,'Policy Characteristics'!$D:$D,0))</f>
        <v>RnD transportation fuel use reduction</v>
      </c>
      <c r="L567" s="251">
        <f>INDEX('Policy Characteristics'!G:G,MATCH(PolicyLevers!$C567,'Policy Characteristics'!$D:$D,0))</f>
        <v>0</v>
      </c>
      <c r="M567" s="251">
        <f>INDEX('Policy Characteristics'!H:H,MATCH(PolicyLevers!$C567,'Policy Characteristics'!$D:$D,0))</f>
        <v>0.4</v>
      </c>
      <c r="N567" s="251">
        <f>INDEX('Policy Characteristics'!I:I,MATCH(PolicyLevers!$C567,'Policy Characteristics'!$D:$D,0))</f>
        <v>0.01</v>
      </c>
      <c r="O567" s="252" t="str">
        <f>INDEX('Policy Characteristics'!J:J,MATCH(PolicyLevers!$C567,'Policy Characteristics'!$D:$D,0))</f>
        <v>% reduction in fuel use</v>
      </c>
      <c r="P567" s="252"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118" t="str">
        <f>INDEX('Policy Characteristics'!L:L,MATCH(PolicyLevers!$C567,'Policy Characteristics'!$D:$D,0))</f>
        <v>architectural-design.html#rnd</v>
      </c>
      <c r="R567" s="260" t="str">
        <f>INDEX('Policy Characteristics'!M:M,MATCH(PolicyLevers!$C567,'Policy Characteristics'!$D:$D,0))</f>
        <v>research-and-development.html</v>
      </c>
      <c r="S567" s="252" t="str">
        <f>INDEX('Policy Characteristics'!N:N,MATCH(PolicyLevers!$C567,'Policy Characteristics'!$D:$D,0))</f>
        <v>none</v>
      </c>
      <c r="T567" s="257">
        <f>INDEX('Policy Characteristics'!O:O,MATCH(PolicyLevers!$C567,'Policy Characteristics'!$D:$D,0))</f>
        <v>0</v>
      </c>
      <c r="U567" s="2"/>
      <c r="V567" s="2"/>
      <c r="W567" s="2"/>
      <c r="X567" s="2"/>
      <c r="Y567" s="2"/>
      <c r="Z567" s="2"/>
    </row>
    <row r="568" spans="1:26" ht="20.25" customHeight="1" x14ac:dyDescent="0.2">
      <c r="A568" s="118" t="str">
        <f>INDEX('Policy Characteristics'!B:B,MATCH(PolicyLevers!$C568,'Policy Characteristics'!$D:$D,0))</f>
        <v>Control Settings</v>
      </c>
      <c r="B568" s="118" t="str">
        <f>INDEX('Policy Characteristics'!C:C,MATCH(PolicyLevers!$C568,'Policy Characteristics'!$D:$D,0))</f>
        <v>COVID-19 Recession</v>
      </c>
      <c r="C568" s="2" t="s">
        <v>680</v>
      </c>
      <c r="D568" s="2"/>
      <c r="E568" s="2"/>
      <c r="F568" s="2"/>
      <c r="G568" s="2"/>
      <c r="H568" s="7">
        <v>543</v>
      </c>
      <c r="I568" s="2" t="s">
        <v>76</v>
      </c>
      <c r="J568" s="34"/>
      <c r="K568" s="118" t="str">
        <f>INDEX('Policy Characteristics'!F:F,MATCH(PolicyLevers!$C568,'Policy Characteristics'!$D:$D,0))</f>
        <v>settings exogenous GDP adjustment</v>
      </c>
      <c r="L568" s="54">
        <f>INDEX('Policy Characteristics'!G:G,MATCH(PolicyLevers!$C568,'Policy Characteristics'!$D:$D,0))</f>
        <v>-0.1</v>
      </c>
      <c r="M568" s="54">
        <f>INDEX('Policy Characteristics'!H:H,MATCH(PolicyLevers!$C568,'Policy Characteristics'!$D:$D,0))</f>
        <v>0.02</v>
      </c>
      <c r="N568" s="290">
        <f>INDEX('Policy Characteristics'!I:I,MATCH(PolicyLevers!$C568,'Policy Characteristics'!$D:$D,0))</f>
        <v>1E-3</v>
      </c>
      <c r="O568" s="2" t="str">
        <f>INDEX('Policy Characteristics'!J:J,MATCH(PolicyLevers!$C568,'Policy Characteristics'!$D:$D,0))</f>
        <v>GDP growth rate (%)</v>
      </c>
      <c r="P568" s="2"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
        <f>INDEX('Policy Characteristics'!L:L,MATCH(PolicyLevers!$C568,'Policy Characteristics'!$D:$D,0))</f>
        <v>0</v>
      </c>
      <c r="R568" s="291">
        <f>INDEX('Policy Characteristics'!M:M,MATCH(PolicyLevers!$C568,'Policy Characteristics'!$D:$D,0))</f>
        <v>0</v>
      </c>
      <c r="S568" s="57" t="str">
        <f>INDEX('Policy Characteristics'!N:N,MATCH(PolicyLevers!$C568,'Policy Characteristics'!$D:$D,0))</f>
        <v>see ctrl-settings/GDPGR</v>
      </c>
      <c r="T568" s="2">
        <f>INDEX('Policy Characteristics'!O:O,MATCH(PolicyLevers!$C568,'Policy Characteristics'!$D:$D,0))</f>
        <v>0</v>
      </c>
      <c r="U568" s="2"/>
      <c r="V568" s="2"/>
      <c r="W568" s="2"/>
      <c r="X568" s="2"/>
      <c r="Y568" s="2"/>
      <c r="Z568" s="2"/>
    </row>
    <row r="569" spans="1:26" ht="20.25" customHeight="1" x14ac:dyDescent="0.2">
      <c r="A569" s="118" t="str">
        <f>INDEX('Policy Characteristics'!B:B,MATCH(PolicyLevers!$C569,'Policy Characteristics'!$D:$D,0))</f>
        <v>Government Revenue Accounting</v>
      </c>
      <c r="B569" s="118" t="str">
        <f>INDEX('Policy Characteristics'!C:C,MATCH(PolicyLevers!$C569,'Policy Characteristics'!$D:$D,0))</f>
        <v>Carbon Tax Revenue</v>
      </c>
      <c r="C569" s="118" t="s">
        <v>686</v>
      </c>
      <c r="D569" s="118" t="s">
        <v>687</v>
      </c>
      <c r="E569" s="118"/>
      <c r="F569" s="118" t="s">
        <v>688</v>
      </c>
      <c r="G569" s="118"/>
      <c r="H569" s="249">
        <v>545</v>
      </c>
      <c r="I569" s="118" t="s">
        <v>76</v>
      </c>
      <c r="J569" s="292"/>
      <c r="K569" s="292"/>
      <c r="L569" s="118">
        <f>INDEX('Policy Characteristics'!G:G,MATCH(PolicyLevers!$C569,'Policy Characteristics'!$D:$D,0))</f>
        <v>0</v>
      </c>
      <c r="M569" s="118">
        <f>INDEX('Policy Characteristics'!H:H,MATCH(PolicyLevers!$C569,'Policy Characteristics'!$D:$D,0))</f>
        <v>10</v>
      </c>
      <c r="N569" s="118">
        <f>INDEX('Policy Characteristics'!I:I,MATCH(PolicyLevers!$C569,'Policy Characteristics'!$D:$D,0))</f>
        <v>1</v>
      </c>
      <c r="O569" s="118" t="str">
        <f>INDEX('Policy Characteristics'!J:J,MATCH(PolicyLevers!$C569,'Policy Characteristics'!$D:$D,0))</f>
        <v>weight</v>
      </c>
      <c r="P569" s="118"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118" t="str">
        <f>INDEX('Policy Characteristics'!L:L,MATCH(PolicyLevers!$C569,'Policy Characteristics'!$D:$D,0))</f>
        <v>io-model.html</v>
      </c>
      <c r="R569" s="253">
        <f>INDEX('Policy Characteristics'!M:M,MATCH(PolicyLevers!$C569,'Policy Characteristics'!$D:$D,0))</f>
        <v>0</v>
      </c>
      <c r="S569" s="118">
        <f>INDEX('Policy Characteristics'!N:N,MATCH(PolicyLevers!$C569,'Policy Characteristics'!$D:$D,0))</f>
        <v>0</v>
      </c>
      <c r="T569" s="118">
        <f>INDEX('Policy Characteristics'!O:O,MATCH(PolicyLevers!$C569,'Policy Characteristics'!$D:$D,0))</f>
        <v>0</v>
      </c>
      <c r="U569" s="2"/>
      <c r="V569" s="2"/>
      <c r="W569" s="2"/>
      <c r="X569" s="2"/>
      <c r="Y569" s="2"/>
      <c r="Z569" s="2"/>
    </row>
    <row r="570" spans="1:26" ht="20.25" customHeight="1" x14ac:dyDescent="0.2">
      <c r="A570" s="118" t="str">
        <f>INDEX('Policy Characteristics'!B:B,MATCH(PolicyLevers!$C570,'Policy Characteristics'!$D:$D,0))</f>
        <v>Government Revenue Accounting</v>
      </c>
      <c r="B570" s="118" t="str">
        <f>INDEX('Policy Characteristics'!C:C,MATCH(PolicyLevers!$C570,'Policy Characteristics'!$D:$D,0))</f>
        <v>Carbon Tax Revenue</v>
      </c>
      <c r="C570" s="118" t="str">
        <f t="shared" ref="C570" si="409">C$569</f>
        <v>GRA for Carbon Tax Revenue</v>
      </c>
      <c r="D570" s="118" t="s">
        <v>691</v>
      </c>
      <c r="E570" s="118"/>
      <c r="F570" s="118" t="s">
        <v>692</v>
      </c>
      <c r="G570" s="118"/>
      <c r="H570" s="249">
        <v>546</v>
      </c>
      <c r="I570" s="118" t="s">
        <v>76</v>
      </c>
      <c r="J570" s="292"/>
      <c r="K570" s="292"/>
      <c r="L570" s="118">
        <f>INDEX('Policy Characteristics'!G:G,MATCH(PolicyLevers!$C570,'Policy Characteristics'!$D:$D,0))</f>
        <v>0</v>
      </c>
      <c r="M570" s="118">
        <f>INDEX('Policy Characteristics'!H:H,MATCH(PolicyLevers!$C570,'Policy Characteristics'!$D:$D,0))</f>
        <v>10</v>
      </c>
      <c r="N570" s="118">
        <f>INDEX('Policy Characteristics'!I:I,MATCH(PolicyLevers!$C570,'Policy Characteristics'!$D:$D,0))</f>
        <v>1</v>
      </c>
      <c r="O570" s="118" t="str">
        <f>INDEX('Policy Characteristics'!J:J,MATCH(PolicyLevers!$C570,'Policy Characteristics'!$D:$D,0))</f>
        <v>weight</v>
      </c>
      <c r="P570" s="118"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118" t="str">
        <f>INDEX('Policy Characteristics'!L:L,MATCH(PolicyLevers!$C570,'Policy Characteristics'!$D:$D,0))</f>
        <v>io-model.html</v>
      </c>
      <c r="R570" s="253">
        <f>INDEX('Policy Characteristics'!M:M,MATCH(PolicyLevers!$C570,'Policy Characteristics'!$D:$D,0))</f>
        <v>0</v>
      </c>
      <c r="S570" s="118">
        <f>INDEX('Policy Characteristics'!N:N,MATCH(PolicyLevers!$C570,'Policy Characteristics'!$D:$D,0))</f>
        <v>0</v>
      </c>
      <c r="T570" s="118">
        <f>INDEX('Policy Characteristics'!O:O,MATCH(PolicyLevers!$C570,'Policy Characteristics'!$D:$D,0))</f>
        <v>0</v>
      </c>
      <c r="U570" s="2"/>
      <c r="V570" s="2"/>
      <c r="W570" s="2"/>
      <c r="X570" s="2"/>
      <c r="Y570" s="2"/>
      <c r="Z570" s="2"/>
    </row>
    <row r="571" spans="1:26" ht="20.25" customHeight="1" x14ac:dyDescent="0.2">
      <c r="A571" s="118" t="str">
        <f>INDEX('Policy Characteristics'!B:B,MATCH(PolicyLevers!$C571,'Policy Characteristics'!$D:$D,0))</f>
        <v>Government Revenue Accounting</v>
      </c>
      <c r="B571" s="118" t="str">
        <f>INDEX('Policy Characteristics'!C:C,MATCH(PolicyLevers!$C571,'Policy Characteristics'!$D:$D,0))</f>
        <v>Carbon Tax Revenue</v>
      </c>
      <c r="C571" s="118" t="str">
        <f t="shared" ref="C571" si="410">C$569</f>
        <v>GRA for Carbon Tax Revenue</v>
      </c>
      <c r="D571" s="118" t="s">
        <v>693</v>
      </c>
      <c r="E571" s="118"/>
      <c r="F571" s="118" t="s">
        <v>694</v>
      </c>
      <c r="G571" s="118"/>
      <c r="H571" s="249">
        <v>547</v>
      </c>
      <c r="I571" s="118" t="s">
        <v>76</v>
      </c>
      <c r="J571" s="292"/>
      <c r="K571" s="292"/>
      <c r="L571" s="118">
        <f>INDEX('Policy Characteristics'!G:G,MATCH(PolicyLevers!$C571,'Policy Characteristics'!$D:$D,0))</f>
        <v>0</v>
      </c>
      <c r="M571" s="118">
        <f>INDEX('Policy Characteristics'!H:H,MATCH(PolicyLevers!$C571,'Policy Characteristics'!$D:$D,0))</f>
        <v>10</v>
      </c>
      <c r="N571" s="118">
        <f>INDEX('Policy Characteristics'!I:I,MATCH(PolicyLevers!$C571,'Policy Characteristics'!$D:$D,0))</f>
        <v>1</v>
      </c>
      <c r="O571" s="118" t="str">
        <f>INDEX('Policy Characteristics'!J:J,MATCH(PolicyLevers!$C571,'Policy Characteristics'!$D:$D,0))</f>
        <v>weight</v>
      </c>
      <c r="P571" s="118"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118" t="str">
        <f>INDEX('Policy Characteristics'!L:L,MATCH(PolicyLevers!$C571,'Policy Characteristics'!$D:$D,0))</f>
        <v>io-model.html</v>
      </c>
      <c r="R571" s="253">
        <f>INDEX('Policy Characteristics'!M:M,MATCH(PolicyLevers!$C571,'Policy Characteristics'!$D:$D,0))</f>
        <v>0</v>
      </c>
      <c r="S571" s="118">
        <f>INDEX('Policy Characteristics'!N:N,MATCH(PolicyLevers!$C571,'Policy Characteristics'!$D:$D,0))</f>
        <v>0</v>
      </c>
      <c r="T571" s="118">
        <f>INDEX('Policy Characteristics'!O:O,MATCH(PolicyLevers!$C571,'Policy Characteristics'!$D:$D,0))</f>
        <v>0</v>
      </c>
      <c r="U571" s="2"/>
      <c r="V571" s="2"/>
      <c r="W571" s="2"/>
      <c r="X571" s="2"/>
      <c r="Y571" s="2"/>
      <c r="Z571" s="2"/>
    </row>
    <row r="572" spans="1:26" ht="20.25" customHeight="1" x14ac:dyDescent="0.2">
      <c r="A572" s="118" t="str">
        <f>INDEX('Policy Characteristics'!B:B,MATCH(PolicyLevers!$C572,'Policy Characteristics'!$D:$D,0))</f>
        <v>Government Revenue Accounting</v>
      </c>
      <c r="B572" s="118" t="str">
        <f>INDEX('Policy Characteristics'!C:C,MATCH(PolicyLevers!$C572,'Policy Characteristics'!$D:$D,0))</f>
        <v>Carbon Tax Revenue</v>
      </c>
      <c r="C572" s="118" t="str">
        <f t="shared" ref="C572" si="411">C$569</f>
        <v>GRA for Carbon Tax Revenue</v>
      </c>
      <c r="D572" s="118" t="s">
        <v>695</v>
      </c>
      <c r="E572" s="118"/>
      <c r="F572" s="118" t="s">
        <v>696</v>
      </c>
      <c r="G572" s="118"/>
      <c r="H572" s="249">
        <v>548</v>
      </c>
      <c r="I572" s="118" t="s">
        <v>76</v>
      </c>
      <c r="J572" s="292"/>
      <c r="K572" s="292"/>
      <c r="L572" s="118">
        <f>INDEX('Policy Characteristics'!G:G,MATCH(PolicyLevers!$C572,'Policy Characteristics'!$D:$D,0))</f>
        <v>0</v>
      </c>
      <c r="M572" s="118">
        <f>INDEX('Policy Characteristics'!H:H,MATCH(PolicyLevers!$C572,'Policy Characteristics'!$D:$D,0))</f>
        <v>10</v>
      </c>
      <c r="N572" s="118">
        <f>INDEX('Policy Characteristics'!I:I,MATCH(PolicyLevers!$C572,'Policy Characteristics'!$D:$D,0))</f>
        <v>1</v>
      </c>
      <c r="O572" s="118" t="str">
        <f>INDEX('Policy Characteristics'!J:J,MATCH(PolicyLevers!$C572,'Policy Characteristics'!$D:$D,0))</f>
        <v>weight</v>
      </c>
      <c r="P572" s="118"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118" t="str">
        <f>INDEX('Policy Characteristics'!L:L,MATCH(PolicyLevers!$C572,'Policy Characteristics'!$D:$D,0))</f>
        <v>io-model.html</v>
      </c>
      <c r="R572" s="253">
        <f>INDEX('Policy Characteristics'!M:M,MATCH(PolicyLevers!$C572,'Policy Characteristics'!$D:$D,0))</f>
        <v>0</v>
      </c>
      <c r="S572" s="118">
        <f>INDEX('Policy Characteristics'!N:N,MATCH(PolicyLevers!$C572,'Policy Characteristics'!$D:$D,0))</f>
        <v>0</v>
      </c>
      <c r="T572" s="118">
        <f>INDEX('Policy Characteristics'!O:O,MATCH(PolicyLevers!$C572,'Policy Characteristics'!$D:$D,0))</f>
        <v>0</v>
      </c>
      <c r="U572" s="2"/>
      <c r="V572" s="2"/>
      <c r="W572" s="2"/>
      <c r="X572" s="2"/>
      <c r="Y572" s="2"/>
      <c r="Z572" s="2"/>
    </row>
    <row r="573" spans="1:26" ht="20.25" customHeight="1" x14ac:dyDescent="0.2">
      <c r="A573" s="118" t="str">
        <f>INDEX('Policy Characteristics'!B:B,MATCH(PolicyLevers!$C573,'Policy Characteristics'!$D:$D,0))</f>
        <v>Government Revenue Accounting</v>
      </c>
      <c r="B573" s="118" t="str">
        <f>INDEX('Policy Characteristics'!C:C,MATCH(PolicyLevers!$C573,'Policy Characteristics'!$D:$D,0))</f>
        <v>Carbon Tax Revenue</v>
      </c>
      <c r="C573" s="118" t="str">
        <f t="shared" ref="C573" si="412">C$569</f>
        <v>GRA for Carbon Tax Revenue</v>
      </c>
      <c r="D573" s="118" t="s">
        <v>697</v>
      </c>
      <c r="E573" s="118"/>
      <c r="F573" s="118" t="s">
        <v>698</v>
      </c>
      <c r="G573" s="118"/>
      <c r="H573" s="249">
        <v>549</v>
      </c>
      <c r="I573" s="118" t="s">
        <v>76</v>
      </c>
      <c r="J573" s="292"/>
      <c r="K573" s="292"/>
      <c r="L573" s="118">
        <f>INDEX('Policy Characteristics'!G:G,MATCH(PolicyLevers!$C573,'Policy Characteristics'!$D:$D,0))</f>
        <v>0</v>
      </c>
      <c r="M573" s="118">
        <f>INDEX('Policy Characteristics'!H:H,MATCH(PolicyLevers!$C573,'Policy Characteristics'!$D:$D,0))</f>
        <v>10</v>
      </c>
      <c r="N573" s="118">
        <f>INDEX('Policy Characteristics'!I:I,MATCH(PolicyLevers!$C573,'Policy Characteristics'!$D:$D,0))</f>
        <v>1</v>
      </c>
      <c r="O573" s="118" t="str">
        <f>INDEX('Policy Characteristics'!J:J,MATCH(PolicyLevers!$C573,'Policy Characteristics'!$D:$D,0))</f>
        <v>weight</v>
      </c>
      <c r="P573" s="118"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118" t="str">
        <f>INDEX('Policy Characteristics'!L:L,MATCH(PolicyLevers!$C573,'Policy Characteristics'!$D:$D,0))</f>
        <v>io-model.html</v>
      </c>
      <c r="R573" s="253">
        <f>INDEX('Policy Characteristics'!M:M,MATCH(PolicyLevers!$C573,'Policy Characteristics'!$D:$D,0))</f>
        <v>0</v>
      </c>
      <c r="S573" s="118">
        <f>INDEX('Policy Characteristics'!N:N,MATCH(PolicyLevers!$C573,'Policy Characteristics'!$D:$D,0))</f>
        <v>0</v>
      </c>
      <c r="T573" s="118">
        <f>INDEX('Policy Characteristics'!O:O,MATCH(PolicyLevers!$C573,'Policy Characteristics'!$D:$D,0))</f>
        <v>0</v>
      </c>
      <c r="U573" s="2"/>
      <c r="V573" s="2"/>
      <c r="W573" s="2"/>
      <c r="X573" s="2"/>
      <c r="Y573" s="2"/>
      <c r="Z573" s="2"/>
    </row>
    <row r="574" spans="1:26" ht="20.25" customHeight="1" x14ac:dyDescent="0.2">
      <c r="A574" s="118" t="str">
        <f>INDEX('Policy Characteristics'!B:B,MATCH(PolicyLevers!$C574,'Policy Characteristics'!$D:$D,0))</f>
        <v>Government Revenue Accounting</v>
      </c>
      <c r="B574" s="118" t="str">
        <f>INDEX('Policy Characteristics'!C:C,MATCH(PolicyLevers!$C574,'Policy Characteristics'!$D:$D,0))</f>
        <v>Fuel Tax Revenue</v>
      </c>
      <c r="C574" s="118" t="s">
        <v>700</v>
      </c>
      <c r="D574" s="118" t="s">
        <v>687</v>
      </c>
      <c r="E574" s="118"/>
      <c r="F574" s="118" t="s">
        <v>688</v>
      </c>
      <c r="G574" s="118"/>
      <c r="H574" s="249">
        <v>550</v>
      </c>
      <c r="I574" s="118" t="s">
        <v>76</v>
      </c>
      <c r="J574" s="292"/>
      <c r="K574" s="292"/>
      <c r="L574" s="118">
        <f>INDEX('Policy Characteristics'!G:G,MATCH(PolicyLevers!$C574,'Policy Characteristics'!$D:$D,0))</f>
        <v>0</v>
      </c>
      <c r="M574" s="118">
        <f>INDEX('Policy Characteristics'!H:H,MATCH(PolicyLevers!$C574,'Policy Characteristics'!$D:$D,0))</f>
        <v>10</v>
      </c>
      <c r="N574" s="118">
        <f>INDEX('Policy Characteristics'!I:I,MATCH(PolicyLevers!$C574,'Policy Characteristics'!$D:$D,0))</f>
        <v>1</v>
      </c>
      <c r="O574" s="118" t="str">
        <f>INDEX('Policy Characteristics'!J:J,MATCH(PolicyLevers!$C574,'Policy Characteristics'!$D:$D,0))</f>
        <v>weight</v>
      </c>
      <c r="P574" s="118"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118" t="str">
        <f>INDEX('Policy Characteristics'!L:L,MATCH(PolicyLevers!$C574,'Policy Characteristics'!$D:$D,0))</f>
        <v>io-model.html</v>
      </c>
      <c r="R574" s="253">
        <f>INDEX('Policy Characteristics'!M:M,MATCH(PolicyLevers!$C574,'Policy Characteristics'!$D:$D,0))</f>
        <v>0</v>
      </c>
      <c r="S574" s="118">
        <f>INDEX('Policy Characteristics'!N:N,MATCH(PolicyLevers!$C574,'Policy Characteristics'!$D:$D,0))</f>
        <v>0</v>
      </c>
      <c r="T574" s="118">
        <f>INDEX('Policy Characteristics'!O:O,MATCH(PolicyLevers!$C574,'Policy Characteristics'!$D:$D,0))</f>
        <v>0</v>
      </c>
      <c r="U574" s="2"/>
      <c r="V574" s="2"/>
      <c r="W574" s="2"/>
      <c r="X574" s="2"/>
      <c r="Y574" s="2"/>
      <c r="Z574" s="2"/>
    </row>
    <row r="575" spans="1:26" ht="20.25" customHeight="1" x14ac:dyDescent="0.2">
      <c r="A575" s="118" t="str">
        <f>INDEX('Policy Characteristics'!B:B,MATCH(PolicyLevers!$C575,'Policy Characteristics'!$D:$D,0))</f>
        <v>Government Revenue Accounting</v>
      </c>
      <c r="B575" s="118" t="str">
        <f>INDEX('Policy Characteristics'!C:C,MATCH(PolicyLevers!$C575,'Policy Characteristics'!$D:$D,0))</f>
        <v>Fuel Tax Revenue</v>
      </c>
      <c r="C575" s="118" t="str">
        <f t="shared" ref="C575" si="413">C$574</f>
        <v>GRA for Fuel Tax Revenue</v>
      </c>
      <c r="D575" s="118" t="s">
        <v>691</v>
      </c>
      <c r="E575" s="118"/>
      <c r="F575" s="118" t="s">
        <v>692</v>
      </c>
      <c r="G575" s="118"/>
      <c r="H575" s="249">
        <v>551</v>
      </c>
      <c r="I575" s="118" t="s">
        <v>76</v>
      </c>
      <c r="J575" s="292"/>
      <c r="K575" s="292"/>
      <c r="L575" s="118">
        <f>INDEX('Policy Characteristics'!G:G,MATCH(PolicyLevers!$C575,'Policy Characteristics'!$D:$D,0))</f>
        <v>0</v>
      </c>
      <c r="M575" s="118">
        <f>INDEX('Policy Characteristics'!H:H,MATCH(PolicyLevers!$C575,'Policy Characteristics'!$D:$D,0))</f>
        <v>10</v>
      </c>
      <c r="N575" s="118">
        <f>INDEX('Policy Characteristics'!I:I,MATCH(PolicyLevers!$C575,'Policy Characteristics'!$D:$D,0))</f>
        <v>1</v>
      </c>
      <c r="O575" s="118" t="str">
        <f>INDEX('Policy Characteristics'!J:J,MATCH(PolicyLevers!$C575,'Policy Characteristics'!$D:$D,0))</f>
        <v>weight</v>
      </c>
      <c r="P575" s="118"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118" t="str">
        <f>INDEX('Policy Characteristics'!L:L,MATCH(PolicyLevers!$C575,'Policy Characteristics'!$D:$D,0))</f>
        <v>io-model.html</v>
      </c>
      <c r="R575" s="253">
        <f>INDEX('Policy Characteristics'!M:M,MATCH(PolicyLevers!$C575,'Policy Characteristics'!$D:$D,0))</f>
        <v>0</v>
      </c>
      <c r="S575" s="118">
        <f>INDEX('Policy Characteristics'!N:N,MATCH(PolicyLevers!$C575,'Policy Characteristics'!$D:$D,0))</f>
        <v>0</v>
      </c>
      <c r="T575" s="118">
        <f>INDEX('Policy Characteristics'!O:O,MATCH(PolicyLevers!$C575,'Policy Characteristics'!$D:$D,0))</f>
        <v>0</v>
      </c>
      <c r="U575" s="2"/>
      <c r="V575" s="2"/>
      <c r="W575" s="2"/>
      <c r="X575" s="2"/>
      <c r="Y575" s="2"/>
      <c r="Z575" s="2"/>
    </row>
    <row r="576" spans="1:26" ht="20.25" customHeight="1" x14ac:dyDescent="0.2">
      <c r="A576" s="118" t="str">
        <f>INDEX('Policy Characteristics'!B:B,MATCH(PolicyLevers!$C576,'Policy Characteristics'!$D:$D,0))</f>
        <v>Government Revenue Accounting</v>
      </c>
      <c r="B576" s="118" t="str">
        <f>INDEX('Policy Characteristics'!C:C,MATCH(PolicyLevers!$C576,'Policy Characteristics'!$D:$D,0))</f>
        <v>Fuel Tax Revenue</v>
      </c>
      <c r="C576" s="118" t="str">
        <f t="shared" ref="C576" si="414">C$574</f>
        <v>GRA for Fuel Tax Revenue</v>
      </c>
      <c r="D576" s="118" t="s">
        <v>693</v>
      </c>
      <c r="E576" s="118"/>
      <c r="F576" s="118" t="s">
        <v>694</v>
      </c>
      <c r="G576" s="118"/>
      <c r="H576" s="249">
        <v>552</v>
      </c>
      <c r="I576" s="118" t="s">
        <v>76</v>
      </c>
      <c r="J576" s="292"/>
      <c r="K576" s="292"/>
      <c r="L576" s="118">
        <f>INDEX('Policy Characteristics'!G:G,MATCH(PolicyLevers!$C576,'Policy Characteristics'!$D:$D,0))</f>
        <v>0</v>
      </c>
      <c r="M576" s="118">
        <f>INDEX('Policy Characteristics'!H:H,MATCH(PolicyLevers!$C576,'Policy Characteristics'!$D:$D,0))</f>
        <v>10</v>
      </c>
      <c r="N576" s="118">
        <f>INDEX('Policy Characteristics'!I:I,MATCH(PolicyLevers!$C576,'Policy Characteristics'!$D:$D,0))</f>
        <v>1</v>
      </c>
      <c r="O576" s="118" t="str">
        <f>INDEX('Policy Characteristics'!J:J,MATCH(PolicyLevers!$C576,'Policy Characteristics'!$D:$D,0))</f>
        <v>weight</v>
      </c>
      <c r="P576" s="118"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118" t="str">
        <f>INDEX('Policy Characteristics'!L:L,MATCH(PolicyLevers!$C576,'Policy Characteristics'!$D:$D,0))</f>
        <v>io-model.html</v>
      </c>
      <c r="R576" s="253">
        <f>INDEX('Policy Characteristics'!M:M,MATCH(PolicyLevers!$C576,'Policy Characteristics'!$D:$D,0))</f>
        <v>0</v>
      </c>
      <c r="S576" s="118">
        <f>INDEX('Policy Characteristics'!N:N,MATCH(PolicyLevers!$C576,'Policy Characteristics'!$D:$D,0))</f>
        <v>0</v>
      </c>
      <c r="T576" s="118">
        <f>INDEX('Policy Characteristics'!O:O,MATCH(PolicyLevers!$C576,'Policy Characteristics'!$D:$D,0))</f>
        <v>0</v>
      </c>
      <c r="U576" s="2"/>
      <c r="V576" s="2"/>
      <c r="W576" s="2"/>
      <c r="X576" s="2"/>
      <c r="Y576" s="2"/>
      <c r="Z576" s="2"/>
    </row>
    <row r="577" spans="1:26" ht="20.25" customHeight="1" x14ac:dyDescent="0.2">
      <c r="A577" s="118" t="str">
        <f>INDEX('Policy Characteristics'!B:B,MATCH(PolicyLevers!$C577,'Policy Characteristics'!$D:$D,0))</f>
        <v>Government Revenue Accounting</v>
      </c>
      <c r="B577" s="118" t="str">
        <f>INDEX('Policy Characteristics'!C:C,MATCH(PolicyLevers!$C577,'Policy Characteristics'!$D:$D,0))</f>
        <v>Fuel Tax Revenue</v>
      </c>
      <c r="C577" s="118" t="str">
        <f t="shared" ref="C577" si="415">C$574</f>
        <v>GRA for Fuel Tax Revenue</v>
      </c>
      <c r="D577" s="118" t="s">
        <v>695</v>
      </c>
      <c r="E577" s="118"/>
      <c r="F577" s="118" t="s">
        <v>696</v>
      </c>
      <c r="G577" s="118"/>
      <c r="H577" s="249">
        <v>553</v>
      </c>
      <c r="I577" s="118" t="s">
        <v>76</v>
      </c>
      <c r="J577" s="292"/>
      <c r="K577" s="292"/>
      <c r="L577" s="118">
        <f>INDEX('Policy Characteristics'!G:G,MATCH(PolicyLevers!$C577,'Policy Characteristics'!$D:$D,0))</f>
        <v>0</v>
      </c>
      <c r="M577" s="118">
        <f>INDEX('Policy Characteristics'!H:H,MATCH(PolicyLevers!$C577,'Policy Characteristics'!$D:$D,0))</f>
        <v>10</v>
      </c>
      <c r="N577" s="118">
        <f>INDEX('Policy Characteristics'!I:I,MATCH(PolicyLevers!$C577,'Policy Characteristics'!$D:$D,0))</f>
        <v>1</v>
      </c>
      <c r="O577" s="118" t="str">
        <f>INDEX('Policy Characteristics'!J:J,MATCH(PolicyLevers!$C577,'Policy Characteristics'!$D:$D,0))</f>
        <v>weight</v>
      </c>
      <c r="P577" s="118"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118" t="str">
        <f>INDEX('Policy Characteristics'!L:L,MATCH(PolicyLevers!$C577,'Policy Characteristics'!$D:$D,0))</f>
        <v>io-model.html</v>
      </c>
      <c r="R577" s="253">
        <f>INDEX('Policy Characteristics'!M:M,MATCH(PolicyLevers!$C577,'Policy Characteristics'!$D:$D,0))</f>
        <v>0</v>
      </c>
      <c r="S577" s="118">
        <f>INDEX('Policy Characteristics'!N:N,MATCH(PolicyLevers!$C577,'Policy Characteristics'!$D:$D,0))</f>
        <v>0</v>
      </c>
      <c r="T577" s="118">
        <f>INDEX('Policy Characteristics'!O:O,MATCH(PolicyLevers!$C577,'Policy Characteristics'!$D:$D,0))</f>
        <v>0</v>
      </c>
      <c r="U577" s="2"/>
      <c r="V577" s="2"/>
      <c r="W577" s="2"/>
      <c r="X577" s="2"/>
      <c r="Y577" s="2"/>
      <c r="Z577" s="2"/>
    </row>
    <row r="578" spans="1:26" ht="20.25" customHeight="1" x14ac:dyDescent="0.2">
      <c r="A578" s="118" t="str">
        <f>INDEX('Policy Characteristics'!B:B,MATCH(PolicyLevers!$C578,'Policy Characteristics'!$D:$D,0))</f>
        <v>Government Revenue Accounting</v>
      </c>
      <c r="B578" s="118" t="str">
        <f>INDEX('Policy Characteristics'!C:C,MATCH(PolicyLevers!$C578,'Policy Characteristics'!$D:$D,0))</f>
        <v>Fuel Tax Revenue</v>
      </c>
      <c r="C578" s="118" t="str">
        <f t="shared" ref="C578" si="416">C$574</f>
        <v>GRA for Fuel Tax Revenue</v>
      </c>
      <c r="D578" s="118" t="s">
        <v>697</v>
      </c>
      <c r="E578" s="118"/>
      <c r="F578" s="118" t="s">
        <v>698</v>
      </c>
      <c r="G578" s="118"/>
      <c r="H578" s="249">
        <v>554</v>
      </c>
      <c r="I578" s="118" t="s">
        <v>76</v>
      </c>
      <c r="J578" s="292"/>
      <c r="K578" s="292"/>
      <c r="L578" s="118">
        <f>INDEX('Policy Characteristics'!G:G,MATCH(PolicyLevers!$C578,'Policy Characteristics'!$D:$D,0))</f>
        <v>0</v>
      </c>
      <c r="M578" s="118">
        <f>INDEX('Policy Characteristics'!H:H,MATCH(PolicyLevers!$C578,'Policy Characteristics'!$D:$D,0))</f>
        <v>10</v>
      </c>
      <c r="N578" s="118">
        <f>INDEX('Policy Characteristics'!I:I,MATCH(PolicyLevers!$C578,'Policy Characteristics'!$D:$D,0))</f>
        <v>1</v>
      </c>
      <c r="O578" s="118" t="str">
        <f>INDEX('Policy Characteristics'!J:J,MATCH(PolicyLevers!$C578,'Policy Characteristics'!$D:$D,0))</f>
        <v>weight</v>
      </c>
      <c r="P578" s="118"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118" t="str">
        <f>INDEX('Policy Characteristics'!L:L,MATCH(PolicyLevers!$C578,'Policy Characteristics'!$D:$D,0))</f>
        <v>io-model.html</v>
      </c>
      <c r="R578" s="253">
        <f>INDEX('Policy Characteristics'!M:M,MATCH(PolicyLevers!$C578,'Policy Characteristics'!$D:$D,0))</f>
        <v>0</v>
      </c>
      <c r="S578" s="118">
        <f>INDEX('Policy Characteristics'!N:N,MATCH(PolicyLevers!$C578,'Policy Characteristics'!$D:$D,0))</f>
        <v>0</v>
      </c>
      <c r="T578" s="118">
        <f>INDEX('Policy Characteristics'!O:O,MATCH(PolicyLevers!$C578,'Policy Characteristics'!$D:$D,0))</f>
        <v>0</v>
      </c>
      <c r="U578" s="2"/>
      <c r="V578" s="2"/>
      <c r="W578" s="2"/>
      <c r="X578" s="2"/>
      <c r="Y578" s="2"/>
      <c r="Z578" s="2"/>
    </row>
    <row r="579" spans="1:26" ht="20.25" customHeight="1" x14ac:dyDescent="0.2">
      <c r="A579" s="118" t="str">
        <f>INDEX('Policy Characteristics'!B:B,MATCH(PolicyLevers!$C579,'Policy Characteristics'!$D:$D,0))</f>
        <v>Government Revenue Accounting</v>
      </c>
      <c r="B579" s="118" t="str">
        <f>INDEX('Policy Characteristics'!C:C,MATCH(PolicyLevers!$C579,'Policy Characteristics'!$D:$D,0))</f>
        <v>EV Subsidy</v>
      </c>
      <c r="C579" s="118" t="s">
        <v>701</v>
      </c>
      <c r="D579" s="118" t="s">
        <v>687</v>
      </c>
      <c r="E579" s="118"/>
      <c r="F579" s="118" t="s">
        <v>688</v>
      </c>
      <c r="G579" s="118"/>
      <c r="H579" s="249">
        <v>555</v>
      </c>
      <c r="I579" s="118" t="s">
        <v>76</v>
      </c>
      <c r="J579" s="292"/>
      <c r="K579" s="292"/>
      <c r="L579" s="118">
        <f>INDEX('Policy Characteristics'!G:G,MATCH(PolicyLevers!$C579,'Policy Characteristics'!$D:$D,0))</f>
        <v>0</v>
      </c>
      <c r="M579" s="118">
        <f>INDEX('Policy Characteristics'!H:H,MATCH(PolicyLevers!$C579,'Policy Characteristics'!$D:$D,0))</f>
        <v>10</v>
      </c>
      <c r="N579" s="118">
        <f>INDEX('Policy Characteristics'!I:I,MATCH(PolicyLevers!$C579,'Policy Characteristics'!$D:$D,0))</f>
        <v>1</v>
      </c>
      <c r="O579" s="118" t="str">
        <f>INDEX('Policy Characteristics'!J:J,MATCH(PolicyLevers!$C579,'Policy Characteristics'!$D:$D,0))</f>
        <v>weight</v>
      </c>
      <c r="P579" s="118"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118" t="str">
        <f>INDEX('Policy Characteristics'!L:L,MATCH(PolicyLevers!$C579,'Policy Characteristics'!$D:$D,0))</f>
        <v>io-model.html</v>
      </c>
      <c r="R579" s="253">
        <f>INDEX('Policy Characteristics'!M:M,MATCH(PolicyLevers!$C579,'Policy Characteristics'!$D:$D,0))</f>
        <v>0</v>
      </c>
      <c r="S579" s="118">
        <f>INDEX('Policy Characteristics'!N:N,MATCH(PolicyLevers!$C579,'Policy Characteristics'!$D:$D,0))</f>
        <v>0</v>
      </c>
      <c r="T579" s="118">
        <f>INDEX('Policy Characteristics'!O:O,MATCH(PolicyLevers!$C579,'Policy Characteristics'!$D:$D,0))</f>
        <v>0</v>
      </c>
      <c r="U579" s="2"/>
      <c r="V579" s="2"/>
      <c r="W579" s="2"/>
      <c r="X579" s="2"/>
      <c r="Y579" s="2"/>
      <c r="Z579" s="2"/>
    </row>
    <row r="580" spans="1:26" ht="20.25" customHeight="1" x14ac:dyDescent="0.2">
      <c r="A580" s="118" t="str">
        <f>INDEX('Policy Characteristics'!B:B,MATCH(PolicyLevers!$C580,'Policy Characteristics'!$D:$D,0))</f>
        <v>Government Revenue Accounting</v>
      </c>
      <c r="B580" s="118" t="str">
        <f>INDEX('Policy Characteristics'!C:C,MATCH(PolicyLevers!$C580,'Policy Characteristics'!$D:$D,0))</f>
        <v>EV Subsidy</v>
      </c>
      <c r="C580" s="118" t="str">
        <f t="shared" ref="C580" si="417">C$579</f>
        <v>GRA for EV Subsidy</v>
      </c>
      <c r="D580" s="118" t="s">
        <v>691</v>
      </c>
      <c r="E580" s="118"/>
      <c r="F580" s="118" t="s">
        <v>692</v>
      </c>
      <c r="G580" s="118"/>
      <c r="H580" s="249">
        <v>556</v>
      </c>
      <c r="I580" s="118" t="s">
        <v>76</v>
      </c>
      <c r="J580" s="292"/>
      <c r="K580" s="292"/>
      <c r="L580" s="118">
        <f>INDEX('Policy Characteristics'!G:G,MATCH(PolicyLevers!$C580,'Policy Characteristics'!$D:$D,0))</f>
        <v>0</v>
      </c>
      <c r="M580" s="118">
        <f>INDEX('Policy Characteristics'!H:H,MATCH(PolicyLevers!$C580,'Policy Characteristics'!$D:$D,0))</f>
        <v>10</v>
      </c>
      <c r="N580" s="118">
        <f>INDEX('Policy Characteristics'!I:I,MATCH(PolicyLevers!$C580,'Policy Characteristics'!$D:$D,0))</f>
        <v>1</v>
      </c>
      <c r="O580" s="118" t="str">
        <f>INDEX('Policy Characteristics'!J:J,MATCH(PolicyLevers!$C580,'Policy Characteristics'!$D:$D,0))</f>
        <v>weight</v>
      </c>
      <c r="P580" s="118"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118" t="str">
        <f>INDEX('Policy Characteristics'!L:L,MATCH(PolicyLevers!$C580,'Policy Characteristics'!$D:$D,0))</f>
        <v>io-model.html</v>
      </c>
      <c r="R580" s="253">
        <f>INDEX('Policy Characteristics'!M:M,MATCH(PolicyLevers!$C580,'Policy Characteristics'!$D:$D,0))</f>
        <v>0</v>
      </c>
      <c r="S580" s="118">
        <f>INDEX('Policy Characteristics'!N:N,MATCH(PolicyLevers!$C580,'Policy Characteristics'!$D:$D,0))</f>
        <v>0</v>
      </c>
      <c r="T580" s="118">
        <f>INDEX('Policy Characteristics'!O:O,MATCH(PolicyLevers!$C580,'Policy Characteristics'!$D:$D,0))</f>
        <v>0</v>
      </c>
      <c r="U580" s="2"/>
      <c r="V580" s="2"/>
      <c r="W580" s="2"/>
      <c r="X580" s="2"/>
      <c r="Y580" s="2"/>
      <c r="Z580" s="2"/>
    </row>
    <row r="581" spans="1:26" ht="20.25" customHeight="1" x14ac:dyDescent="0.2">
      <c r="A581" s="118" t="str">
        <f>INDEX('Policy Characteristics'!B:B,MATCH(PolicyLevers!$C581,'Policy Characteristics'!$D:$D,0))</f>
        <v>Government Revenue Accounting</v>
      </c>
      <c r="B581" s="118" t="str">
        <f>INDEX('Policy Characteristics'!C:C,MATCH(PolicyLevers!$C581,'Policy Characteristics'!$D:$D,0))</f>
        <v>EV Subsidy</v>
      </c>
      <c r="C581" s="118" t="str">
        <f t="shared" ref="C581" si="418">C$579</f>
        <v>GRA for EV Subsidy</v>
      </c>
      <c r="D581" s="118" t="s">
        <v>693</v>
      </c>
      <c r="E581" s="118"/>
      <c r="F581" s="118" t="s">
        <v>694</v>
      </c>
      <c r="G581" s="118"/>
      <c r="H581" s="249">
        <v>557</v>
      </c>
      <c r="I581" s="118" t="s">
        <v>76</v>
      </c>
      <c r="J581" s="292"/>
      <c r="K581" s="292"/>
      <c r="L581" s="118">
        <f>INDEX('Policy Characteristics'!G:G,MATCH(PolicyLevers!$C581,'Policy Characteristics'!$D:$D,0))</f>
        <v>0</v>
      </c>
      <c r="M581" s="118">
        <f>INDEX('Policy Characteristics'!H:H,MATCH(PolicyLevers!$C581,'Policy Characteristics'!$D:$D,0))</f>
        <v>10</v>
      </c>
      <c r="N581" s="118">
        <f>INDEX('Policy Characteristics'!I:I,MATCH(PolicyLevers!$C581,'Policy Characteristics'!$D:$D,0))</f>
        <v>1</v>
      </c>
      <c r="O581" s="118" t="str">
        <f>INDEX('Policy Characteristics'!J:J,MATCH(PolicyLevers!$C581,'Policy Characteristics'!$D:$D,0))</f>
        <v>weight</v>
      </c>
      <c r="P581" s="118"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118" t="str">
        <f>INDEX('Policy Characteristics'!L:L,MATCH(PolicyLevers!$C581,'Policy Characteristics'!$D:$D,0))</f>
        <v>io-model.html</v>
      </c>
      <c r="R581" s="253">
        <f>INDEX('Policy Characteristics'!M:M,MATCH(PolicyLevers!$C581,'Policy Characteristics'!$D:$D,0))</f>
        <v>0</v>
      </c>
      <c r="S581" s="118">
        <f>INDEX('Policy Characteristics'!N:N,MATCH(PolicyLevers!$C581,'Policy Characteristics'!$D:$D,0))</f>
        <v>0</v>
      </c>
      <c r="T581" s="118">
        <f>INDEX('Policy Characteristics'!O:O,MATCH(PolicyLevers!$C581,'Policy Characteristics'!$D:$D,0))</f>
        <v>0</v>
      </c>
      <c r="U581" s="2"/>
      <c r="V581" s="2"/>
      <c r="W581" s="2"/>
      <c r="X581" s="2"/>
      <c r="Y581" s="2"/>
      <c r="Z581" s="2"/>
    </row>
    <row r="582" spans="1:26" ht="20.25" customHeight="1" x14ac:dyDescent="0.2">
      <c r="A582" s="118" t="str">
        <f>INDEX('Policy Characteristics'!B:B,MATCH(PolicyLevers!$C582,'Policy Characteristics'!$D:$D,0))</f>
        <v>Government Revenue Accounting</v>
      </c>
      <c r="B582" s="118" t="str">
        <f>INDEX('Policy Characteristics'!C:C,MATCH(PolicyLevers!$C582,'Policy Characteristics'!$D:$D,0))</f>
        <v>EV Subsidy</v>
      </c>
      <c r="C582" s="118" t="str">
        <f t="shared" ref="C582" si="419">C$579</f>
        <v>GRA for EV Subsidy</v>
      </c>
      <c r="D582" s="118" t="s">
        <v>695</v>
      </c>
      <c r="E582" s="118"/>
      <c r="F582" s="118" t="s">
        <v>696</v>
      </c>
      <c r="G582" s="118"/>
      <c r="H582" s="249">
        <v>558</v>
      </c>
      <c r="I582" s="118" t="s">
        <v>76</v>
      </c>
      <c r="J582" s="292"/>
      <c r="K582" s="292"/>
      <c r="L582" s="118">
        <f>INDEX('Policy Characteristics'!G:G,MATCH(PolicyLevers!$C582,'Policy Characteristics'!$D:$D,0))</f>
        <v>0</v>
      </c>
      <c r="M582" s="118">
        <f>INDEX('Policy Characteristics'!H:H,MATCH(PolicyLevers!$C582,'Policy Characteristics'!$D:$D,0))</f>
        <v>10</v>
      </c>
      <c r="N582" s="118">
        <f>INDEX('Policy Characteristics'!I:I,MATCH(PolicyLevers!$C582,'Policy Characteristics'!$D:$D,0))</f>
        <v>1</v>
      </c>
      <c r="O582" s="118" t="str">
        <f>INDEX('Policy Characteristics'!J:J,MATCH(PolicyLevers!$C582,'Policy Characteristics'!$D:$D,0))</f>
        <v>weight</v>
      </c>
      <c r="P582" s="118"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118" t="str">
        <f>INDEX('Policy Characteristics'!L:L,MATCH(PolicyLevers!$C582,'Policy Characteristics'!$D:$D,0))</f>
        <v>io-model.html</v>
      </c>
      <c r="R582" s="253">
        <f>INDEX('Policy Characteristics'!M:M,MATCH(PolicyLevers!$C582,'Policy Characteristics'!$D:$D,0))</f>
        <v>0</v>
      </c>
      <c r="S582" s="118">
        <f>INDEX('Policy Characteristics'!N:N,MATCH(PolicyLevers!$C582,'Policy Characteristics'!$D:$D,0))</f>
        <v>0</v>
      </c>
      <c r="T582" s="118">
        <f>INDEX('Policy Characteristics'!O:O,MATCH(PolicyLevers!$C582,'Policy Characteristics'!$D:$D,0))</f>
        <v>0</v>
      </c>
      <c r="U582" s="2"/>
      <c r="V582" s="2"/>
      <c r="W582" s="2"/>
      <c r="X582" s="2"/>
      <c r="Y582" s="2"/>
      <c r="Z582" s="2"/>
    </row>
    <row r="583" spans="1:26" ht="20.25" customHeight="1" x14ac:dyDescent="0.2">
      <c r="A583" s="118" t="str">
        <f>INDEX('Policy Characteristics'!B:B,MATCH(PolicyLevers!$C583,'Policy Characteristics'!$D:$D,0))</f>
        <v>Government Revenue Accounting</v>
      </c>
      <c r="B583" s="118" t="str">
        <f>INDEX('Policy Characteristics'!C:C,MATCH(PolicyLevers!$C583,'Policy Characteristics'!$D:$D,0))</f>
        <v>EV Subsidy</v>
      </c>
      <c r="C583" s="118" t="str">
        <f t="shared" ref="C583" si="420">C$579</f>
        <v>GRA for EV Subsidy</v>
      </c>
      <c r="D583" s="118" t="s">
        <v>697</v>
      </c>
      <c r="E583" s="118"/>
      <c r="F583" s="118" t="s">
        <v>698</v>
      </c>
      <c r="G583" s="118"/>
      <c r="H583" s="249">
        <v>559</v>
      </c>
      <c r="I583" s="118" t="s">
        <v>76</v>
      </c>
      <c r="J583" s="292"/>
      <c r="K583" s="292"/>
      <c r="L583" s="118">
        <f>INDEX('Policy Characteristics'!G:G,MATCH(PolicyLevers!$C583,'Policy Characteristics'!$D:$D,0))</f>
        <v>0</v>
      </c>
      <c r="M583" s="118">
        <f>INDEX('Policy Characteristics'!H:H,MATCH(PolicyLevers!$C583,'Policy Characteristics'!$D:$D,0))</f>
        <v>10</v>
      </c>
      <c r="N583" s="118">
        <f>INDEX('Policy Characteristics'!I:I,MATCH(PolicyLevers!$C583,'Policy Characteristics'!$D:$D,0))</f>
        <v>1</v>
      </c>
      <c r="O583" s="118" t="str">
        <f>INDEX('Policy Characteristics'!J:J,MATCH(PolicyLevers!$C583,'Policy Characteristics'!$D:$D,0))</f>
        <v>weight</v>
      </c>
      <c r="P583" s="118"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118" t="str">
        <f>INDEX('Policy Characteristics'!L:L,MATCH(PolicyLevers!$C583,'Policy Characteristics'!$D:$D,0))</f>
        <v>io-model.html</v>
      </c>
      <c r="R583" s="253">
        <f>INDEX('Policy Characteristics'!M:M,MATCH(PolicyLevers!$C583,'Policy Characteristics'!$D:$D,0))</f>
        <v>0</v>
      </c>
      <c r="S583" s="118">
        <f>INDEX('Policy Characteristics'!N:N,MATCH(PolicyLevers!$C583,'Policy Characteristics'!$D:$D,0))</f>
        <v>0</v>
      </c>
      <c r="T583" s="118">
        <f>INDEX('Policy Characteristics'!O:O,MATCH(PolicyLevers!$C583,'Policy Characteristics'!$D:$D,0))</f>
        <v>0</v>
      </c>
      <c r="U583" s="2"/>
      <c r="V583" s="2"/>
      <c r="W583" s="2"/>
      <c r="X583" s="2"/>
      <c r="Y583" s="2"/>
      <c r="Z583" s="2"/>
    </row>
    <row r="584" spans="1:26" ht="20.25" customHeight="1" x14ac:dyDescent="0.2">
      <c r="A584" s="118" t="str">
        <f>INDEX('Policy Characteristics'!B:B,MATCH(PolicyLevers!$C584,'Policy Characteristics'!$D:$D,0))</f>
        <v>Government Revenue Accounting</v>
      </c>
      <c r="B584" s="118" t="str">
        <f>INDEX('Policy Characteristics'!C:C,MATCH(PolicyLevers!$C584,'Policy Characteristics'!$D:$D,0))</f>
        <v>Electricity Generation Subsidy</v>
      </c>
      <c r="C584" s="118" t="s">
        <v>703</v>
      </c>
      <c r="D584" s="118" t="s">
        <v>687</v>
      </c>
      <c r="E584" s="118"/>
      <c r="F584" s="118" t="s">
        <v>688</v>
      </c>
      <c r="G584" s="118"/>
      <c r="H584" s="249">
        <v>560</v>
      </c>
      <c r="I584" s="118" t="s">
        <v>76</v>
      </c>
      <c r="J584" s="292"/>
      <c r="K584" s="292"/>
      <c r="L584" s="118">
        <f>INDEX('Policy Characteristics'!G:G,MATCH(PolicyLevers!$C584,'Policy Characteristics'!$D:$D,0))</f>
        <v>0</v>
      </c>
      <c r="M584" s="118">
        <f>INDEX('Policy Characteristics'!H:H,MATCH(PolicyLevers!$C584,'Policy Characteristics'!$D:$D,0))</f>
        <v>10</v>
      </c>
      <c r="N584" s="118">
        <f>INDEX('Policy Characteristics'!I:I,MATCH(PolicyLevers!$C584,'Policy Characteristics'!$D:$D,0))</f>
        <v>1</v>
      </c>
      <c r="O584" s="118" t="str">
        <f>INDEX('Policy Characteristics'!J:J,MATCH(PolicyLevers!$C584,'Policy Characteristics'!$D:$D,0))</f>
        <v>weight</v>
      </c>
      <c r="P584" s="118"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118" t="str">
        <f>INDEX('Policy Characteristics'!L:L,MATCH(PolicyLevers!$C584,'Policy Characteristics'!$D:$D,0))</f>
        <v>io-model.html</v>
      </c>
      <c r="R584" s="253">
        <f>INDEX('Policy Characteristics'!M:M,MATCH(PolicyLevers!$C584,'Policy Characteristics'!$D:$D,0))</f>
        <v>0</v>
      </c>
      <c r="S584" s="118">
        <f>INDEX('Policy Characteristics'!N:N,MATCH(PolicyLevers!$C584,'Policy Characteristics'!$D:$D,0))</f>
        <v>0</v>
      </c>
      <c r="T584" s="118">
        <f>INDEX('Policy Characteristics'!O:O,MATCH(PolicyLevers!$C584,'Policy Characteristics'!$D:$D,0))</f>
        <v>0</v>
      </c>
      <c r="U584" s="2"/>
      <c r="V584" s="2"/>
      <c r="W584" s="2"/>
      <c r="X584" s="2"/>
      <c r="Y584" s="2"/>
      <c r="Z584" s="2"/>
    </row>
    <row r="585" spans="1:26" ht="20.25" customHeight="1" x14ac:dyDescent="0.2">
      <c r="A585" s="118" t="str">
        <f>INDEX('Policy Characteristics'!B:B,MATCH(PolicyLevers!$C585,'Policy Characteristics'!$D:$D,0))</f>
        <v>Government Revenue Accounting</v>
      </c>
      <c r="B585" s="118" t="str">
        <f>INDEX('Policy Characteristics'!C:C,MATCH(PolicyLevers!$C585,'Policy Characteristics'!$D:$D,0))</f>
        <v>Electricity Generation Subsidy</v>
      </c>
      <c r="C585" s="118" t="str">
        <f t="shared" ref="C585" si="421">C$584</f>
        <v>GRA for Electricity Generation Subsidies</v>
      </c>
      <c r="D585" s="118" t="s">
        <v>691</v>
      </c>
      <c r="E585" s="118"/>
      <c r="F585" s="118" t="s">
        <v>692</v>
      </c>
      <c r="G585" s="118"/>
      <c r="H585" s="249">
        <v>561</v>
      </c>
      <c r="I585" s="118" t="s">
        <v>76</v>
      </c>
      <c r="J585" s="292"/>
      <c r="K585" s="292"/>
      <c r="L585" s="118">
        <f>INDEX('Policy Characteristics'!G:G,MATCH(PolicyLevers!$C585,'Policy Characteristics'!$D:$D,0))</f>
        <v>0</v>
      </c>
      <c r="M585" s="118">
        <f>INDEX('Policy Characteristics'!H:H,MATCH(PolicyLevers!$C585,'Policy Characteristics'!$D:$D,0))</f>
        <v>10</v>
      </c>
      <c r="N585" s="118">
        <f>INDEX('Policy Characteristics'!I:I,MATCH(PolicyLevers!$C585,'Policy Characteristics'!$D:$D,0))</f>
        <v>1</v>
      </c>
      <c r="O585" s="118" t="str">
        <f>INDEX('Policy Characteristics'!J:J,MATCH(PolicyLevers!$C585,'Policy Characteristics'!$D:$D,0))</f>
        <v>weight</v>
      </c>
      <c r="P585" s="118"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118" t="str">
        <f>INDEX('Policy Characteristics'!L:L,MATCH(PolicyLevers!$C585,'Policy Characteristics'!$D:$D,0))</f>
        <v>io-model.html</v>
      </c>
      <c r="R585" s="253">
        <f>INDEX('Policy Characteristics'!M:M,MATCH(PolicyLevers!$C585,'Policy Characteristics'!$D:$D,0))</f>
        <v>0</v>
      </c>
      <c r="S585" s="118">
        <f>INDEX('Policy Characteristics'!N:N,MATCH(PolicyLevers!$C585,'Policy Characteristics'!$D:$D,0))</f>
        <v>0</v>
      </c>
      <c r="T585" s="118">
        <f>INDEX('Policy Characteristics'!O:O,MATCH(PolicyLevers!$C585,'Policy Characteristics'!$D:$D,0))</f>
        <v>0</v>
      </c>
      <c r="U585" s="2"/>
      <c r="V585" s="2"/>
      <c r="W585" s="2"/>
      <c r="X585" s="2"/>
      <c r="Y585" s="2"/>
      <c r="Z585" s="2"/>
    </row>
    <row r="586" spans="1:26" ht="20.25" customHeight="1" x14ac:dyDescent="0.2">
      <c r="A586" s="118" t="str">
        <f>INDEX('Policy Characteristics'!B:B,MATCH(PolicyLevers!$C586,'Policy Characteristics'!$D:$D,0))</f>
        <v>Government Revenue Accounting</v>
      </c>
      <c r="B586" s="118" t="str">
        <f>INDEX('Policy Characteristics'!C:C,MATCH(PolicyLevers!$C586,'Policy Characteristics'!$D:$D,0))</f>
        <v>Electricity Generation Subsidy</v>
      </c>
      <c r="C586" s="118" t="str">
        <f t="shared" ref="C586" si="422">C$584</f>
        <v>GRA for Electricity Generation Subsidies</v>
      </c>
      <c r="D586" s="118" t="s">
        <v>693</v>
      </c>
      <c r="E586" s="118"/>
      <c r="F586" s="118" t="s">
        <v>694</v>
      </c>
      <c r="G586" s="118"/>
      <c r="H586" s="249">
        <v>562</v>
      </c>
      <c r="I586" s="118" t="s">
        <v>76</v>
      </c>
      <c r="J586" s="292"/>
      <c r="K586" s="292"/>
      <c r="L586" s="118">
        <f>INDEX('Policy Characteristics'!G:G,MATCH(PolicyLevers!$C586,'Policy Characteristics'!$D:$D,0))</f>
        <v>0</v>
      </c>
      <c r="M586" s="118">
        <f>INDEX('Policy Characteristics'!H:H,MATCH(PolicyLevers!$C586,'Policy Characteristics'!$D:$D,0))</f>
        <v>10</v>
      </c>
      <c r="N586" s="118">
        <f>INDEX('Policy Characteristics'!I:I,MATCH(PolicyLevers!$C586,'Policy Characteristics'!$D:$D,0))</f>
        <v>1</v>
      </c>
      <c r="O586" s="118" t="str">
        <f>INDEX('Policy Characteristics'!J:J,MATCH(PolicyLevers!$C586,'Policy Characteristics'!$D:$D,0))</f>
        <v>weight</v>
      </c>
      <c r="P586" s="118"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118" t="str">
        <f>INDEX('Policy Characteristics'!L:L,MATCH(PolicyLevers!$C586,'Policy Characteristics'!$D:$D,0))</f>
        <v>io-model.html</v>
      </c>
      <c r="R586" s="253">
        <f>INDEX('Policy Characteristics'!M:M,MATCH(PolicyLevers!$C586,'Policy Characteristics'!$D:$D,0))</f>
        <v>0</v>
      </c>
      <c r="S586" s="118">
        <f>INDEX('Policy Characteristics'!N:N,MATCH(PolicyLevers!$C586,'Policy Characteristics'!$D:$D,0))</f>
        <v>0</v>
      </c>
      <c r="T586" s="118">
        <f>INDEX('Policy Characteristics'!O:O,MATCH(PolicyLevers!$C586,'Policy Characteristics'!$D:$D,0))</f>
        <v>0</v>
      </c>
      <c r="U586" s="2"/>
      <c r="V586" s="2"/>
      <c r="W586" s="2"/>
      <c r="X586" s="2"/>
      <c r="Y586" s="2"/>
      <c r="Z586" s="2"/>
    </row>
    <row r="587" spans="1:26" ht="20.25" customHeight="1" x14ac:dyDescent="0.2">
      <c r="A587" s="118" t="str">
        <f>INDEX('Policy Characteristics'!B:B,MATCH(PolicyLevers!$C587,'Policy Characteristics'!$D:$D,0))</f>
        <v>Government Revenue Accounting</v>
      </c>
      <c r="B587" s="118" t="str">
        <f>INDEX('Policy Characteristics'!C:C,MATCH(PolicyLevers!$C587,'Policy Characteristics'!$D:$D,0))</f>
        <v>Electricity Generation Subsidy</v>
      </c>
      <c r="C587" s="118" t="str">
        <f t="shared" ref="C587" si="423">C$584</f>
        <v>GRA for Electricity Generation Subsidies</v>
      </c>
      <c r="D587" s="118" t="s">
        <v>695</v>
      </c>
      <c r="E587" s="118"/>
      <c r="F587" s="118" t="s">
        <v>696</v>
      </c>
      <c r="G587" s="118"/>
      <c r="H587" s="249">
        <v>563</v>
      </c>
      <c r="I587" s="118" t="s">
        <v>76</v>
      </c>
      <c r="J587" s="292"/>
      <c r="K587" s="292"/>
      <c r="L587" s="118">
        <f>INDEX('Policy Characteristics'!G:G,MATCH(PolicyLevers!$C587,'Policy Characteristics'!$D:$D,0))</f>
        <v>0</v>
      </c>
      <c r="M587" s="118">
        <f>INDEX('Policy Characteristics'!H:H,MATCH(PolicyLevers!$C587,'Policy Characteristics'!$D:$D,0))</f>
        <v>10</v>
      </c>
      <c r="N587" s="118">
        <f>INDEX('Policy Characteristics'!I:I,MATCH(PolicyLevers!$C587,'Policy Characteristics'!$D:$D,0))</f>
        <v>1</v>
      </c>
      <c r="O587" s="118" t="str">
        <f>INDEX('Policy Characteristics'!J:J,MATCH(PolicyLevers!$C587,'Policy Characteristics'!$D:$D,0))</f>
        <v>weight</v>
      </c>
      <c r="P587" s="118"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118" t="str">
        <f>INDEX('Policy Characteristics'!L:L,MATCH(PolicyLevers!$C587,'Policy Characteristics'!$D:$D,0))</f>
        <v>io-model.html</v>
      </c>
      <c r="R587" s="253">
        <f>INDEX('Policy Characteristics'!M:M,MATCH(PolicyLevers!$C587,'Policy Characteristics'!$D:$D,0))</f>
        <v>0</v>
      </c>
      <c r="S587" s="118">
        <f>INDEX('Policy Characteristics'!N:N,MATCH(PolicyLevers!$C587,'Policy Characteristics'!$D:$D,0))</f>
        <v>0</v>
      </c>
      <c r="T587" s="118">
        <f>INDEX('Policy Characteristics'!O:O,MATCH(PolicyLevers!$C587,'Policy Characteristics'!$D:$D,0))</f>
        <v>0</v>
      </c>
      <c r="U587" s="2"/>
      <c r="V587" s="2"/>
      <c r="W587" s="2"/>
      <c r="X587" s="2"/>
      <c r="Y587" s="2"/>
      <c r="Z587" s="2"/>
    </row>
    <row r="588" spans="1:26" ht="20.25" customHeight="1" x14ac:dyDescent="0.2">
      <c r="A588" s="118" t="str">
        <f>INDEX('Policy Characteristics'!B:B,MATCH(PolicyLevers!$C588,'Policy Characteristics'!$D:$D,0))</f>
        <v>Government Revenue Accounting</v>
      </c>
      <c r="B588" s="118" t="str">
        <f>INDEX('Policy Characteristics'!C:C,MATCH(PolicyLevers!$C588,'Policy Characteristics'!$D:$D,0))</f>
        <v>Electricity Generation Subsidy</v>
      </c>
      <c r="C588" s="118" t="str">
        <f t="shared" ref="C588" si="424">C$584</f>
        <v>GRA for Electricity Generation Subsidies</v>
      </c>
      <c r="D588" s="118" t="s">
        <v>697</v>
      </c>
      <c r="E588" s="118"/>
      <c r="F588" s="118" t="s">
        <v>698</v>
      </c>
      <c r="G588" s="118"/>
      <c r="H588" s="249">
        <v>564</v>
      </c>
      <c r="I588" s="118" t="s">
        <v>76</v>
      </c>
      <c r="J588" s="292"/>
      <c r="K588" s="292"/>
      <c r="L588" s="118">
        <f>INDEX('Policy Characteristics'!G:G,MATCH(PolicyLevers!$C588,'Policy Characteristics'!$D:$D,0))</f>
        <v>0</v>
      </c>
      <c r="M588" s="118">
        <f>INDEX('Policy Characteristics'!H:H,MATCH(PolicyLevers!$C588,'Policy Characteristics'!$D:$D,0))</f>
        <v>10</v>
      </c>
      <c r="N588" s="118">
        <f>INDEX('Policy Characteristics'!I:I,MATCH(PolicyLevers!$C588,'Policy Characteristics'!$D:$D,0))</f>
        <v>1</v>
      </c>
      <c r="O588" s="118" t="str">
        <f>INDEX('Policy Characteristics'!J:J,MATCH(PolicyLevers!$C588,'Policy Characteristics'!$D:$D,0))</f>
        <v>weight</v>
      </c>
      <c r="P588" s="118"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118" t="str">
        <f>INDEX('Policy Characteristics'!L:L,MATCH(PolicyLevers!$C588,'Policy Characteristics'!$D:$D,0))</f>
        <v>io-model.html</v>
      </c>
      <c r="R588" s="253">
        <f>INDEX('Policy Characteristics'!M:M,MATCH(PolicyLevers!$C588,'Policy Characteristics'!$D:$D,0))</f>
        <v>0</v>
      </c>
      <c r="S588" s="118">
        <f>INDEX('Policy Characteristics'!N:N,MATCH(PolicyLevers!$C588,'Policy Characteristics'!$D:$D,0))</f>
        <v>0</v>
      </c>
      <c r="T588" s="118">
        <f>INDEX('Policy Characteristics'!O:O,MATCH(PolicyLevers!$C588,'Policy Characteristics'!$D:$D,0))</f>
        <v>0</v>
      </c>
      <c r="U588" s="2"/>
      <c r="V588" s="2"/>
      <c r="W588" s="2"/>
      <c r="X588" s="2"/>
      <c r="Y588" s="2"/>
      <c r="Z588" s="2"/>
    </row>
    <row r="589" spans="1:26" ht="20.25" customHeight="1" x14ac:dyDescent="0.2">
      <c r="A589" s="118" t="str">
        <f>INDEX('Policy Characteristics'!B:B,MATCH(PolicyLevers!$C589,'Policy Characteristics'!$D:$D,0))</f>
        <v>Government Revenue Accounting</v>
      </c>
      <c r="B589" s="118" t="str">
        <f>INDEX('Policy Characteristics'!C:C,MATCH(PolicyLevers!$C589,'Policy Characteristics'!$D:$D,0))</f>
        <v>Electricity Capacity Construction Subsidy</v>
      </c>
      <c r="C589" s="118" t="s">
        <v>705</v>
      </c>
      <c r="D589" s="118" t="s">
        <v>687</v>
      </c>
      <c r="E589" s="118"/>
      <c r="F589" s="118" t="s">
        <v>688</v>
      </c>
      <c r="G589" s="118"/>
      <c r="H589" s="249">
        <v>565</v>
      </c>
      <c r="I589" s="118" t="s">
        <v>76</v>
      </c>
      <c r="J589" s="292"/>
      <c r="K589" s="292"/>
      <c r="L589" s="118">
        <f>INDEX('Policy Characteristics'!G:G,MATCH(PolicyLevers!$C589,'Policy Characteristics'!$D:$D,0))</f>
        <v>0</v>
      </c>
      <c r="M589" s="118">
        <f>INDEX('Policy Characteristics'!H:H,MATCH(PolicyLevers!$C589,'Policy Characteristics'!$D:$D,0))</f>
        <v>10</v>
      </c>
      <c r="N589" s="118">
        <f>INDEX('Policy Characteristics'!I:I,MATCH(PolicyLevers!$C589,'Policy Characteristics'!$D:$D,0))</f>
        <v>1</v>
      </c>
      <c r="O589" s="118" t="str">
        <f>INDEX('Policy Characteristics'!J:J,MATCH(PolicyLevers!$C589,'Policy Characteristics'!$D:$D,0))</f>
        <v>weight</v>
      </c>
      <c r="P589" s="118"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118" t="str">
        <f>INDEX('Policy Characteristics'!L:L,MATCH(PolicyLevers!$C589,'Policy Characteristics'!$D:$D,0))</f>
        <v>io-model.html</v>
      </c>
      <c r="R589" s="253">
        <f>INDEX('Policy Characteristics'!M:M,MATCH(PolicyLevers!$C589,'Policy Characteristics'!$D:$D,0))</f>
        <v>0</v>
      </c>
      <c r="S589" s="118">
        <f>INDEX('Policy Characteristics'!N:N,MATCH(PolicyLevers!$C589,'Policy Characteristics'!$D:$D,0))</f>
        <v>0</v>
      </c>
      <c r="T589" s="118">
        <f>INDEX('Policy Characteristics'!O:O,MATCH(PolicyLevers!$C589,'Policy Characteristics'!$D:$D,0))</f>
        <v>0</v>
      </c>
      <c r="U589" s="2"/>
      <c r="V589" s="2"/>
      <c r="W589" s="2"/>
      <c r="X589" s="2"/>
      <c r="Y589" s="2"/>
      <c r="Z589" s="2"/>
    </row>
    <row r="590" spans="1:26" ht="20.25" customHeight="1" x14ac:dyDescent="0.2">
      <c r="A590" s="118" t="str">
        <f>INDEX('Policy Characteristics'!B:B,MATCH(PolicyLevers!$C590,'Policy Characteristics'!$D:$D,0))</f>
        <v>Government Revenue Accounting</v>
      </c>
      <c r="B590" s="118" t="str">
        <f>INDEX('Policy Characteristics'!C:C,MATCH(PolicyLevers!$C590,'Policy Characteristics'!$D:$D,0))</f>
        <v>Electricity Capacity Construction Subsidy</v>
      </c>
      <c r="C590" s="118" t="str">
        <f t="shared" ref="C590" si="425">C$589</f>
        <v>GRA for Electricity Capacity Construction Subsidies</v>
      </c>
      <c r="D590" s="118" t="s">
        <v>691</v>
      </c>
      <c r="E590" s="118"/>
      <c r="F590" s="118" t="s">
        <v>692</v>
      </c>
      <c r="G590" s="118"/>
      <c r="H590" s="249">
        <v>566</v>
      </c>
      <c r="I590" s="118" t="s">
        <v>76</v>
      </c>
      <c r="J590" s="292"/>
      <c r="K590" s="292"/>
      <c r="L590" s="118">
        <f>INDEX('Policy Characteristics'!G:G,MATCH(PolicyLevers!$C590,'Policy Characteristics'!$D:$D,0))</f>
        <v>0</v>
      </c>
      <c r="M590" s="118">
        <f>INDEX('Policy Characteristics'!H:H,MATCH(PolicyLevers!$C590,'Policy Characteristics'!$D:$D,0))</f>
        <v>10</v>
      </c>
      <c r="N590" s="118">
        <f>INDEX('Policy Characteristics'!I:I,MATCH(PolicyLevers!$C590,'Policy Characteristics'!$D:$D,0))</f>
        <v>1</v>
      </c>
      <c r="O590" s="118" t="str">
        <f>INDEX('Policy Characteristics'!J:J,MATCH(PolicyLevers!$C590,'Policy Characteristics'!$D:$D,0))</f>
        <v>weight</v>
      </c>
      <c r="P590" s="118"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118" t="str">
        <f>INDEX('Policy Characteristics'!L:L,MATCH(PolicyLevers!$C590,'Policy Characteristics'!$D:$D,0))</f>
        <v>io-model.html</v>
      </c>
      <c r="R590" s="253">
        <f>INDEX('Policy Characteristics'!M:M,MATCH(PolicyLevers!$C590,'Policy Characteristics'!$D:$D,0))</f>
        <v>0</v>
      </c>
      <c r="S590" s="118">
        <f>INDEX('Policy Characteristics'!N:N,MATCH(PolicyLevers!$C590,'Policy Characteristics'!$D:$D,0))</f>
        <v>0</v>
      </c>
      <c r="T590" s="118">
        <f>INDEX('Policy Characteristics'!O:O,MATCH(PolicyLevers!$C590,'Policy Characteristics'!$D:$D,0))</f>
        <v>0</v>
      </c>
      <c r="U590" s="2"/>
      <c r="V590" s="2"/>
      <c r="W590" s="2"/>
      <c r="X590" s="2"/>
      <c r="Y590" s="2"/>
      <c r="Z590" s="2"/>
    </row>
    <row r="591" spans="1:26" ht="20.25" customHeight="1" x14ac:dyDescent="0.2">
      <c r="A591" s="118" t="str">
        <f>INDEX('Policy Characteristics'!B:B,MATCH(PolicyLevers!$C591,'Policy Characteristics'!$D:$D,0))</f>
        <v>Government Revenue Accounting</v>
      </c>
      <c r="B591" s="118" t="str">
        <f>INDEX('Policy Characteristics'!C:C,MATCH(PolicyLevers!$C591,'Policy Characteristics'!$D:$D,0))</f>
        <v>Electricity Capacity Construction Subsidy</v>
      </c>
      <c r="C591" s="118" t="str">
        <f t="shared" ref="C591" si="426">C$589</f>
        <v>GRA for Electricity Capacity Construction Subsidies</v>
      </c>
      <c r="D591" s="118" t="s">
        <v>693</v>
      </c>
      <c r="E591" s="118"/>
      <c r="F591" s="118" t="s">
        <v>694</v>
      </c>
      <c r="G591" s="118"/>
      <c r="H591" s="249">
        <v>567</v>
      </c>
      <c r="I591" s="118" t="s">
        <v>76</v>
      </c>
      <c r="J591" s="292"/>
      <c r="K591" s="292"/>
      <c r="L591" s="118">
        <f>INDEX('Policy Characteristics'!G:G,MATCH(PolicyLevers!$C591,'Policy Characteristics'!$D:$D,0))</f>
        <v>0</v>
      </c>
      <c r="M591" s="118">
        <f>INDEX('Policy Characteristics'!H:H,MATCH(PolicyLevers!$C591,'Policy Characteristics'!$D:$D,0))</f>
        <v>10</v>
      </c>
      <c r="N591" s="118">
        <f>INDEX('Policy Characteristics'!I:I,MATCH(PolicyLevers!$C591,'Policy Characteristics'!$D:$D,0))</f>
        <v>1</v>
      </c>
      <c r="O591" s="118" t="str">
        <f>INDEX('Policy Characteristics'!J:J,MATCH(PolicyLevers!$C591,'Policy Characteristics'!$D:$D,0))</f>
        <v>weight</v>
      </c>
      <c r="P591" s="118"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118" t="str">
        <f>INDEX('Policy Characteristics'!L:L,MATCH(PolicyLevers!$C591,'Policy Characteristics'!$D:$D,0))</f>
        <v>io-model.html</v>
      </c>
      <c r="R591" s="253">
        <f>INDEX('Policy Characteristics'!M:M,MATCH(PolicyLevers!$C591,'Policy Characteristics'!$D:$D,0))</f>
        <v>0</v>
      </c>
      <c r="S591" s="118">
        <f>INDEX('Policy Characteristics'!N:N,MATCH(PolicyLevers!$C591,'Policy Characteristics'!$D:$D,0))</f>
        <v>0</v>
      </c>
      <c r="T591" s="118">
        <f>INDEX('Policy Characteristics'!O:O,MATCH(PolicyLevers!$C591,'Policy Characteristics'!$D:$D,0))</f>
        <v>0</v>
      </c>
      <c r="U591" s="2"/>
      <c r="V591" s="2"/>
      <c r="W591" s="2"/>
      <c r="X591" s="2"/>
      <c r="Y591" s="2"/>
      <c r="Z591" s="2"/>
    </row>
    <row r="592" spans="1:26" ht="20.25" customHeight="1" x14ac:dyDescent="0.2">
      <c r="A592" s="118" t="str">
        <f>INDEX('Policy Characteristics'!B:B,MATCH(PolicyLevers!$C592,'Policy Characteristics'!$D:$D,0))</f>
        <v>Government Revenue Accounting</v>
      </c>
      <c r="B592" s="118" t="str">
        <f>INDEX('Policy Characteristics'!C:C,MATCH(PolicyLevers!$C592,'Policy Characteristics'!$D:$D,0))</f>
        <v>Electricity Capacity Construction Subsidy</v>
      </c>
      <c r="C592" s="118" t="str">
        <f t="shared" ref="C592" si="427">C$589</f>
        <v>GRA for Electricity Capacity Construction Subsidies</v>
      </c>
      <c r="D592" s="118" t="s">
        <v>695</v>
      </c>
      <c r="E592" s="118"/>
      <c r="F592" s="118" t="s">
        <v>696</v>
      </c>
      <c r="G592" s="118"/>
      <c r="H592" s="249">
        <v>568</v>
      </c>
      <c r="I592" s="118" t="s">
        <v>76</v>
      </c>
      <c r="J592" s="292"/>
      <c r="K592" s="292"/>
      <c r="L592" s="118">
        <f>INDEX('Policy Characteristics'!G:G,MATCH(PolicyLevers!$C592,'Policy Characteristics'!$D:$D,0))</f>
        <v>0</v>
      </c>
      <c r="M592" s="118">
        <f>INDEX('Policy Characteristics'!H:H,MATCH(PolicyLevers!$C592,'Policy Characteristics'!$D:$D,0))</f>
        <v>10</v>
      </c>
      <c r="N592" s="118">
        <f>INDEX('Policy Characteristics'!I:I,MATCH(PolicyLevers!$C592,'Policy Characteristics'!$D:$D,0))</f>
        <v>1</v>
      </c>
      <c r="O592" s="118" t="str">
        <f>INDEX('Policy Characteristics'!J:J,MATCH(PolicyLevers!$C592,'Policy Characteristics'!$D:$D,0))</f>
        <v>weight</v>
      </c>
      <c r="P592" s="118"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118" t="str">
        <f>INDEX('Policy Characteristics'!L:L,MATCH(PolicyLevers!$C592,'Policy Characteristics'!$D:$D,0))</f>
        <v>io-model.html</v>
      </c>
      <c r="R592" s="253">
        <f>INDEX('Policy Characteristics'!M:M,MATCH(PolicyLevers!$C592,'Policy Characteristics'!$D:$D,0))</f>
        <v>0</v>
      </c>
      <c r="S592" s="118">
        <f>INDEX('Policy Characteristics'!N:N,MATCH(PolicyLevers!$C592,'Policy Characteristics'!$D:$D,0))</f>
        <v>0</v>
      </c>
      <c r="T592" s="118">
        <f>INDEX('Policy Characteristics'!O:O,MATCH(PolicyLevers!$C592,'Policy Characteristics'!$D:$D,0))</f>
        <v>0</v>
      </c>
      <c r="U592" s="2"/>
      <c r="V592" s="2"/>
      <c r="W592" s="2"/>
      <c r="X592" s="2"/>
      <c r="Y592" s="2"/>
      <c r="Z592" s="2"/>
    </row>
    <row r="593" spans="1:26" ht="20.25" customHeight="1" x14ac:dyDescent="0.2">
      <c r="A593" s="118" t="str">
        <f>INDEX('Policy Characteristics'!B:B,MATCH(PolicyLevers!$C593,'Policy Characteristics'!$D:$D,0))</f>
        <v>Government Revenue Accounting</v>
      </c>
      <c r="B593" s="118" t="str">
        <f>INDEX('Policy Characteristics'!C:C,MATCH(PolicyLevers!$C593,'Policy Characteristics'!$D:$D,0))</f>
        <v>Electricity Capacity Construction Subsidy</v>
      </c>
      <c r="C593" s="118" t="str">
        <f t="shared" ref="C593" si="428">C$589</f>
        <v>GRA for Electricity Capacity Construction Subsidies</v>
      </c>
      <c r="D593" s="118" t="s">
        <v>697</v>
      </c>
      <c r="E593" s="118"/>
      <c r="F593" s="118" t="s">
        <v>698</v>
      </c>
      <c r="G593" s="118"/>
      <c r="H593" s="249">
        <v>569</v>
      </c>
      <c r="I593" s="118" t="s">
        <v>76</v>
      </c>
      <c r="J593" s="292"/>
      <c r="K593" s="292"/>
      <c r="L593" s="118">
        <f>INDEX('Policy Characteristics'!G:G,MATCH(PolicyLevers!$C593,'Policy Characteristics'!$D:$D,0))</f>
        <v>0</v>
      </c>
      <c r="M593" s="118">
        <f>INDEX('Policy Characteristics'!H:H,MATCH(PolicyLevers!$C593,'Policy Characteristics'!$D:$D,0))</f>
        <v>10</v>
      </c>
      <c r="N593" s="118">
        <f>INDEX('Policy Characteristics'!I:I,MATCH(PolicyLevers!$C593,'Policy Characteristics'!$D:$D,0))</f>
        <v>1</v>
      </c>
      <c r="O593" s="118" t="str">
        <f>INDEX('Policy Characteristics'!J:J,MATCH(PolicyLevers!$C593,'Policy Characteristics'!$D:$D,0))</f>
        <v>weight</v>
      </c>
      <c r="P593" s="118"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118" t="str">
        <f>INDEX('Policy Characteristics'!L:L,MATCH(PolicyLevers!$C593,'Policy Characteristics'!$D:$D,0))</f>
        <v>io-model.html</v>
      </c>
      <c r="R593" s="253">
        <f>INDEX('Policy Characteristics'!M:M,MATCH(PolicyLevers!$C593,'Policy Characteristics'!$D:$D,0))</f>
        <v>0</v>
      </c>
      <c r="S593" s="118">
        <f>INDEX('Policy Characteristics'!N:N,MATCH(PolicyLevers!$C593,'Policy Characteristics'!$D:$D,0))</f>
        <v>0</v>
      </c>
      <c r="T593" s="118">
        <f>INDEX('Policy Characteristics'!O:O,MATCH(PolicyLevers!$C593,'Policy Characteristics'!$D:$D,0))</f>
        <v>0</v>
      </c>
      <c r="U593" s="2"/>
      <c r="V593" s="2"/>
      <c r="W593" s="2"/>
      <c r="X593" s="2"/>
      <c r="Y593" s="2"/>
      <c r="Z593" s="2"/>
    </row>
    <row r="594" spans="1:26" ht="20.25" customHeight="1" x14ac:dyDescent="0.2">
      <c r="A594" s="118" t="str">
        <f>INDEX('Policy Characteristics'!B:B,MATCH(PolicyLevers!$C594,'Policy Characteristics'!$D:$D,0))</f>
        <v>Government Revenue Accounting</v>
      </c>
      <c r="B594" s="118" t="str">
        <f>INDEX('Policy Characteristics'!C:C,MATCH(PolicyLevers!$C594,'Policy Characteristics'!$D:$D,0))</f>
        <v>Distributed Solar Subsidy</v>
      </c>
      <c r="C594" s="118" t="s">
        <v>706</v>
      </c>
      <c r="D594" s="118" t="s">
        <v>687</v>
      </c>
      <c r="E594" s="118"/>
      <c r="F594" s="118" t="s">
        <v>688</v>
      </c>
      <c r="G594" s="118"/>
      <c r="H594" s="249">
        <v>570</v>
      </c>
      <c r="I594" s="118" t="s">
        <v>76</v>
      </c>
      <c r="J594" s="292"/>
      <c r="K594" s="292"/>
      <c r="L594" s="118">
        <f>INDEX('Policy Characteristics'!G:G,MATCH(PolicyLevers!$C594,'Policy Characteristics'!$D:$D,0))</f>
        <v>0</v>
      </c>
      <c r="M594" s="118">
        <f>INDEX('Policy Characteristics'!H:H,MATCH(PolicyLevers!$C594,'Policy Characteristics'!$D:$D,0))</f>
        <v>10</v>
      </c>
      <c r="N594" s="118">
        <f>INDEX('Policy Characteristics'!I:I,MATCH(PolicyLevers!$C594,'Policy Characteristics'!$D:$D,0))</f>
        <v>1</v>
      </c>
      <c r="O594" s="118" t="str">
        <f>INDEX('Policy Characteristics'!J:J,MATCH(PolicyLevers!$C594,'Policy Characteristics'!$D:$D,0))</f>
        <v>weight</v>
      </c>
      <c r="P594" s="118"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118" t="str">
        <f>INDEX('Policy Characteristics'!L:L,MATCH(PolicyLevers!$C594,'Policy Characteristics'!$D:$D,0))</f>
        <v>io-model.html</v>
      </c>
      <c r="R594" s="253">
        <f>INDEX('Policy Characteristics'!M:M,MATCH(PolicyLevers!$C594,'Policy Characteristics'!$D:$D,0))</f>
        <v>0</v>
      </c>
      <c r="S594" s="118">
        <f>INDEX('Policy Characteristics'!N:N,MATCH(PolicyLevers!$C594,'Policy Characteristics'!$D:$D,0))</f>
        <v>0</v>
      </c>
      <c r="T594" s="118">
        <f>INDEX('Policy Characteristics'!O:O,MATCH(PolicyLevers!$C594,'Policy Characteristics'!$D:$D,0))</f>
        <v>0</v>
      </c>
      <c r="U594" s="2"/>
      <c r="V594" s="2"/>
      <c r="W594" s="2"/>
      <c r="X594" s="2"/>
      <c r="Y594" s="2"/>
      <c r="Z594" s="2"/>
    </row>
    <row r="595" spans="1:26" ht="20.25" customHeight="1" x14ac:dyDescent="0.2">
      <c r="A595" s="118" t="str">
        <f>INDEX('Policy Characteristics'!B:B,MATCH(PolicyLevers!$C595,'Policy Characteristics'!$D:$D,0))</f>
        <v>Government Revenue Accounting</v>
      </c>
      <c r="B595" s="118" t="str">
        <f>INDEX('Policy Characteristics'!C:C,MATCH(PolicyLevers!$C595,'Policy Characteristics'!$D:$D,0))</f>
        <v>Distributed Solar Subsidy</v>
      </c>
      <c r="C595" s="118" t="str">
        <f t="shared" ref="C595" si="429">C$594</f>
        <v>GRA for Distributed Solar Subsidy</v>
      </c>
      <c r="D595" s="118" t="s">
        <v>691</v>
      </c>
      <c r="E595" s="118"/>
      <c r="F595" s="118" t="s">
        <v>692</v>
      </c>
      <c r="G595" s="118"/>
      <c r="H595" s="249">
        <v>571</v>
      </c>
      <c r="I595" s="118" t="s">
        <v>76</v>
      </c>
      <c r="J595" s="292"/>
      <c r="K595" s="292"/>
      <c r="L595" s="118">
        <f>INDEX('Policy Characteristics'!G:G,MATCH(PolicyLevers!$C595,'Policy Characteristics'!$D:$D,0))</f>
        <v>0</v>
      </c>
      <c r="M595" s="118">
        <f>INDEX('Policy Characteristics'!H:H,MATCH(PolicyLevers!$C595,'Policy Characteristics'!$D:$D,0))</f>
        <v>10</v>
      </c>
      <c r="N595" s="118">
        <f>INDEX('Policy Characteristics'!I:I,MATCH(PolicyLevers!$C595,'Policy Characteristics'!$D:$D,0))</f>
        <v>1</v>
      </c>
      <c r="O595" s="118" t="str">
        <f>INDEX('Policy Characteristics'!J:J,MATCH(PolicyLevers!$C595,'Policy Characteristics'!$D:$D,0))</f>
        <v>weight</v>
      </c>
      <c r="P595" s="118"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118" t="str">
        <f>INDEX('Policy Characteristics'!L:L,MATCH(PolicyLevers!$C595,'Policy Characteristics'!$D:$D,0))</f>
        <v>io-model.html</v>
      </c>
      <c r="R595" s="253">
        <f>INDEX('Policy Characteristics'!M:M,MATCH(PolicyLevers!$C595,'Policy Characteristics'!$D:$D,0))</f>
        <v>0</v>
      </c>
      <c r="S595" s="118">
        <f>INDEX('Policy Characteristics'!N:N,MATCH(PolicyLevers!$C595,'Policy Characteristics'!$D:$D,0))</f>
        <v>0</v>
      </c>
      <c r="T595" s="118">
        <f>INDEX('Policy Characteristics'!O:O,MATCH(PolicyLevers!$C595,'Policy Characteristics'!$D:$D,0))</f>
        <v>0</v>
      </c>
      <c r="U595" s="2"/>
      <c r="V595" s="2"/>
      <c r="W595" s="2"/>
      <c r="X595" s="2"/>
      <c r="Y595" s="2"/>
      <c r="Z595" s="2"/>
    </row>
    <row r="596" spans="1:26" ht="20.25" customHeight="1" x14ac:dyDescent="0.2">
      <c r="A596" s="118" t="str">
        <f>INDEX('Policy Characteristics'!B:B,MATCH(PolicyLevers!$C596,'Policy Characteristics'!$D:$D,0))</f>
        <v>Government Revenue Accounting</v>
      </c>
      <c r="B596" s="118" t="str">
        <f>INDEX('Policy Characteristics'!C:C,MATCH(PolicyLevers!$C596,'Policy Characteristics'!$D:$D,0))</f>
        <v>Distributed Solar Subsidy</v>
      </c>
      <c r="C596" s="118" t="str">
        <f t="shared" ref="C596" si="430">C$594</f>
        <v>GRA for Distributed Solar Subsidy</v>
      </c>
      <c r="D596" s="118" t="s">
        <v>693</v>
      </c>
      <c r="E596" s="118"/>
      <c r="F596" s="118" t="s">
        <v>694</v>
      </c>
      <c r="G596" s="118"/>
      <c r="H596" s="249">
        <v>572</v>
      </c>
      <c r="I596" s="118" t="s">
        <v>76</v>
      </c>
      <c r="J596" s="292"/>
      <c r="K596" s="292"/>
      <c r="L596" s="118">
        <f>INDEX('Policy Characteristics'!G:G,MATCH(PolicyLevers!$C596,'Policy Characteristics'!$D:$D,0))</f>
        <v>0</v>
      </c>
      <c r="M596" s="118">
        <f>INDEX('Policy Characteristics'!H:H,MATCH(PolicyLevers!$C596,'Policy Characteristics'!$D:$D,0))</f>
        <v>10</v>
      </c>
      <c r="N596" s="118">
        <f>INDEX('Policy Characteristics'!I:I,MATCH(PolicyLevers!$C596,'Policy Characteristics'!$D:$D,0))</f>
        <v>1</v>
      </c>
      <c r="O596" s="118" t="str">
        <f>INDEX('Policy Characteristics'!J:J,MATCH(PolicyLevers!$C596,'Policy Characteristics'!$D:$D,0))</f>
        <v>weight</v>
      </c>
      <c r="P596" s="118"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118" t="str">
        <f>INDEX('Policy Characteristics'!L:L,MATCH(PolicyLevers!$C596,'Policy Characteristics'!$D:$D,0))</f>
        <v>io-model.html</v>
      </c>
      <c r="R596" s="253">
        <f>INDEX('Policy Characteristics'!M:M,MATCH(PolicyLevers!$C596,'Policy Characteristics'!$D:$D,0))</f>
        <v>0</v>
      </c>
      <c r="S596" s="118">
        <f>INDEX('Policy Characteristics'!N:N,MATCH(PolicyLevers!$C596,'Policy Characteristics'!$D:$D,0))</f>
        <v>0</v>
      </c>
      <c r="T596" s="118">
        <f>INDEX('Policy Characteristics'!O:O,MATCH(PolicyLevers!$C596,'Policy Characteristics'!$D:$D,0))</f>
        <v>0</v>
      </c>
      <c r="U596" s="2"/>
      <c r="V596" s="2"/>
      <c r="W596" s="2"/>
      <c r="X596" s="2"/>
      <c r="Y596" s="2"/>
      <c r="Z596" s="2"/>
    </row>
    <row r="597" spans="1:26" ht="20.25" customHeight="1" x14ac:dyDescent="0.2">
      <c r="A597" s="118" t="str">
        <f>INDEX('Policy Characteristics'!B:B,MATCH(PolicyLevers!$C597,'Policy Characteristics'!$D:$D,0))</f>
        <v>Government Revenue Accounting</v>
      </c>
      <c r="B597" s="118" t="str">
        <f>INDEX('Policy Characteristics'!C:C,MATCH(PolicyLevers!$C597,'Policy Characteristics'!$D:$D,0))</f>
        <v>Distributed Solar Subsidy</v>
      </c>
      <c r="C597" s="118" t="str">
        <f t="shared" ref="C597" si="431">C$594</f>
        <v>GRA for Distributed Solar Subsidy</v>
      </c>
      <c r="D597" s="118" t="s">
        <v>695</v>
      </c>
      <c r="E597" s="118"/>
      <c r="F597" s="118" t="s">
        <v>696</v>
      </c>
      <c r="G597" s="118"/>
      <c r="H597" s="249">
        <v>573</v>
      </c>
      <c r="I597" s="118" t="s">
        <v>76</v>
      </c>
      <c r="J597" s="292"/>
      <c r="K597" s="292"/>
      <c r="L597" s="118">
        <f>INDEX('Policy Characteristics'!G:G,MATCH(PolicyLevers!$C597,'Policy Characteristics'!$D:$D,0))</f>
        <v>0</v>
      </c>
      <c r="M597" s="118">
        <f>INDEX('Policy Characteristics'!H:H,MATCH(PolicyLevers!$C597,'Policy Characteristics'!$D:$D,0))</f>
        <v>10</v>
      </c>
      <c r="N597" s="118">
        <f>INDEX('Policy Characteristics'!I:I,MATCH(PolicyLevers!$C597,'Policy Characteristics'!$D:$D,0))</f>
        <v>1</v>
      </c>
      <c r="O597" s="118" t="str">
        <f>INDEX('Policy Characteristics'!J:J,MATCH(PolicyLevers!$C597,'Policy Characteristics'!$D:$D,0))</f>
        <v>weight</v>
      </c>
      <c r="P597" s="118"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118" t="str">
        <f>INDEX('Policy Characteristics'!L:L,MATCH(PolicyLevers!$C597,'Policy Characteristics'!$D:$D,0))</f>
        <v>io-model.html</v>
      </c>
      <c r="R597" s="253">
        <f>INDEX('Policy Characteristics'!M:M,MATCH(PolicyLevers!$C597,'Policy Characteristics'!$D:$D,0))</f>
        <v>0</v>
      </c>
      <c r="S597" s="118">
        <f>INDEX('Policy Characteristics'!N:N,MATCH(PolicyLevers!$C597,'Policy Characteristics'!$D:$D,0))</f>
        <v>0</v>
      </c>
      <c r="T597" s="118">
        <f>INDEX('Policy Characteristics'!O:O,MATCH(PolicyLevers!$C597,'Policy Characteristics'!$D:$D,0))</f>
        <v>0</v>
      </c>
      <c r="U597" s="2"/>
      <c r="V597" s="2"/>
      <c r="W597" s="2"/>
      <c r="X597" s="2"/>
      <c r="Y597" s="2"/>
      <c r="Z597" s="2"/>
    </row>
    <row r="598" spans="1:26" ht="20.25" customHeight="1" x14ac:dyDescent="0.2">
      <c r="A598" s="118" t="str">
        <f>INDEX('Policy Characteristics'!B:B,MATCH(PolicyLevers!$C598,'Policy Characteristics'!$D:$D,0))</f>
        <v>Government Revenue Accounting</v>
      </c>
      <c r="B598" s="118" t="str">
        <f>INDEX('Policy Characteristics'!C:C,MATCH(PolicyLevers!$C598,'Policy Characteristics'!$D:$D,0))</f>
        <v>Distributed Solar Subsidy</v>
      </c>
      <c r="C598" s="118" t="str">
        <f t="shared" ref="C598" si="432">C$594</f>
        <v>GRA for Distributed Solar Subsidy</v>
      </c>
      <c r="D598" s="118" t="s">
        <v>697</v>
      </c>
      <c r="E598" s="118"/>
      <c r="F598" s="118" t="s">
        <v>698</v>
      </c>
      <c r="G598" s="118"/>
      <c r="H598" s="249">
        <v>574</v>
      </c>
      <c r="I598" s="118" t="s">
        <v>76</v>
      </c>
      <c r="J598" s="292"/>
      <c r="K598" s="292"/>
      <c r="L598" s="118">
        <f>INDEX('Policy Characteristics'!G:G,MATCH(PolicyLevers!$C598,'Policy Characteristics'!$D:$D,0))</f>
        <v>0</v>
      </c>
      <c r="M598" s="118">
        <f>INDEX('Policy Characteristics'!H:H,MATCH(PolicyLevers!$C598,'Policy Characteristics'!$D:$D,0))</f>
        <v>10</v>
      </c>
      <c r="N598" s="118">
        <f>INDEX('Policy Characteristics'!I:I,MATCH(PolicyLevers!$C598,'Policy Characteristics'!$D:$D,0))</f>
        <v>1</v>
      </c>
      <c r="O598" s="118" t="str">
        <f>INDEX('Policy Characteristics'!J:J,MATCH(PolicyLevers!$C598,'Policy Characteristics'!$D:$D,0))</f>
        <v>weight</v>
      </c>
      <c r="P598" s="118"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118" t="str">
        <f>INDEX('Policy Characteristics'!L:L,MATCH(PolicyLevers!$C598,'Policy Characteristics'!$D:$D,0))</f>
        <v>io-model.html</v>
      </c>
      <c r="R598" s="253">
        <f>INDEX('Policy Characteristics'!M:M,MATCH(PolicyLevers!$C598,'Policy Characteristics'!$D:$D,0))</f>
        <v>0</v>
      </c>
      <c r="S598" s="118">
        <f>INDEX('Policy Characteristics'!N:N,MATCH(PolicyLevers!$C598,'Policy Characteristics'!$D:$D,0))</f>
        <v>0</v>
      </c>
      <c r="T598" s="118">
        <f>INDEX('Policy Characteristics'!O:O,MATCH(PolicyLevers!$C598,'Policy Characteristics'!$D:$D,0))</f>
        <v>0</v>
      </c>
      <c r="U598" s="2"/>
      <c r="V598" s="2"/>
      <c r="W598" s="2"/>
      <c r="X598" s="2"/>
      <c r="Y598" s="2"/>
      <c r="Z598" s="2"/>
    </row>
    <row r="599" spans="1:26" ht="20.25" customHeight="1" x14ac:dyDescent="0.2">
      <c r="A599" s="118" t="str">
        <f>INDEX('Policy Characteristics'!B:B,MATCH(PolicyLevers!$C599,'Policy Characteristics'!$D:$D,0))</f>
        <v>Government Revenue Accounting</v>
      </c>
      <c r="B599" s="118" t="str">
        <f>INDEX('Policy Characteristics'!C:C,MATCH(PolicyLevers!$C599,'Policy Characteristics'!$D:$D,0))</f>
        <v>Fuel Subsidy</v>
      </c>
      <c r="C599" s="118" t="s">
        <v>708</v>
      </c>
      <c r="D599" s="118" t="s">
        <v>687</v>
      </c>
      <c r="E599" s="118"/>
      <c r="F599" s="118" t="s">
        <v>688</v>
      </c>
      <c r="G599" s="118"/>
      <c r="H599" s="249">
        <v>575</v>
      </c>
      <c r="I599" s="118" t="s">
        <v>76</v>
      </c>
      <c r="J599" s="292"/>
      <c r="K599" s="292"/>
      <c r="L599" s="118">
        <f>INDEX('Policy Characteristics'!G:G,MATCH(PolicyLevers!$C599,'Policy Characteristics'!$D:$D,0))</f>
        <v>0</v>
      </c>
      <c r="M599" s="118">
        <f>INDEX('Policy Characteristics'!H:H,MATCH(PolicyLevers!$C599,'Policy Characteristics'!$D:$D,0))</f>
        <v>10</v>
      </c>
      <c r="N599" s="118">
        <f>INDEX('Policy Characteristics'!I:I,MATCH(PolicyLevers!$C599,'Policy Characteristics'!$D:$D,0))</f>
        <v>1</v>
      </c>
      <c r="O599" s="118" t="str">
        <f>INDEX('Policy Characteristics'!J:J,MATCH(PolicyLevers!$C599,'Policy Characteristics'!$D:$D,0))</f>
        <v>weight</v>
      </c>
      <c r="P599" s="118"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118" t="str">
        <f>INDEX('Policy Characteristics'!L:L,MATCH(PolicyLevers!$C599,'Policy Characteristics'!$D:$D,0))</f>
        <v>io-model.html</v>
      </c>
      <c r="R599" s="253">
        <f>INDEX('Policy Characteristics'!M:M,MATCH(PolicyLevers!$C599,'Policy Characteristics'!$D:$D,0))</f>
        <v>0</v>
      </c>
      <c r="S599" s="118">
        <f>INDEX('Policy Characteristics'!N:N,MATCH(PolicyLevers!$C599,'Policy Characteristics'!$D:$D,0))</f>
        <v>0</v>
      </c>
      <c r="T599" s="118">
        <f>INDEX('Policy Characteristics'!O:O,MATCH(PolicyLevers!$C599,'Policy Characteristics'!$D:$D,0))</f>
        <v>0</v>
      </c>
      <c r="U599" s="2"/>
      <c r="V599" s="2"/>
      <c r="W599" s="2"/>
      <c r="X599" s="2"/>
      <c r="Y599" s="2"/>
      <c r="Z599" s="2"/>
    </row>
    <row r="600" spans="1:26" ht="20.25" customHeight="1" x14ac:dyDescent="0.2">
      <c r="A600" s="118" t="str">
        <f>INDEX('Policy Characteristics'!B:B,MATCH(PolicyLevers!$C600,'Policy Characteristics'!$D:$D,0))</f>
        <v>Government Revenue Accounting</v>
      </c>
      <c r="B600" s="118" t="str">
        <f>INDEX('Policy Characteristics'!C:C,MATCH(PolicyLevers!$C600,'Policy Characteristics'!$D:$D,0))</f>
        <v>Fuel Subsidy</v>
      </c>
      <c r="C600" s="118" t="str">
        <f t="shared" ref="C600" si="433">C$599</f>
        <v>GRA for Fuel Subsidies</v>
      </c>
      <c r="D600" s="118" t="s">
        <v>691</v>
      </c>
      <c r="E600" s="118"/>
      <c r="F600" s="118" t="s">
        <v>692</v>
      </c>
      <c r="G600" s="118"/>
      <c r="H600" s="249">
        <v>576</v>
      </c>
      <c r="I600" s="118" t="s">
        <v>76</v>
      </c>
      <c r="J600" s="292"/>
      <c r="K600" s="292"/>
      <c r="L600" s="118">
        <f>INDEX('Policy Characteristics'!G:G,MATCH(PolicyLevers!$C600,'Policy Characteristics'!$D:$D,0))</f>
        <v>0</v>
      </c>
      <c r="M600" s="118">
        <f>INDEX('Policy Characteristics'!H:H,MATCH(PolicyLevers!$C600,'Policy Characteristics'!$D:$D,0))</f>
        <v>10</v>
      </c>
      <c r="N600" s="118">
        <f>INDEX('Policy Characteristics'!I:I,MATCH(PolicyLevers!$C600,'Policy Characteristics'!$D:$D,0))</f>
        <v>1</v>
      </c>
      <c r="O600" s="118" t="str">
        <f>INDEX('Policy Characteristics'!J:J,MATCH(PolicyLevers!$C600,'Policy Characteristics'!$D:$D,0))</f>
        <v>weight</v>
      </c>
      <c r="P600" s="118"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118" t="str">
        <f>INDEX('Policy Characteristics'!L:L,MATCH(PolicyLevers!$C600,'Policy Characteristics'!$D:$D,0))</f>
        <v>io-model.html</v>
      </c>
      <c r="R600" s="253">
        <f>INDEX('Policy Characteristics'!M:M,MATCH(PolicyLevers!$C600,'Policy Characteristics'!$D:$D,0))</f>
        <v>0</v>
      </c>
      <c r="S600" s="118">
        <f>INDEX('Policy Characteristics'!N:N,MATCH(PolicyLevers!$C600,'Policy Characteristics'!$D:$D,0))</f>
        <v>0</v>
      </c>
      <c r="T600" s="118">
        <f>INDEX('Policy Characteristics'!O:O,MATCH(PolicyLevers!$C600,'Policy Characteristics'!$D:$D,0))</f>
        <v>0</v>
      </c>
      <c r="U600" s="2"/>
      <c r="V600" s="2"/>
      <c r="W600" s="2"/>
      <c r="X600" s="2"/>
      <c r="Y600" s="2"/>
      <c r="Z600" s="2"/>
    </row>
    <row r="601" spans="1:26" ht="20.25" customHeight="1" x14ac:dyDescent="0.2">
      <c r="A601" s="118" t="str">
        <f>INDEX('Policy Characteristics'!B:B,MATCH(PolicyLevers!$C601,'Policy Characteristics'!$D:$D,0))</f>
        <v>Government Revenue Accounting</v>
      </c>
      <c r="B601" s="118" t="str">
        <f>INDEX('Policy Characteristics'!C:C,MATCH(PolicyLevers!$C601,'Policy Characteristics'!$D:$D,0))</f>
        <v>Fuel Subsidy</v>
      </c>
      <c r="C601" s="118" t="str">
        <f t="shared" ref="C601" si="434">C$599</f>
        <v>GRA for Fuel Subsidies</v>
      </c>
      <c r="D601" s="118" t="s">
        <v>693</v>
      </c>
      <c r="E601" s="118"/>
      <c r="F601" s="118" t="s">
        <v>694</v>
      </c>
      <c r="G601" s="118"/>
      <c r="H601" s="249">
        <v>577</v>
      </c>
      <c r="I601" s="118" t="s">
        <v>76</v>
      </c>
      <c r="J601" s="292"/>
      <c r="K601" s="292"/>
      <c r="L601" s="118">
        <f>INDEX('Policy Characteristics'!G:G,MATCH(PolicyLevers!$C601,'Policy Characteristics'!$D:$D,0))</f>
        <v>0</v>
      </c>
      <c r="M601" s="118">
        <f>INDEX('Policy Characteristics'!H:H,MATCH(PolicyLevers!$C601,'Policy Characteristics'!$D:$D,0))</f>
        <v>10</v>
      </c>
      <c r="N601" s="118">
        <f>INDEX('Policy Characteristics'!I:I,MATCH(PolicyLevers!$C601,'Policy Characteristics'!$D:$D,0))</f>
        <v>1</v>
      </c>
      <c r="O601" s="118" t="str">
        <f>INDEX('Policy Characteristics'!J:J,MATCH(PolicyLevers!$C601,'Policy Characteristics'!$D:$D,0))</f>
        <v>weight</v>
      </c>
      <c r="P601" s="118"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118" t="str">
        <f>INDEX('Policy Characteristics'!L:L,MATCH(PolicyLevers!$C601,'Policy Characteristics'!$D:$D,0))</f>
        <v>io-model.html</v>
      </c>
      <c r="R601" s="253">
        <f>INDEX('Policy Characteristics'!M:M,MATCH(PolicyLevers!$C601,'Policy Characteristics'!$D:$D,0))</f>
        <v>0</v>
      </c>
      <c r="S601" s="118">
        <f>INDEX('Policy Characteristics'!N:N,MATCH(PolicyLevers!$C601,'Policy Characteristics'!$D:$D,0))</f>
        <v>0</v>
      </c>
      <c r="T601" s="118">
        <f>INDEX('Policy Characteristics'!O:O,MATCH(PolicyLevers!$C601,'Policy Characteristics'!$D:$D,0))</f>
        <v>0</v>
      </c>
      <c r="U601" s="2"/>
      <c r="V601" s="2"/>
      <c r="W601" s="2"/>
      <c r="X601" s="2"/>
      <c r="Y601" s="2"/>
      <c r="Z601" s="2"/>
    </row>
    <row r="602" spans="1:26" ht="20.25" customHeight="1" x14ac:dyDescent="0.2">
      <c r="A602" s="118" t="str">
        <f>INDEX('Policy Characteristics'!B:B,MATCH(PolicyLevers!$C602,'Policy Characteristics'!$D:$D,0))</f>
        <v>Government Revenue Accounting</v>
      </c>
      <c r="B602" s="118" t="str">
        <f>INDEX('Policy Characteristics'!C:C,MATCH(PolicyLevers!$C602,'Policy Characteristics'!$D:$D,0))</f>
        <v>Fuel Subsidy</v>
      </c>
      <c r="C602" s="118" t="str">
        <f t="shared" ref="C602" si="435">C$599</f>
        <v>GRA for Fuel Subsidies</v>
      </c>
      <c r="D602" s="118" t="s">
        <v>695</v>
      </c>
      <c r="E602" s="118"/>
      <c r="F602" s="118" t="s">
        <v>696</v>
      </c>
      <c r="G602" s="118"/>
      <c r="H602" s="249">
        <v>578</v>
      </c>
      <c r="I602" s="118" t="s">
        <v>76</v>
      </c>
      <c r="J602" s="292"/>
      <c r="K602" s="292"/>
      <c r="L602" s="118">
        <f>INDEX('Policy Characteristics'!G:G,MATCH(PolicyLevers!$C602,'Policy Characteristics'!$D:$D,0))</f>
        <v>0</v>
      </c>
      <c r="M602" s="118">
        <f>INDEX('Policy Characteristics'!H:H,MATCH(PolicyLevers!$C602,'Policy Characteristics'!$D:$D,0))</f>
        <v>10</v>
      </c>
      <c r="N602" s="118">
        <f>INDEX('Policy Characteristics'!I:I,MATCH(PolicyLevers!$C602,'Policy Characteristics'!$D:$D,0))</f>
        <v>1</v>
      </c>
      <c r="O602" s="118" t="str">
        <f>INDEX('Policy Characteristics'!J:J,MATCH(PolicyLevers!$C602,'Policy Characteristics'!$D:$D,0))</f>
        <v>weight</v>
      </c>
      <c r="P602" s="118"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118" t="str">
        <f>INDEX('Policy Characteristics'!L:L,MATCH(PolicyLevers!$C602,'Policy Characteristics'!$D:$D,0))</f>
        <v>io-model.html</v>
      </c>
      <c r="R602" s="253">
        <f>INDEX('Policy Characteristics'!M:M,MATCH(PolicyLevers!$C602,'Policy Characteristics'!$D:$D,0))</f>
        <v>0</v>
      </c>
      <c r="S602" s="118">
        <f>INDEX('Policy Characteristics'!N:N,MATCH(PolicyLevers!$C602,'Policy Characteristics'!$D:$D,0))</f>
        <v>0</v>
      </c>
      <c r="T602" s="118">
        <f>INDEX('Policy Characteristics'!O:O,MATCH(PolicyLevers!$C602,'Policy Characteristics'!$D:$D,0))</f>
        <v>0</v>
      </c>
      <c r="U602" s="2"/>
      <c r="V602" s="2"/>
      <c r="W602" s="2"/>
      <c r="X602" s="2"/>
      <c r="Y602" s="2"/>
      <c r="Z602" s="2"/>
    </row>
    <row r="603" spans="1:26" ht="20.25" customHeight="1" x14ac:dyDescent="0.2">
      <c r="A603" s="118" t="str">
        <f>INDEX('Policy Characteristics'!B:B,MATCH(PolicyLevers!$C603,'Policy Characteristics'!$D:$D,0))</f>
        <v>Government Revenue Accounting</v>
      </c>
      <c r="B603" s="118" t="str">
        <f>INDEX('Policy Characteristics'!C:C,MATCH(PolicyLevers!$C603,'Policy Characteristics'!$D:$D,0))</f>
        <v>Fuel Subsidy</v>
      </c>
      <c r="C603" s="118" t="str">
        <f t="shared" ref="C603" si="436">C$599</f>
        <v>GRA for Fuel Subsidies</v>
      </c>
      <c r="D603" s="118" t="s">
        <v>697</v>
      </c>
      <c r="E603" s="118"/>
      <c r="F603" s="118" t="s">
        <v>698</v>
      </c>
      <c r="G603" s="118"/>
      <c r="H603" s="249">
        <v>579</v>
      </c>
      <c r="I603" s="118" t="s">
        <v>76</v>
      </c>
      <c r="J603" s="292"/>
      <c r="K603" s="292"/>
      <c r="L603" s="118">
        <f>INDEX('Policy Characteristics'!G:G,MATCH(PolicyLevers!$C603,'Policy Characteristics'!$D:$D,0))</f>
        <v>0</v>
      </c>
      <c r="M603" s="118">
        <f>INDEX('Policy Characteristics'!H:H,MATCH(PolicyLevers!$C603,'Policy Characteristics'!$D:$D,0))</f>
        <v>10</v>
      </c>
      <c r="N603" s="118">
        <f>INDEX('Policy Characteristics'!I:I,MATCH(PolicyLevers!$C603,'Policy Characteristics'!$D:$D,0))</f>
        <v>1</v>
      </c>
      <c r="O603" s="118" t="str">
        <f>INDEX('Policy Characteristics'!J:J,MATCH(PolicyLevers!$C603,'Policy Characteristics'!$D:$D,0))</f>
        <v>weight</v>
      </c>
      <c r="P603" s="118"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118" t="str">
        <f>INDEX('Policy Characteristics'!L:L,MATCH(PolicyLevers!$C603,'Policy Characteristics'!$D:$D,0))</f>
        <v>io-model.html</v>
      </c>
      <c r="R603" s="253">
        <f>INDEX('Policy Characteristics'!M:M,MATCH(PolicyLevers!$C603,'Policy Characteristics'!$D:$D,0))</f>
        <v>0</v>
      </c>
      <c r="S603" s="118">
        <f>INDEX('Policy Characteristics'!N:N,MATCH(PolicyLevers!$C603,'Policy Characteristics'!$D:$D,0))</f>
        <v>0</v>
      </c>
      <c r="T603" s="118">
        <f>INDEX('Policy Characteristics'!O:O,MATCH(PolicyLevers!$C603,'Policy Characteristics'!$D:$D,0))</f>
        <v>0</v>
      </c>
      <c r="U603" s="2"/>
      <c r="V603" s="2"/>
      <c r="W603" s="2"/>
      <c r="X603" s="2"/>
      <c r="Y603" s="2"/>
      <c r="Z603" s="2"/>
    </row>
    <row r="604" spans="1:26" ht="20.25" customHeight="1" x14ac:dyDescent="0.2">
      <c r="A604" s="118" t="str">
        <f>INDEX('Policy Characteristics'!B:B,MATCH(PolicyLevers!$C604,'Policy Characteristics'!$D:$D,0))</f>
        <v>Government Revenue Accounting</v>
      </c>
      <c r="B604" s="118" t="str">
        <f>INDEX('Policy Characteristics'!C:C,MATCH(PolicyLevers!$C604,'Policy Characteristics'!$D:$D,0))</f>
        <v>National Debt Interest</v>
      </c>
      <c r="C604" s="118" t="s">
        <v>710</v>
      </c>
      <c r="D604" s="118" t="s">
        <v>687</v>
      </c>
      <c r="E604" s="118"/>
      <c r="F604" s="118" t="s">
        <v>688</v>
      </c>
      <c r="G604" s="118"/>
      <c r="H604" s="249">
        <v>580</v>
      </c>
      <c r="I604" s="118" t="s">
        <v>76</v>
      </c>
      <c r="J604" s="292"/>
      <c r="K604" s="292"/>
      <c r="L604" s="118">
        <f>INDEX('Policy Characteristics'!G:G,MATCH(PolicyLevers!$C604,'Policy Characteristics'!$D:$D,0))</f>
        <v>0</v>
      </c>
      <c r="M604" s="118">
        <f>INDEX('Policy Characteristics'!H:H,MATCH(PolicyLevers!$C604,'Policy Characteristics'!$D:$D,0))</f>
        <v>10</v>
      </c>
      <c r="N604" s="118">
        <f>INDEX('Policy Characteristics'!I:I,MATCH(PolicyLevers!$C604,'Policy Characteristics'!$D:$D,0))</f>
        <v>1</v>
      </c>
      <c r="O604" s="118" t="str">
        <f>INDEX('Policy Characteristics'!J:J,MATCH(PolicyLevers!$C604,'Policy Characteristics'!$D:$D,0))</f>
        <v>weight</v>
      </c>
      <c r="P604" s="118"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118" t="str">
        <f>INDEX('Policy Characteristics'!L:L,MATCH(PolicyLevers!$C604,'Policy Characteristics'!$D:$D,0))</f>
        <v>io-model.html</v>
      </c>
      <c r="R604" s="253">
        <f>INDEX('Policy Characteristics'!M:M,MATCH(PolicyLevers!$C604,'Policy Characteristics'!$D:$D,0))</f>
        <v>0</v>
      </c>
      <c r="S604" s="118">
        <f>INDEX('Policy Characteristics'!N:N,MATCH(PolicyLevers!$C604,'Policy Characteristics'!$D:$D,0))</f>
        <v>0</v>
      </c>
      <c r="T604" s="118">
        <f>INDEX('Policy Characteristics'!O:O,MATCH(PolicyLevers!$C604,'Policy Characteristics'!$D:$D,0))</f>
        <v>0</v>
      </c>
      <c r="U604" s="2"/>
      <c r="V604" s="2"/>
      <c r="W604" s="2"/>
      <c r="X604" s="2"/>
      <c r="Y604" s="2"/>
      <c r="Z604" s="2"/>
    </row>
    <row r="605" spans="1:26" ht="20.25" customHeight="1" x14ac:dyDescent="0.2">
      <c r="A605" s="118" t="str">
        <f>INDEX('Policy Characteristics'!B:B,MATCH(PolicyLevers!$C605,'Policy Characteristics'!$D:$D,0))</f>
        <v>Government Revenue Accounting</v>
      </c>
      <c r="B605" s="118" t="str">
        <f>INDEX('Policy Characteristics'!C:C,MATCH(PolicyLevers!$C605,'Policy Characteristics'!$D:$D,0))</f>
        <v>National Debt Interest</v>
      </c>
      <c r="C605" s="118" t="str">
        <f t="shared" ref="C605" si="437">C$604</f>
        <v>GRA for National Debt Interest</v>
      </c>
      <c r="D605" s="118" t="s">
        <v>691</v>
      </c>
      <c r="E605" s="118"/>
      <c r="F605" s="118" t="s">
        <v>692</v>
      </c>
      <c r="G605" s="118"/>
      <c r="H605" s="249">
        <v>581</v>
      </c>
      <c r="I605" s="118" t="s">
        <v>76</v>
      </c>
      <c r="J605" s="292"/>
      <c r="K605" s="292"/>
      <c r="L605" s="118">
        <f>INDEX('Policy Characteristics'!G:G,MATCH(PolicyLevers!$C605,'Policy Characteristics'!$D:$D,0))</f>
        <v>0</v>
      </c>
      <c r="M605" s="118">
        <f>INDEX('Policy Characteristics'!H:H,MATCH(PolicyLevers!$C605,'Policy Characteristics'!$D:$D,0))</f>
        <v>10</v>
      </c>
      <c r="N605" s="118">
        <f>INDEX('Policy Characteristics'!I:I,MATCH(PolicyLevers!$C605,'Policy Characteristics'!$D:$D,0))</f>
        <v>1</v>
      </c>
      <c r="O605" s="118" t="str">
        <f>INDEX('Policy Characteristics'!J:J,MATCH(PolicyLevers!$C605,'Policy Characteristics'!$D:$D,0))</f>
        <v>weight</v>
      </c>
      <c r="P605" s="118"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118" t="str">
        <f>INDEX('Policy Characteristics'!L:L,MATCH(PolicyLevers!$C605,'Policy Characteristics'!$D:$D,0))</f>
        <v>io-model.html</v>
      </c>
      <c r="R605" s="253">
        <f>INDEX('Policy Characteristics'!M:M,MATCH(PolicyLevers!$C605,'Policy Characteristics'!$D:$D,0))</f>
        <v>0</v>
      </c>
      <c r="S605" s="118">
        <f>INDEX('Policy Characteristics'!N:N,MATCH(PolicyLevers!$C605,'Policy Characteristics'!$D:$D,0))</f>
        <v>0</v>
      </c>
      <c r="T605" s="118">
        <f>INDEX('Policy Characteristics'!O:O,MATCH(PolicyLevers!$C605,'Policy Characteristics'!$D:$D,0))</f>
        <v>0</v>
      </c>
      <c r="U605" s="2"/>
      <c r="V605" s="2"/>
      <c r="W605" s="2"/>
      <c r="X605" s="2"/>
      <c r="Y605" s="2"/>
      <c r="Z605" s="2"/>
    </row>
    <row r="606" spans="1:26" ht="20.25" customHeight="1" x14ac:dyDescent="0.2">
      <c r="A606" s="118" t="str">
        <f>INDEX('Policy Characteristics'!B:B,MATCH(PolicyLevers!$C606,'Policy Characteristics'!$D:$D,0))</f>
        <v>Government Revenue Accounting</v>
      </c>
      <c r="B606" s="118" t="str">
        <f>INDEX('Policy Characteristics'!C:C,MATCH(PolicyLevers!$C606,'Policy Characteristics'!$D:$D,0))</f>
        <v>National Debt Interest</v>
      </c>
      <c r="C606" s="118" t="str">
        <f t="shared" ref="C606" si="438">C$604</f>
        <v>GRA for National Debt Interest</v>
      </c>
      <c r="D606" s="118" t="s">
        <v>693</v>
      </c>
      <c r="E606" s="118"/>
      <c r="F606" s="118" t="s">
        <v>694</v>
      </c>
      <c r="G606" s="118"/>
      <c r="H606" s="249">
        <v>582</v>
      </c>
      <c r="I606" s="118" t="s">
        <v>76</v>
      </c>
      <c r="J606" s="292"/>
      <c r="K606" s="292"/>
      <c r="L606" s="118">
        <f>INDEX('Policy Characteristics'!G:G,MATCH(PolicyLevers!$C606,'Policy Characteristics'!$D:$D,0))</f>
        <v>0</v>
      </c>
      <c r="M606" s="118">
        <f>INDEX('Policy Characteristics'!H:H,MATCH(PolicyLevers!$C606,'Policy Characteristics'!$D:$D,0))</f>
        <v>10</v>
      </c>
      <c r="N606" s="118">
        <f>INDEX('Policy Characteristics'!I:I,MATCH(PolicyLevers!$C606,'Policy Characteristics'!$D:$D,0))</f>
        <v>1</v>
      </c>
      <c r="O606" s="118" t="str">
        <f>INDEX('Policy Characteristics'!J:J,MATCH(PolicyLevers!$C606,'Policy Characteristics'!$D:$D,0))</f>
        <v>weight</v>
      </c>
      <c r="P606" s="118"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118" t="str">
        <f>INDEX('Policy Characteristics'!L:L,MATCH(PolicyLevers!$C606,'Policy Characteristics'!$D:$D,0))</f>
        <v>io-model.html</v>
      </c>
      <c r="R606" s="253">
        <f>INDEX('Policy Characteristics'!M:M,MATCH(PolicyLevers!$C606,'Policy Characteristics'!$D:$D,0))</f>
        <v>0</v>
      </c>
      <c r="S606" s="118">
        <f>INDEX('Policy Characteristics'!N:N,MATCH(PolicyLevers!$C606,'Policy Characteristics'!$D:$D,0))</f>
        <v>0</v>
      </c>
      <c r="T606" s="118">
        <f>INDEX('Policy Characteristics'!O:O,MATCH(PolicyLevers!$C606,'Policy Characteristics'!$D:$D,0))</f>
        <v>0</v>
      </c>
      <c r="U606" s="2"/>
      <c r="V606" s="2"/>
      <c r="W606" s="2"/>
      <c r="X606" s="2"/>
      <c r="Y606" s="2"/>
      <c r="Z606" s="2"/>
    </row>
    <row r="607" spans="1:26" ht="20.25" customHeight="1" x14ac:dyDescent="0.2">
      <c r="A607" s="118" t="str">
        <f>INDEX('Policy Characteristics'!B:B,MATCH(PolicyLevers!$C607,'Policy Characteristics'!$D:$D,0))</f>
        <v>Government Revenue Accounting</v>
      </c>
      <c r="B607" s="118" t="str">
        <f>INDEX('Policy Characteristics'!C:C,MATCH(PolicyLevers!$C607,'Policy Characteristics'!$D:$D,0))</f>
        <v>National Debt Interest</v>
      </c>
      <c r="C607" s="118" t="str">
        <f t="shared" ref="C607" si="439">C$604</f>
        <v>GRA for National Debt Interest</v>
      </c>
      <c r="D607" s="118" t="s">
        <v>695</v>
      </c>
      <c r="E607" s="118"/>
      <c r="F607" s="118" t="s">
        <v>696</v>
      </c>
      <c r="G607" s="118"/>
      <c r="H607" s="249">
        <v>583</v>
      </c>
      <c r="I607" s="118" t="s">
        <v>76</v>
      </c>
      <c r="J607" s="292"/>
      <c r="K607" s="292"/>
      <c r="L607" s="118">
        <f>INDEX('Policy Characteristics'!G:G,MATCH(PolicyLevers!$C607,'Policy Characteristics'!$D:$D,0))</f>
        <v>0</v>
      </c>
      <c r="M607" s="118">
        <f>INDEX('Policy Characteristics'!H:H,MATCH(PolicyLevers!$C607,'Policy Characteristics'!$D:$D,0))</f>
        <v>10</v>
      </c>
      <c r="N607" s="118">
        <f>INDEX('Policy Characteristics'!I:I,MATCH(PolicyLevers!$C607,'Policy Characteristics'!$D:$D,0))</f>
        <v>1</v>
      </c>
      <c r="O607" s="118" t="str">
        <f>INDEX('Policy Characteristics'!J:J,MATCH(PolicyLevers!$C607,'Policy Characteristics'!$D:$D,0))</f>
        <v>weight</v>
      </c>
      <c r="P607" s="118"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118" t="str">
        <f>INDEX('Policy Characteristics'!L:L,MATCH(PolicyLevers!$C607,'Policy Characteristics'!$D:$D,0))</f>
        <v>io-model.html</v>
      </c>
      <c r="R607" s="253">
        <f>INDEX('Policy Characteristics'!M:M,MATCH(PolicyLevers!$C607,'Policy Characteristics'!$D:$D,0))</f>
        <v>0</v>
      </c>
      <c r="S607" s="118">
        <f>INDEX('Policy Characteristics'!N:N,MATCH(PolicyLevers!$C607,'Policy Characteristics'!$D:$D,0))</f>
        <v>0</v>
      </c>
      <c r="T607" s="118">
        <f>INDEX('Policy Characteristics'!O:O,MATCH(PolicyLevers!$C607,'Policy Characteristics'!$D:$D,0))</f>
        <v>0</v>
      </c>
      <c r="U607" s="2"/>
      <c r="V607" s="2"/>
      <c r="W607" s="2"/>
      <c r="X607" s="2"/>
      <c r="Y607" s="2"/>
      <c r="Z607" s="2"/>
    </row>
    <row r="608" spans="1:26" ht="20.25" customHeight="1" x14ac:dyDescent="0.2">
      <c r="A608" s="118" t="str">
        <f>INDEX('Policy Characteristics'!B:B,MATCH(PolicyLevers!$C608,'Policy Characteristics'!$D:$D,0))</f>
        <v>Government Revenue Accounting</v>
      </c>
      <c r="B608" s="118" t="str">
        <f>INDEX('Policy Characteristics'!C:C,MATCH(PolicyLevers!$C608,'Policy Characteristics'!$D:$D,0))</f>
        <v>National Debt Interest</v>
      </c>
      <c r="C608" s="118" t="str">
        <f t="shared" ref="C608" si="440">C$604</f>
        <v>GRA for National Debt Interest</v>
      </c>
      <c r="D608" s="118" t="s">
        <v>697</v>
      </c>
      <c r="E608" s="118"/>
      <c r="F608" s="118" t="s">
        <v>698</v>
      </c>
      <c r="G608" s="118"/>
      <c r="H608" s="249">
        <v>584</v>
      </c>
      <c r="I608" s="118" t="s">
        <v>76</v>
      </c>
      <c r="J608" s="292"/>
      <c r="K608" s="292"/>
      <c r="L608" s="118">
        <f>INDEX('Policy Characteristics'!G:G,MATCH(PolicyLevers!$C608,'Policy Characteristics'!$D:$D,0))</f>
        <v>0</v>
      </c>
      <c r="M608" s="118">
        <f>INDEX('Policy Characteristics'!H:H,MATCH(PolicyLevers!$C608,'Policy Characteristics'!$D:$D,0))</f>
        <v>10</v>
      </c>
      <c r="N608" s="118">
        <f>INDEX('Policy Characteristics'!I:I,MATCH(PolicyLevers!$C608,'Policy Characteristics'!$D:$D,0))</f>
        <v>1</v>
      </c>
      <c r="O608" s="118" t="str">
        <f>INDEX('Policy Characteristics'!J:J,MATCH(PolicyLevers!$C608,'Policy Characteristics'!$D:$D,0))</f>
        <v>weight</v>
      </c>
      <c r="P608" s="118"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118" t="str">
        <f>INDEX('Policy Characteristics'!L:L,MATCH(PolicyLevers!$C608,'Policy Characteristics'!$D:$D,0))</f>
        <v>io-model.html</v>
      </c>
      <c r="R608" s="253">
        <f>INDEX('Policy Characteristics'!M:M,MATCH(PolicyLevers!$C608,'Policy Characteristics'!$D:$D,0))</f>
        <v>0</v>
      </c>
      <c r="S608" s="118">
        <f>INDEX('Policy Characteristics'!N:N,MATCH(PolicyLevers!$C608,'Policy Characteristics'!$D:$D,0))</f>
        <v>0</v>
      </c>
      <c r="T608" s="118">
        <f>INDEX('Policy Characteristics'!O:O,MATCH(PolicyLevers!$C608,'Policy Characteristics'!$D:$D,0))</f>
        <v>0</v>
      </c>
      <c r="U608" s="2"/>
      <c r="V608" s="2"/>
      <c r="W608" s="2"/>
      <c r="X608" s="2"/>
      <c r="Y608" s="2"/>
      <c r="Z608" s="2"/>
    </row>
    <row r="609" spans="1:26" ht="20.25" customHeight="1" x14ac:dyDescent="0.2">
      <c r="A609" s="118" t="str">
        <f>INDEX('Policy Characteristics'!B:B,MATCH(PolicyLevers!$C609,'Policy Characteristics'!$D:$D,0))</f>
        <v>Government Revenue Accounting</v>
      </c>
      <c r="B609" s="118" t="str">
        <f>INDEX('Policy Characteristics'!C:C,MATCH(PolicyLevers!$C609,'Policy Characteristics'!$D:$D,0))</f>
        <v>Remaining Government Cash Flows</v>
      </c>
      <c r="C609" s="118" t="s">
        <v>712</v>
      </c>
      <c r="D609" s="118" t="s">
        <v>687</v>
      </c>
      <c r="E609" s="118"/>
      <c r="F609" s="118" t="s">
        <v>688</v>
      </c>
      <c r="G609" s="118"/>
      <c r="H609" s="249">
        <v>585</v>
      </c>
      <c r="I609" s="118" t="s">
        <v>76</v>
      </c>
      <c r="J609" s="292"/>
      <c r="K609" s="292"/>
      <c r="L609" s="118">
        <f>INDEX('Policy Characteristics'!G:G,MATCH(PolicyLevers!$C609,'Policy Characteristics'!$D:$D,0))</f>
        <v>0</v>
      </c>
      <c r="M609" s="118">
        <f>INDEX('Policy Characteristics'!H:H,MATCH(PolicyLevers!$C609,'Policy Characteristics'!$D:$D,0))</f>
        <v>10</v>
      </c>
      <c r="N609" s="118">
        <f>INDEX('Policy Characteristics'!I:I,MATCH(PolicyLevers!$C609,'Policy Characteristics'!$D:$D,0))</f>
        <v>1</v>
      </c>
      <c r="O609" s="118" t="str">
        <f>INDEX('Policy Characteristics'!J:J,MATCH(PolicyLevers!$C609,'Policy Characteristics'!$D:$D,0))</f>
        <v>weight</v>
      </c>
      <c r="P609" s="118"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118" t="str">
        <f>INDEX('Policy Characteristics'!L:L,MATCH(PolicyLevers!$C609,'Policy Characteristics'!$D:$D,0))</f>
        <v>io-model.html</v>
      </c>
      <c r="R609" s="253">
        <f>INDEX('Policy Characteristics'!M:M,MATCH(PolicyLevers!$C609,'Policy Characteristics'!$D:$D,0))</f>
        <v>0</v>
      </c>
      <c r="S609" s="118">
        <f>INDEX('Policy Characteristics'!N:N,MATCH(PolicyLevers!$C609,'Policy Characteristics'!$D:$D,0))</f>
        <v>0</v>
      </c>
      <c r="T609" s="118">
        <f>INDEX('Policy Characteristics'!O:O,MATCH(PolicyLevers!$C609,'Policy Characteristics'!$D:$D,0))</f>
        <v>0</v>
      </c>
      <c r="U609" s="2"/>
      <c r="V609" s="2"/>
      <c r="W609" s="2"/>
      <c r="X609" s="2"/>
      <c r="Y609" s="2"/>
      <c r="Z609" s="2"/>
    </row>
    <row r="610" spans="1:26" ht="20.25" customHeight="1" x14ac:dyDescent="0.2">
      <c r="A610" s="118" t="str">
        <f>INDEX('Policy Characteristics'!B:B,MATCH(PolicyLevers!$C610,'Policy Characteristics'!$D:$D,0))</f>
        <v>Government Revenue Accounting</v>
      </c>
      <c r="B610" s="118" t="str">
        <f>INDEX('Policy Characteristics'!C:C,MATCH(PolicyLevers!$C610,'Policy Characteristics'!$D:$D,0))</f>
        <v>Remaining Government Cash Flows</v>
      </c>
      <c r="C610" s="118" t="str">
        <f t="shared" ref="C610" si="441">C$609</f>
        <v>GRA for Remaining Government Cash Flow Changes</v>
      </c>
      <c r="D610" s="118" t="s">
        <v>691</v>
      </c>
      <c r="E610" s="118"/>
      <c r="F610" s="118" t="s">
        <v>692</v>
      </c>
      <c r="G610" s="118"/>
      <c r="H610" s="249">
        <v>586</v>
      </c>
      <c r="I610" s="118" t="s">
        <v>76</v>
      </c>
      <c r="J610" s="292"/>
      <c r="K610" s="292"/>
      <c r="L610" s="118">
        <f>INDEX('Policy Characteristics'!G:G,MATCH(PolicyLevers!$C610,'Policy Characteristics'!$D:$D,0))</f>
        <v>0</v>
      </c>
      <c r="M610" s="118">
        <f>INDEX('Policy Characteristics'!H:H,MATCH(PolicyLevers!$C610,'Policy Characteristics'!$D:$D,0))</f>
        <v>10</v>
      </c>
      <c r="N610" s="118">
        <f>INDEX('Policy Characteristics'!I:I,MATCH(PolicyLevers!$C610,'Policy Characteristics'!$D:$D,0))</f>
        <v>1</v>
      </c>
      <c r="O610" s="118" t="str">
        <f>INDEX('Policy Characteristics'!J:J,MATCH(PolicyLevers!$C610,'Policy Characteristics'!$D:$D,0))</f>
        <v>weight</v>
      </c>
      <c r="P610" s="118"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118" t="str">
        <f>INDEX('Policy Characteristics'!L:L,MATCH(PolicyLevers!$C610,'Policy Characteristics'!$D:$D,0))</f>
        <v>io-model.html</v>
      </c>
      <c r="R610" s="253">
        <f>INDEX('Policy Characteristics'!M:M,MATCH(PolicyLevers!$C610,'Policy Characteristics'!$D:$D,0))</f>
        <v>0</v>
      </c>
      <c r="S610" s="118">
        <f>INDEX('Policy Characteristics'!N:N,MATCH(PolicyLevers!$C610,'Policy Characteristics'!$D:$D,0))</f>
        <v>0</v>
      </c>
      <c r="T610" s="118">
        <f>INDEX('Policy Characteristics'!O:O,MATCH(PolicyLevers!$C610,'Policy Characteristics'!$D:$D,0))</f>
        <v>0</v>
      </c>
      <c r="U610" s="2"/>
      <c r="V610" s="2"/>
      <c r="W610" s="2"/>
      <c r="X610" s="2"/>
      <c r="Y610" s="2"/>
      <c r="Z610" s="2"/>
    </row>
    <row r="611" spans="1:26" ht="20.25" customHeight="1" x14ac:dyDescent="0.2">
      <c r="A611" s="118" t="str">
        <f>INDEX('Policy Characteristics'!B:B,MATCH(PolicyLevers!$C611,'Policy Characteristics'!$D:$D,0))</f>
        <v>Government Revenue Accounting</v>
      </c>
      <c r="B611" s="118" t="str">
        <f>INDEX('Policy Characteristics'!C:C,MATCH(PolicyLevers!$C611,'Policy Characteristics'!$D:$D,0))</f>
        <v>Remaining Government Cash Flows</v>
      </c>
      <c r="C611" s="118" t="str">
        <f t="shared" ref="C611" si="442">C$609</f>
        <v>GRA for Remaining Government Cash Flow Changes</v>
      </c>
      <c r="D611" s="118" t="s">
        <v>693</v>
      </c>
      <c r="E611" s="118"/>
      <c r="F611" s="118" t="s">
        <v>694</v>
      </c>
      <c r="G611" s="118"/>
      <c r="H611" s="249">
        <v>587</v>
      </c>
      <c r="I611" s="118" t="s">
        <v>76</v>
      </c>
      <c r="J611" s="292"/>
      <c r="K611" s="292"/>
      <c r="L611" s="118">
        <f>INDEX('Policy Characteristics'!G:G,MATCH(PolicyLevers!$C611,'Policy Characteristics'!$D:$D,0))</f>
        <v>0</v>
      </c>
      <c r="M611" s="118">
        <f>INDEX('Policy Characteristics'!H:H,MATCH(PolicyLevers!$C611,'Policy Characteristics'!$D:$D,0))</f>
        <v>10</v>
      </c>
      <c r="N611" s="118">
        <f>INDEX('Policy Characteristics'!I:I,MATCH(PolicyLevers!$C611,'Policy Characteristics'!$D:$D,0))</f>
        <v>1</v>
      </c>
      <c r="O611" s="118" t="str">
        <f>INDEX('Policy Characteristics'!J:J,MATCH(PolicyLevers!$C611,'Policy Characteristics'!$D:$D,0))</f>
        <v>weight</v>
      </c>
      <c r="P611" s="118"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118" t="str">
        <f>INDEX('Policy Characteristics'!L:L,MATCH(PolicyLevers!$C611,'Policy Characteristics'!$D:$D,0))</f>
        <v>io-model.html</v>
      </c>
      <c r="R611" s="253">
        <f>INDEX('Policy Characteristics'!M:M,MATCH(PolicyLevers!$C611,'Policy Characteristics'!$D:$D,0))</f>
        <v>0</v>
      </c>
      <c r="S611" s="118">
        <f>INDEX('Policy Characteristics'!N:N,MATCH(PolicyLevers!$C611,'Policy Characteristics'!$D:$D,0))</f>
        <v>0</v>
      </c>
      <c r="T611" s="118">
        <f>INDEX('Policy Characteristics'!O:O,MATCH(PolicyLevers!$C611,'Policy Characteristics'!$D:$D,0))</f>
        <v>0</v>
      </c>
      <c r="U611" s="2"/>
      <c r="V611" s="2"/>
      <c r="W611" s="2"/>
      <c r="X611" s="2"/>
      <c r="Y611" s="2"/>
      <c r="Z611" s="2"/>
    </row>
    <row r="612" spans="1:26" ht="20.25" customHeight="1" x14ac:dyDescent="0.2">
      <c r="A612" s="118" t="str">
        <f>INDEX('Policy Characteristics'!B:B,MATCH(PolicyLevers!$C612,'Policy Characteristics'!$D:$D,0))</f>
        <v>Government Revenue Accounting</v>
      </c>
      <c r="B612" s="118" t="str">
        <f>INDEX('Policy Characteristics'!C:C,MATCH(PolicyLevers!$C612,'Policy Characteristics'!$D:$D,0))</f>
        <v>Remaining Government Cash Flows</v>
      </c>
      <c r="C612" s="118" t="str">
        <f t="shared" ref="C612" si="443">C$609</f>
        <v>GRA for Remaining Government Cash Flow Changes</v>
      </c>
      <c r="D612" s="118" t="s">
        <v>695</v>
      </c>
      <c r="E612" s="118"/>
      <c r="F612" s="118" t="s">
        <v>696</v>
      </c>
      <c r="G612" s="118"/>
      <c r="H612" s="249">
        <v>588</v>
      </c>
      <c r="I612" s="118" t="s">
        <v>76</v>
      </c>
      <c r="J612" s="292"/>
      <c r="K612" s="292"/>
      <c r="L612" s="118">
        <f>INDEX('Policy Characteristics'!G:G,MATCH(PolicyLevers!$C612,'Policy Characteristics'!$D:$D,0))</f>
        <v>0</v>
      </c>
      <c r="M612" s="118">
        <f>INDEX('Policy Characteristics'!H:H,MATCH(PolicyLevers!$C612,'Policy Characteristics'!$D:$D,0))</f>
        <v>10</v>
      </c>
      <c r="N612" s="118">
        <f>INDEX('Policy Characteristics'!I:I,MATCH(PolicyLevers!$C612,'Policy Characteristics'!$D:$D,0))</f>
        <v>1</v>
      </c>
      <c r="O612" s="118" t="str">
        <f>INDEX('Policy Characteristics'!J:J,MATCH(PolicyLevers!$C612,'Policy Characteristics'!$D:$D,0))</f>
        <v>weight</v>
      </c>
      <c r="P612" s="118"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118" t="str">
        <f>INDEX('Policy Characteristics'!L:L,MATCH(PolicyLevers!$C612,'Policy Characteristics'!$D:$D,0))</f>
        <v>io-model.html</v>
      </c>
      <c r="R612" s="253">
        <f>INDEX('Policy Characteristics'!M:M,MATCH(PolicyLevers!$C612,'Policy Characteristics'!$D:$D,0))</f>
        <v>0</v>
      </c>
      <c r="S612" s="118">
        <f>INDEX('Policy Characteristics'!N:N,MATCH(PolicyLevers!$C612,'Policy Characteristics'!$D:$D,0))</f>
        <v>0</v>
      </c>
      <c r="T612" s="118">
        <f>INDEX('Policy Characteristics'!O:O,MATCH(PolicyLevers!$C612,'Policy Characteristics'!$D:$D,0))</f>
        <v>0</v>
      </c>
      <c r="U612" s="2"/>
      <c r="V612" s="2"/>
      <c r="W612" s="2"/>
      <c r="X612" s="2"/>
      <c r="Y612" s="2"/>
      <c r="Z612" s="2"/>
    </row>
    <row r="613" spans="1:26" ht="20.25" customHeight="1" x14ac:dyDescent="0.2">
      <c r="A613" s="118" t="str">
        <f>INDEX('Policy Characteristics'!B:B,MATCH(PolicyLevers!$C613,'Policy Characteristics'!$D:$D,0))</f>
        <v>Government Revenue Accounting</v>
      </c>
      <c r="B613" s="118" t="str">
        <f>INDEX('Policy Characteristics'!C:C,MATCH(PolicyLevers!$C613,'Policy Characteristics'!$D:$D,0))</f>
        <v>Remaining Government Cash Flows</v>
      </c>
      <c r="C613" s="118" t="str">
        <f t="shared" ref="C613" si="444">C$609</f>
        <v>GRA for Remaining Government Cash Flow Changes</v>
      </c>
      <c r="D613" s="118" t="s">
        <v>697</v>
      </c>
      <c r="E613" s="118"/>
      <c r="F613" s="118" t="s">
        <v>698</v>
      </c>
      <c r="G613" s="118"/>
      <c r="H613" s="249">
        <v>589</v>
      </c>
      <c r="I613" s="118" t="s">
        <v>76</v>
      </c>
      <c r="J613" s="292"/>
      <c r="K613" s="292"/>
      <c r="L613" s="118">
        <f>INDEX('Policy Characteristics'!G:G,MATCH(PolicyLevers!$C613,'Policy Characteristics'!$D:$D,0))</f>
        <v>0</v>
      </c>
      <c r="M613" s="118">
        <f>INDEX('Policy Characteristics'!H:H,MATCH(PolicyLevers!$C613,'Policy Characteristics'!$D:$D,0))</f>
        <v>10</v>
      </c>
      <c r="N613" s="118">
        <f>INDEX('Policy Characteristics'!I:I,MATCH(PolicyLevers!$C613,'Policy Characteristics'!$D:$D,0))</f>
        <v>1</v>
      </c>
      <c r="O613" s="118" t="str">
        <f>INDEX('Policy Characteristics'!J:J,MATCH(PolicyLevers!$C613,'Policy Characteristics'!$D:$D,0))</f>
        <v>weight</v>
      </c>
      <c r="P613" s="118"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118" t="str">
        <f>INDEX('Policy Characteristics'!L:L,MATCH(PolicyLevers!$C613,'Policy Characteristics'!$D:$D,0))</f>
        <v>io-model.html</v>
      </c>
      <c r="R613" s="253">
        <f>INDEX('Policy Characteristics'!M:M,MATCH(PolicyLevers!$C613,'Policy Characteristics'!$D:$D,0))</f>
        <v>0</v>
      </c>
      <c r="S613" s="118">
        <f>INDEX('Policy Characteristics'!N:N,MATCH(PolicyLevers!$C613,'Policy Characteristics'!$D:$D,0))</f>
        <v>0</v>
      </c>
      <c r="T613" s="118">
        <f>INDEX('Policy Characteristics'!O:O,MATCH(PolicyLevers!$C613,'Policy Characteristics'!$D:$D,0))</f>
        <v>0</v>
      </c>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91"/>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91"/>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91"/>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91"/>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91"/>
      <c r="S618" s="2"/>
      <c r="T618" s="2"/>
      <c r="U618" s="2"/>
      <c r="V618" s="2"/>
      <c r="W618" s="2"/>
      <c r="X618" s="2"/>
      <c r="Y618" s="2"/>
      <c r="Z618" s="2"/>
    </row>
    <row r="619" spans="1:26" ht="15.75" customHeight="1" x14ac:dyDescent="0.2">
      <c r="A619" s="2"/>
      <c r="B619" s="2"/>
      <c r="C619" s="2"/>
      <c r="D619" s="2"/>
      <c r="E619" s="2"/>
      <c r="F619" s="2"/>
      <c r="G619" s="2"/>
      <c r="H619" s="7"/>
      <c r="I619" s="2"/>
      <c r="J619" s="7"/>
      <c r="K619" s="2"/>
      <c r="L619" s="2"/>
      <c r="M619" s="2"/>
      <c r="N619" s="2"/>
      <c r="O619" s="2"/>
      <c r="P619" s="2"/>
      <c r="Q619" s="2"/>
      <c r="R619" s="291"/>
      <c r="S619" s="2"/>
      <c r="T619" s="2"/>
      <c r="U619" s="2"/>
      <c r="V619" s="2"/>
      <c r="W619" s="2"/>
      <c r="X619" s="2"/>
      <c r="Y619" s="2"/>
      <c r="Z619" s="2"/>
    </row>
    <row r="620" spans="1:26" ht="15.75" customHeight="1" x14ac:dyDescent="0.2">
      <c r="A620" s="2"/>
      <c r="B620" s="2"/>
      <c r="C620" s="2"/>
      <c r="D620" s="2"/>
      <c r="E620" s="2"/>
      <c r="F620" s="2"/>
      <c r="G620" s="2"/>
      <c r="H620" s="7"/>
      <c r="I620" s="2"/>
      <c r="J620" s="7"/>
      <c r="K620" s="2"/>
      <c r="L620" s="2"/>
      <c r="M620" s="2"/>
      <c r="N620" s="2"/>
      <c r="O620" s="2"/>
      <c r="P620" s="2"/>
      <c r="Q620" s="2"/>
      <c r="R620" s="291"/>
      <c r="S620" s="2"/>
      <c r="T620" s="2"/>
      <c r="U620" s="2"/>
      <c r="V620" s="2"/>
      <c r="W620" s="2"/>
      <c r="X620" s="2"/>
      <c r="Y620" s="2"/>
      <c r="Z620" s="2"/>
    </row>
    <row r="621" spans="1:26" ht="15.75" customHeight="1" x14ac:dyDescent="0.2">
      <c r="A621" s="2"/>
      <c r="B621" s="2"/>
      <c r="C621" s="2"/>
      <c r="D621" s="2"/>
      <c r="E621" s="2"/>
      <c r="F621" s="2"/>
      <c r="G621" s="2"/>
      <c r="H621" s="7"/>
      <c r="I621" s="2"/>
      <c r="J621" s="7"/>
      <c r="K621" s="2"/>
      <c r="L621" s="2"/>
      <c r="M621" s="2"/>
      <c r="N621" s="2"/>
      <c r="O621" s="2"/>
      <c r="P621" s="2"/>
      <c r="Q621" s="2"/>
      <c r="R621" s="291"/>
      <c r="S621" s="2"/>
      <c r="T621" s="2"/>
      <c r="U621" s="2"/>
      <c r="V621" s="2"/>
      <c r="W621" s="2"/>
      <c r="X621" s="2"/>
      <c r="Y621" s="2"/>
      <c r="Z621" s="2"/>
    </row>
    <row r="622" spans="1:26" ht="15.75" customHeight="1" x14ac:dyDescent="0.2">
      <c r="A622" s="2"/>
      <c r="B622" s="2"/>
      <c r="C622" s="2"/>
      <c r="D622" s="2"/>
      <c r="E622" s="2"/>
      <c r="F622" s="2"/>
      <c r="G622" s="2"/>
      <c r="H622" s="7"/>
      <c r="I622" s="2"/>
      <c r="J622" s="7"/>
      <c r="K622" s="2"/>
      <c r="L622" s="2"/>
      <c r="M622" s="2"/>
      <c r="N622" s="2"/>
      <c r="O622" s="2"/>
      <c r="P622" s="2"/>
      <c r="Q622" s="2"/>
      <c r="R622" s="291"/>
      <c r="S622" s="2"/>
      <c r="T622" s="2"/>
      <c r="U622" s="2"/>
      <c r="V622" s="2"/>
      <c r="W622" s="2"/>
      <c r="X622" s="2"/>
      <c r="Y622" s="2"/>
      <c r="Z622" s="2"/>
    </row>
    <row r="623" spans="1:26" ht="15.75" customHeight="1" x14ac:dyDescent="0.2">
      <c r="A623" s="2"/>
      <c r="B623" s="2"/>
      <c r="C623" s="2"/>
      <c r="D623" s="2"/>
      <c r="E623" s="2"/>
      <c r="F623" s="2"/>
      <c r="G623" s="2"/>
      <c r="H623" s="7"/>
      <c r="I623" s="2"/>
      <c r="J623" s="7"/>
      <c r="K623" s="2"/>
      <c r="L623" s="2"/>
      <c r="M623" s="2"/>
      <c r="N623" s="2"/>
      <c r="O623" s="2"/>
      <c r="P623" s="2"/>
      <c r="Q623" s="2"/>
      <c r="R623" s="291"/>
      <c r="S623" s="2"/>
      <c r="T623" s="2"/>
      <c r="U623" s="2"/>
      <c r="V623" s="2"/>
      <c r="W623" s="2"/>
      <c r="X623" s="2"/>
      <c r="Y623" s="2"/>
      <c r="Z623" s="2"/>
    </row>
    <row r="624" spans="1:26" ht="15.75" customHeight="1" x14ac:dyDescent="0.2">
      <c r="A624" s="2"/>
      <c r="B624" s="2"/>
      <c r="C624" s="2"/>
      <c r="D624" s="2"/>
      <c r="E624" s="2"/>
      <c r="F624" s="2"/>
      <c r="G624" s="2"/>
      <c r="H624" s="7"/>
      <c r="I624" s="2"/>
      <c r="J624" s="7"/>
      <c r="K624" s="2"/>
      <c r="L624" s="2"/>
      <c r="M624" s="2"/>
      <c r="N624" s="2"/>
      <c r="O624" s="2"/>
      <c r="P624" s="2"/>
      <c r="Q624" s="2"/>
      <c r="R624" s="291"/>
      <c r="S624" s="2"/>
      <c r="T624" s="2"/>
      <c r="U624" s="2"/>
      <c r="V624" s="2"/>
      <c r="W624" s="2"/>
      <c r="X624" s="2"/>
      <c r="Y624" s="2"/>
      <c r="Z624" s="2"/>
    </row>
    <row r="625" spans="1:26" ht="15.75" customHeight="1" x14ac:dyDescent="0.2">
      <c r="A625" s="2"/>
      <c r="B625" s="2"/>
      <c r="C625" s="2"/>
      <c r="D625" s="2"/>
      <c r="E625" s="2"/>
      <c r="F625" s="2"/>
      <c r="G625" s="2"/>
      <c r="H625" s="7"/>
      <c r="I625" s="2"/>
      <c r="J625" s="7"/>
      <c r="K625" s="2"/>
      <c r="L625" s="2"/>
      <c r="M625" s="2"/>
      <c r="N625" s="2"/>
      <c r="O625" s="2"/>
      <c r="P625" s="2"/>
      <c r="Q625" s="2"/>
      <c r="R625" s="291"/>
      <c r="S625" s="2"/>
      <c r="T625" s="2"/>
      <c r="U625" s="2"/>
      <c r="V625" s="2"/>
      <c r="W625" s="2"/>
      <c r="X625" s="2"/>
      <c r="Y625" s="2"/>
      <c r="Z625" s="2"/>
    </row>
    <row r="626" spans="1:26" ht="15.75" customHeight="1" x14ac:dyDescent="0.2">
      <c r="A626" s="2"/>
      <c r="B626" s="2"/>
      <c r="C626" s="2"/>
      <c r="D626" s="2"/>
      <c r="E626" s="2"/>
      <c r="F626" s="2"/>
      <c r="G626" s="2"/>
      <c r="H626" s="7"/>
      <c r="I626" s="2"/>
      <c r="J626" s="7"/>
      <c r="K626" s="2"/>
      <c r="L626" s="2"/>
      <c r="M626" s="2"/>
      <c r="N626" s="2"/>
      <c r="O626" s="2"/>
      <c r="P626" s="2"/>
      <c r="Q626" s="2"/>
      <c r="R626" s="291"/>
      <c r="S626" s="2"/>
      <c r="T626" s="2"/>
      <c r="U626" s="2"/>
      <c r="V626" s="2"/>
      <c r="W626" s="2"/>
      <c r="X626" s="2"/>
      <c r="Y626" s="2"/>
      <c r="Z626" s="2"/>
    </row>
    <row r="627" spans="1:26" ht="15.75" customHeight="1" x14ac:dyDescent="0.2">
      <c r="A627" s="2"/>
      <c r="B627" s="2"/>
      <c r="C627" s="2"/>
      <c r="D627" s="2"/>
      <c r="E627" s="2"/>
      <c r="F627" s="2"/>
      <c r="G627" s="2"/>
      <c r="H627" s="7"/>
      <c r="I627" s="2"/>
      <c r="J627" s="7"/>
      <c r="K627" s="2"/>
      <c r="L627" s="2"/>
      <c r="M627" s="2"/>
      <c r="N627" s="2"/>
      <c r="O627" s="2"/>
      <c r="P627" s="2"/>
      <c r="Q627" s="2"/>
      <c r="R627" s="291"/>
      <c r="S627" s="2"/>
      <c r="T627" s="2"/>
      <c r="U627" s="2"/>
      <c r="V627" s="2"/>
      <c r="W627" s="2"/>
      <c r="X627" s="2"/>
      <c r="Y627" s="2"/>
      <c r="Z627" s="2"/>
    </row>
    <row r="628" spans="1:26" ht="15.75" customHeight="1" x14ac:dyDescent="0.2">
      <c r="A628" s="2"/>
      <c r="B628" s="2"/>
      <c r="C628" s="2"/>
      <c r="D628" s="2"/>
      <c r="E628" s="2"/>
      <c r="F628" s="2"/>
      <c r="G628" s="2"/>
      <c r="H628" s="7"/>
      <c r="I628" s="2"/>
      <c r="J628" s="7"/>
      <c r="K628" s="2"/>
      <c r="L628" s="2"/>
      <c r="M628" s="2"/>
      <c r="N628" s="2"/>
      <c r="O628" s="2"/>
      <c r="P628" s="2"/>
      <c r="Q628" s="2"/>
      <c r="R628" s="291"/>
      <c r="S628" s="2"/>
      <c r="T628" s="2"/>
      <c r="U628" s="2"/>
      <c r="V628" s="2"/>
      <c r="W628" s="2"/>
      <c r="X628" s="2"/>
      <c r="Y628" s="2"/>
      <c r="Z628" s="2"/>
    </row>
    <row r="629" spans="1:26" ht="15.75" customHeight="1" x14ac:dyDescent="0.2">
      <c r="A629" s="2"/>
      <c r="B629" s="2"/>
      <c r="C629" s="2"/>
      <c r="D629" s="2"/>
      <c r="E629" s="2"/>
      <c r="F629" s="2"/>
      <c r="G629" s="2"/>
      <c r="H629" s="7"/>
      <c r="I629" s="2"/>
      <c r="J629" s="7"/>
      <c r="K629" s="2"/>
      <c r="L629" s="2"/>
      <c r="M629" s="2"/>
      <c r="N629" s="2"/>
      <c r="O629" s="2"/>
      <c r="P629" s="2"/>
      <c r="Q629" s="2"/>
      <c r="R629" s="291"/>
      <c r="S629" s="2"/>
      <c r="T629" s="2"/>
      <c r="U629" s="2"/>
      <c r="V629" s="2"/>
      <c r="W629" s="2"/>
      <c r="X629" s="2"/>
      <c r="Y629" s="2"/>
      <c r="Z629" s="2"/>
    </row>
    <row r="630" spans="1:26" ht="15.75" customHeight="1" x14ac:dyDescent="0.2">
      <c r="A630" s="2"/>
      <c r="B630" s="2"/>
      <c r="C630" s="2"/>
      <c r="D630" s="2"/>
      <c r="E630" s="2"/>
      <c r="F630" s="2"/>
      <c r="G630" s="2"/>
      <c r="H630" s="7"/>
      <c r="I630" s="2"/>
      <c r="J630" s="7"/>
      <c r="K630" s="2"/>
      <c r="L630" s="2"/>
      <c r="M630" s="2"/>
      <c r="N630" s="2"/>
      <c r="O630" s="2"/>
      <c r="P630" s="2"/>
      <c r="Q630" s="2"/>
      <c r="R630" s="291"/>
      <c r="S630" s="2"/>
      <c r="T630" s="2"/>
      <c r="U630" s="2"/>
      <c r="V630" s="2"/>
      <c r="W630" s="2"/>
      <c r="X630" s="2"/>
      <c r="Y630" s="2"/>
      <c r="Z630" s="2"/>
    </row>
    <row r="631" spans="1:26" ht="15.75" customHeight="1" x14ac:dyDescent="0.2">
      <c r="A631" s="2"/>
      <c r="B631" s="2"/>
      <c r="C631" s="2"/>
      <c r="D631" s="2"/>
      <c r="E631" s="2"/>
      <c r="F631" s="2"/>
      <c r="G631" s="2"/>
      <c r="H631" s="7"/>
      <c r="I631" s="2"/>
      <c r="J631" s="7"/>
      <c r="K631" s="2"/>
      <c r="L631" s="2"/>
      <c r="M631" s="2"/>
      <c r="N631" s="2"/>
      <c r="O631" s="2"/>
      <c r="P631" s="2"/>
      <c r="Q631" s="2"/>
      <c r="R631" s="291"/>
      <c r="S631" s="2"/>
      <c r="T631" s="2"/>
      <c r="U631" s="2"/>
      <c r="V631" s="2"/>
      <c r="W631" s="2"/>
      <c r="X631" s="2"/>
      <c r="Y631" s="2"/>
      <c r="Z631" s="2"/>
    </row>
    <row r="632" spans="1:26" ht="15.75" customHeight="1" x14ac:dyDescent="0.2">
      <c r="A632" s="2"/>
      <c r="B632" s="2"/>
      <c r="C632" s="2"/>
      <c r="D632" s="2"/>
      <c r="E632" s="2"/>
      <c r="F632" s="2"/>
      <c r="G632" s="2"/>
      <c r="H632" s="7"/>
      <c r="I632" s="2"/>
      <c r="J632" s="7"/>
      <c r="K632" s="2"/>
      <c r="L632" s="2"/>
      <c r="M632" s="2"/>
      <c r="N632" s="2"/>
      <c r="O632" s="2"/>
      <c r="P632" s="2"/>
      <c r="Q632" s="2"/>
      <c r="R632" s="291"/>
      <c r="S632" s="2"/>
      <c r="T632" s="2"/>
      <c r="U632" s="2"/>
      <c r="V632" s="2"/>
      <c r="W632" s="2"/>
      <c r="X632" s="2"/>
      <c r="Y632" s="2"/>
      <c r="Z632" s="2"/>
    </row>
    <row r="633" spans="1:26" ht="15.75" customHeight="1" x14ac:dyDescent="0.2">
      <c r="A633" s="2"/>
      <c r="B633" s="2"/>
      <c r="C633" s="2"/>
      <c r="D633" s="2"/>
      <c r="E633" s="2"/>
      <c r="F633" s="2"/>
      <c r="G633" s="2"/>
      <c r="H633" s="7"/>
      <c r="I633" s="2"/>
      <c r="J633" s="7"/>
      <c r="K633" s="2"/>
      <c r="L633" s="2"/>
      <c r="M633" s="2"/>
      <c r="N633" s="2"/>
      <c r="O633" s="2"/>
      <c r="P633" s="2"/>
      <c r="Q633" s="2"/>
      <c r="R633" s="291"/>
      <c r="S633" s="2"/>
      <c r="T633" s="2"/>
      <c r="U633" s="2"/>
      <c r="V633" s="2"/>
      <c r="W633" s="2"/>
      <c r="X633" s="2"/>
      <c r="Y633" s="2"/>
      <c r="Z633" s="2"/>
    </row>
    <row r="634" spans="1:26" ht="15.75" customHeight="1" x14ac:dyDescent="0.2">
      <c r="A634" s="2"/>
      <c r="B634" s="2"/>
      <c r="C634" s="2"/>
      <c r="D634" s="2"/>
      <c r="E634" s="2"/>
      <c r="F634" s="2"/>
      <c r="G634" s="2"/>
      <c r="H634" s="7"/>
      <c r="I634" s="2"/>
      <c r="J634" s="7"/>
      <c r="K634" s="2"/>
      <c r="L634" s="2"/>
      <c r="M634" s="2"/>
      <c r="N634" s="2"/>
      <c r="O634" s="2"/>
      <c r="P634" s="2"/>
      <c r="Q634" s="2"/>
      <c r="R634" s="291"/>
      <c r="S634" s="2"/>
      <c r="T634" s="2"/>
      <c r="U634" s="2"/>
      <c r="V634" s="2"/>
      <c r="W634" s="2"/>
      <c r="X634" s="2"/>
      <c r="Y634" s="2"/>
      <c r="Z634" s="2"/>
    </row>
    <row r="635" spans="1:26" ht="15.75" customHeight="1" x14ac:dyDescent="0.2">
      <c r="A635" s="2"/>
      <c r="B635" s="2"/>
      <c r="C635" s="2"/>
      <c r="D635" s="2"/>
      <c r="E635" s="2"/>
      <c r="F635" s="2"/>
      <c r="G635" s="2"/>
      <c r="H635" s="7"/>
      <c r="I635" s="2"/>
      <c r="J635" s="7"/>
      <c r="K635" s="2"/>
      <c r="L635" s="2"/>
      <c r="M635" s="2"/>
      <c r="N635" s="2"/>
      <c r="O635" s="2"/>
      <c r="P635" s="2"/>
      <c r="Q635" s="2"/>
      <c r="R635" s="291"/>
      <c r="S635" s="2"/>
      <c r="T635" s="2"/>
      <c r="U635" s="2"/>
      <c r="V635" s="2"/>
      <c r="W635" s="2"/>
      <c r="X635" s="2"/>
      <c r="Y635" s="2"/>
      <c r="Z635" s="2"/>
    </row>
    <row r="636" spans="1:26" ht="15.75" customHeight="1" x14ac:dyDescent="0.2">
      <c r="A636" s="2"/>
      <c r="B636" s="2"/>
      <c r="C636" s="2"/>
      <c r="D636" s="2"/>
      <c r="E636" s="2"/>
      <c r="F636" s="2"/>
      <c r="G636" s="2"/>
      <c r="H636" s="7"/>
      <c r="I636" s="2"/>
      <c r="J636" s="7"/>
      <c r="K636" s="2"/>
      <c r="L636" s="2"/>
      <c r="M636" s="2"/>
      <c r="N636" s="2"/>
      <c r="O636" s="2"/>
      <c r="P636" s="2"/>
      <c r="Q636" s="2"/>
      <c r="R636" s="291"/>
      <c r="S636" s="2"/>
      <c r="T636" s="2"/>
      <c r="U636" s="2"/>
      <c r="V636" s="2"/>
      <c r="W636" s="2"/>
      <c r="X636" s="2"/>
      <c r="Y636" s="2"/>
      <c r="Z636" s="2"/>
    </row>
    <row r="637" spans="1:26" ht="15.75" customHeight="1" x14ac:dyDescent="0.2">
      <c r="A637" s="2"/>
      <c r="B637" s="2"/>
      <c r="C637" s="2"/>
      <c r="D637" s="2"/>
      <c r="E637" s="2"/>
      <c r="F637" s="2"/>
      <c r="G637" s="2"/>
      <c r="H637" s="7"/>
      <c r="I637" s="2"/>
      <c r="J637" s="7"/>
      <c r="K637" s="2"/>
      <c r="L637" s="2"/>
      <c r="M637" s="2"/>
      <c r="N637" s="2"/>
      <c r="O637" s="2"/>
      <c r="P637" s="2"/>
      <c r="Q637" s="2"/>
      <c r="R637" s="291"/>
      <c r="S637" s="2"/>
      <c r="T637" s="2"/>
      <c r="U637" s="2"/>
      <c r="V637" s="2"/>
      <c r="W637" s="2"/>
      <c r="X637" s="2"/>
      <c r="Y637" s="2"/>
      <c r="Z637" s="2"/>
    </row>
    <row r="638" spans="1:26" ht="15.75" customHeight="1" x14ac:dyDescent="0.2">
      <c r="A638" s="2"/>
      <c r="B638" s="2"/>
      <c r="C638" s="2"/>
      <c r="D638" s="2"/>
      <c r="E638" s="2"/>
      <c r="F638" s="2"/>
      <c r="G638" s="2"/>
      <c r="H638" s="7"/>
      <c r="I638" s="2"/>
      <c r="J638" s="7"/>
      <c r="K638" s="2"/>
      <c r="L638" s="2"/>
      <c r="M638" s="2"/>
      <c r="N638" s="2"/>
      <c r="O638" s="2"/>
      <c r="P638" s="2"/>
      <c r="Q638" s="2"/>
      <c r="R638" s="291"/>
      <c r="S638" s="2"/>
      <c r="T638" s="2"/>
      <c r="U638" s="2"/>
      <c r="V638" s="2"/>
      <c r="W638" s="2"/>
      <c r="X638" s="2"/>
      <c r="Y638" s="2"/>
      <c r="Z638" s="2"/>
    </row>
    <row r="639" spans="1:26" ht="15.75" customHeight="1" x14ac:dyDescent="0.2">
      <c r="A639" s="2"/>
      <c r="B639" s="2"/>
      <c r="C639" s="2"/>
      <c r="D639" s="2"/>
      <c r="E639" s="2"/>
      <c r="F639" s="2"/>
      <c r="G639" s="2"/>
      <c r="H639" s="7"/>
      <c r="I639" s="2"/>
      <c r="J639" s="7"/>
      <c r="K639" s="2"/>
      <c r="L639" s="2"/>
      <c r="M639" s="2"/>
      <c r="N639" s="2"/>
      <c r="O639" s="2"/>
      <c r="P639" s="2"/>
      <c r="Q639" s="2"/>
      <c r="R639" s="291"/>
      <c r="S639" s="2"/>
      <c r="T639" s="2"/>
      <c r="U639" s="2"/>
      <c r="V639" s="2"/>
      <c r="W639" s="2"/>
      <c r="X639" s="2"/>
      <c r="Y639" s="2"/>
      <c r="Z639" s="2"/>
    </row>
    <row r="640" spans="1:26" ht="15.75" customHeight="1" x14ac:dyDescent="0.2">
      <c r="A640" s="2"/>
      <c r="B640" s="2"/>
      <c r="C640" s="2"/>
      <c r="D640" s="2"/>
      <c r="E640" s="2"/>
      <c r="F640" s="2"/>
      <c r="G640" s="2"/>
      <c r="H640" s="7"/>
      <c r="I640" s="2"/>
      <c r="J640" s="7"/>
      <c r="K640" s="2"/>
      <c r="L640" s="2"/>
      <c r="M640" s="2"/>
      <c r="N640" s="2"/>
      <c r="O640" s="2"/>
      <c r="P640" s="2"/>
      <c r="Q640" s="2"/>
      <c r="R640" s="291"/>
      <c r="S640" s="2"/>
      <c r="T640" s="2"/>
      <c r="U640" s="2"/>
      <c r="V640" s="2"/>
      <c r="W640" s="2"/>
      <c r="X640" s="2"/>
      <c r="Y640" s="2"/>
      <c r="Z640" s="2"/>
    </row>
    <row r="641" spans="1:26" ht="15.75" customHeight="1" x14ac:dyDescent="0.2">
      <c r="A641" s="2"/>
      <c r="B641" s="2"/>
      <c r="C641" s="2"/>
      <c r="D641" s="2"/>
      <c r="E641" s="2"/>
      <c r="F641" s="2"/>
      <c r="G641" s="2"/>
      <c r="H641" s="7"/>
      <c r="I641" s="2"/>
      <c r="J641" s="7"/>
      <c r="K641" s="2"/>
      <c r="L641" s="2"/>
      <c r="M641" s="2"/>
      <c r="N641" s="2"/>
      <c r="O641" s="2"/>
      <c r="P641" s="2"/>
      <c r="Q641" s="2"/>
      <c r="R641" s="291"/>
      <c r="S641" s="2"/>
      <c r="T641" s="2"/>
      <c r="U641" s="2"/>
      <c r="V641" s="2"/>
      <c r="W641" s="2"/>
      <c r="X641" s="2"/>
      <c r="Y641" s="2"/>
      <c r="Z641" s="2"/>
    </row>
    <row r="642" spans="1:26" ht="15.75" customHeight="1" x14ac:dyDescent="0.2">
      <c r="A642" s="2"/>
      <c r="B642" s="2"/>
      <c r="C642" s="2"/>
      <c r="D642" s="2"/>
      <c r="E642" s="2"/>
      <c r="F642" s="2"/>
      <c r="G642" s="2"/>
      <c r="H642" s="7"/>
      <c r="I642" s="2"/>
      <c r="J642" s="7"/>
      <c r="K642" s="2"/>
      <c r="L642" s="2"/>
      <c r="M642" s="2"/>
      <c r="N642" s="2"/>
      <c r="O642" s="2"/>
      <c r="P642" s="2"/>
      <c r="Q642" s="2"/>
      <c r="R642" s="291"/>
      <c r="S642" s="2"/>
      <c r="T642" s="2"/>
      <c r="U642" s="2"/>
      <c r="V642" s="2"/>
      <c r="W642" s="2"/>
      <c r="X642" s="2"/>
      <c r="Y642" s="2"/>
      <c r="Z642" s="2"/>
    </row>
    <row r="643" spans="1:26" ht="15.75" customHeight="1" x14ac:dyDescent="0.2">
      <c r="A643" s="2"/>
      <c r="B643" s="2"/>
      <c r="C643" s="2"/>
      <c r="D643" s="2"/>
      <c r="E643" s="2"/>
      <c r="F643" s="2"/>
      <c r="G643" s="2"/>
      <c r="H643" s="7"/>
      <c r="I643" s="2"/>
      <c r="J643" s="7"/>
      <c r="K643" s="2"/>
      <c r="L643" s="2"/>
      <c r="M643" s="2"/>
      <c r="N643" s="2"/>
      <c r="O643" s="2"/>
      <c r="P643" s="2"/>
      <c r="Q643" s="2"/>
      <c r="R643" s="291"/>
      <c r="S643" s="2"/>
      <c r="T643" s="2"/>
      <c r="U643" s="2"/>
      <c r="V643" s="2"/>
      <c r="W643" s="2"/>
      <c r="X643" s="2"/>
      <c r="Y643" s="2"/>
      <c r="Z643" s="2"/>
    </row>
    <row r="644" spans="1:26" ht="15.75" customHeight="1" x14ac:dyDescent="0.2">
      <c r="A644" s="2"/>
      <c r="B644" s="2"/>
      <c r="C644" s="2"/>
      <c r="D644" s="2"/>
      <c r="E644" s="2"/>
      <c r="F644" s="2"/>
      <c r="G644" s="2"/>
      <c r="H644" s="7"/>
      <c r="I644" s="2"/>
      <c r="J644" s="7"/>
      <c r="K644" s="2"/>
      <c r="L644" s="2"/>
      <c r="M644" s="2"/>
      <c r="N644" s="2"/>
      <c r="O644" s="2"/>
      <c r="P644" s="2"/>
      <c r="Q644" s="2"/>
      <c r="R644" s="291"/>
      <c r="S644" s="2"/>
      <c r="T644" s="2"/>
      <c r="U644" s="2"/>
      <c r="V644" s="2"/>
      <c r="W644" s="2"/>
      <c r="X644" s="2"/>
      <c r="Y644" s="2"/>
      <c r="Z644" s="2"/>
    </row>
    <row r="645" spans="1:26" ht="15.75" customHeight="1" x14ac:dyDescent="0.2">
      <c r="A645" s="2"/>
      <c r="B645" s="2"/>
      <c r="C645" s="2"/>
      <c r="D645" s="2"/>
      <c r="E645" s="2"/>
      <c r="F645" s="2"/>
      <c r="G645" s="2"/>
      <c r="H645" s="7"/>
      <c r="I645" s="2"/>
      <c r="J645" s="7"/>
      <c r="K645" s="2"/>
      <c r="L645" s="2"/>
      <c r="M645" s="2"/>
      <c r="N645" s="2"/>
      <c r="O645" s="2"/>
      <c r="P645" s="2"/>
      <c r="Q645" s="2"/>
      <c r="R645" s="291"/>
      <c r="S645" s="2"/>
      <c r="T645" s="2"/>
      <c r="U645" s="2"/>
      <c r="V645" s="2"/>
      <c r="W645" s="2"/>
      <c r="X645" s="2"/>
      <c r="Y645" s="2"/>
      <c r="Z645" s="2"/>
    </row>
    <row r="646" spans="1:26" ht="15.75" customHeight="1" x14ac:dyDescent="0.2">
      <c r="A646" s="2"/>
      <c r="B646" s="2"/>
      <c r="C646" s="2"/>
      <c r="D646" s="2"/>
      <c r="E646" s="2"/>
      <c r="F646" s="2"/>
      <c r="G646" s="2"/>
      <c r="H646" s="7"/>
      <c r="I646" s="2"/>
      <c r="J646" s="7"/>
      <c r="K646" s="2"/>
      <c r="L646" s="2"/>
      <c r="M646" s="2"/>
      <c r="N646" s="2"/>
      <c r="O646" s="2"/>
      <c r="P646" s="2"/>
      <c r="Q646" s="2"/>
      <c r="R646" s="291"/>
      <c r="S646" s="2"/>
      <c r="T646" s="2"/>
      <c r="U646" s="2"/>
      <c r="V646" s="2"/>
      <c r="W646" s="2"/>
      <c r="X646" s="2"/>
      <c r="Y646" s="2"/>
      <c r="Z646" s="2"/>
    </row>
    <row r="647" spans="1:26" ht="15.75" customHeight="1" x14ac:dyDescent="0.2">
      <c r="A647" s="2"/>
      <c r="B647" s="2"/>
      <c r="C647" s="2"/>
      <c r="D647" s="2"/>
      <c r="E647" s="2"/>
      <c r="F647" s="2"/>
      <c r="G647" s="2"/>
      <c r="H647" s="7"/>
      <c r="I647" s="2"/>
      <c r="J647" s="7"/>
      <c r="K647" s="2"/>
      <c r="L647" s="2"/>
      <c r="M647" s="2"/>
      <c r="N647" s="2"/>
      <c r="O647" s="2"/>
      <c r="P647" s="2"/>
      <c r="Q647" s="2"/>
      <c r="R647" s="291"/>
      <c r="S647" s="2"/>
      <c r="T647" s="2"/>
      <c r="U647" s="2"/>
      <c r="V647" s="2"/>
      <c r="W647" s="2"/>
      <c r="X647" s="2"/>
      <c r="Y647" s="2"/>
      <c r="Z647" s="2"/>
    </row>
    <row r="648" spans="1:26" ht="15.75" customHeight="1" x14ac:dyDescent="0.2">
      <c r="A648" s="2"/>
      <c r="B648" s="2"/>
      <c r="C648" s="2"/>
      <c r="D648" s="2"/>
      <c r="E648" s="2"/>
      <c r="F648" s="2"/>
      <c r="G648" s="2"/>
      <c r="H648" s="7"/>
      <c r="I648" s="2"/>
      <c r="J648" s="7"/>
      <c r="K648" s="2"/>
      <c r="L648" s="2"/>
      <c r="M648" s="2"/>
      <c r="N648" s="2"/>
      <c r="O648" s="2"/>
      <c r="P648" s="2"/>
      <c r="Q648" s="2"/>
      <c r="R648" s="291"/>
      <c r="S648" s="2"/>
      <c r="T648" s="2"/>
      <c r="U648" s="2"/>
      <c r="V648" s="2"/>
      <c r="W648" s="2"/>
      <c r="X648" s="2"/>
      <c r="Y648" s="2"/>
      <c r="Z648" s="2"/>
    </row>
    <row r="649" spans="1:26" ht="15.75" customHeight="1" x14ac:dyDescent="0.2">
      <c r="A649" s="2"/>
      <c r="B649" s="2"/>
      <c r="C649" s="2"/>
      <c r="D649" s="2"/>
      <c r="E649" s="2"/>
      <c r="F649" s="2"/>
      <c r="G649" s="2"/>
      <c r="H649" s="7"/>
      <c r="I649" s="2"/>
      <c r="J649" s="7"/>
      <c r="K649" s="2"/>
      <c r="L649" s="2"/>
      <c r="M649" s="2"/>
      <c r="N649" s="2"/>
      <c r="O649" s="2"/>
      <c r="P649" s="2"/>
      <c r="Q649" s="2"/>
      <c r="R649" s="291"/>
      <c r="S649" s="2"/>
      <c r="T649" s="2"/>
      <c r="U649" s="2"/>
      <c r="V649" s="2"/>
      <c r="W649" s="2"/>
      <c r="X649" s="2"/>
      <c r="Y649" s="2"/>
      <c r="Z649" s="2"/>
    </row>
    <row r="650" spans="1:26" ht="15.75" customHeight="1" x14ac:dyDescent="0.2">
      <c r="A650" s="2"/>
      <c r="B650" s="2"/>
      <c r="C650" s="2"/>
      <c r="D650" s="2"/>
      <c r="E650" s="2"/>
      <c r="F650" s="2"/>
      <c r="G650" s="2"/>
      <c r="H650" s="7"/>
      <c r="I650" s="2"/>
      <c r="J650" s="7"/>
      <c r="K650" s="2"/>
      <c r="L650" s="2"/>
      <c r="M650" s="2"/>
      <c r="N650" s="2"/>
      <c r="O650" s="2"/>
      <c r="P650" s="2"/>
      <c r="Q650" s="2"/>
      <c r="R650" s="291"/>
      <c r="S650" s="2"/>
      <c r="T650" s="2"/>
      <c r="U650" s="2"/>
      <c r="V650" s="2"/>
      <c r="W650" s="2"/>
      <c r="X650" s="2"/>
      <c r="Y650" s="2"/>
      <c r="Z650" s="2"/>
    </row>
    <row r="651" spans="1:26" ht="15.75" customHeight="1" x14ac:dyDescent="0.2">
      <c r="A651" s="2"/>
      <c r="B651" s="2"/>
      <c r="C651" s="2"/>
      <c r="D651" s="2"/>
      <c r="E651" s="2"/>
      <c r="F651" s="2"/>
      <c r="G651" s="2"/>
      <c r="H651" s="7"/>
      <c r="I651" s="2"/>
      <c r="J651" s="7"/>
      <c r="K651" s="2"/>
      <c r="L651" s="2"/>
      <c r="M651" s="2"/>
      <c r="N651" s="2"/>
      <c r="O651" s="2"/>
      <c r="P651" s="2"/>
      <c r="Q651" s="2"/>
      <c r="R651" s="291"/>
      <c r="S651" s="2"/>
      <c r="T651" s="2"/>
      <c r="U651" s="2"/>
      <c r="V651" s="2"/>
      <c r="W651" s="2"/>
      <c r="X651" s="2"/>
      <c r="Y651" s="2"/>
      <c r="Z651" s="2"/>
    </row>
    <row r="652" spans="1:26" ht="15.75" customHeight="1" x14ac:dyDescent="0.2">
      <c r="A652" s="2"/>
      <c r="B652" s="2"/>
      <c r="C652" s="2"/>
      <c r="D652" s="2"/>
      <c r="E652" s="2"/>
      <c r="F652" s="2"/>
      <c r="G652" s="2"/>
      <c r="H652" s="7"/>
      <c r="I652" s="2"/>
      <c r="J652" s="7"/>
      <c r="K652" s="2"/>
      <c r="L652" s="2"/>
      <c r="M652" s="2"/>
      <c r="N652" s="2"/>
      <c r="O652" s="2"/>
      <c r="P652" s="2"/>
      <c r="Q652" s="2"/>
      <c r="R652" s="291"/>
      <c r="S652" s="2"/>
      <c r="T652" s="2"/>
      <c r="U652" s="2"/>
      <c r="V652" s="2"/>
      <c r="W652" s="2"/>
      <c r="X652" s="2"/>
      <c r="Y652" s="2"/>
      <c r="Z652" s="2"/>
    </row>
    <row r="653" spans="1:26" ht="15.75" customHeight="1" x14ac:dyDescent="0.2">
      <c r="A653" s="2"/>
      <c r="B653" s="2"/>
      <c r="C653" s="2"/>
      <c r="D653" s="2"/>
      <c r="E653" s="2"/>
      <c r="F653" s="2"/>
      <c r="G653" s="2"/>
      <c r="H653" s="7"/>
      <c r="I653" s="2"/>
      <c r="J653" s="7"/>
      <c r="K653" s="2"/>
      <c r="L653" s="2"/>
      <c r="M653" s="2"/>
      <c r="N653" s="2"/>
      <c r="O653" s="2"/>
      <c r="P653" s="2"/>
      <c r="Q653" s="2"/>
      <c r="R653" s="291"/>
      <c r="S653" s="2"/>
      <c r="T653" s="2"/>
      <c r="U653" s="2"/>
      <c r="V653" s="2"/>
      <c r="W653" s="2"/>
      <c r="X653" s="2"/>
      <c r="Y653" s="2"/>
      <c r="Z653" s="2"/>
    </row>
    <row r="654" spans="1:26" ht="15.75" customHeight="1" x14ac:dyDescent="0.2">
      <c r="A654" s="2"/>
      <c r="B654" s="2"/>
      <c r="C654" s="2"/>
      <c r="D654" s="2"/>
      <c r="E654" s="2"/>
      <c r="F654" s="2"/>
      <c r="G654" s="2"/>
      <c r="H654" s="7"/>
      <c r="I654" s="2"/>
      <c r="J654" s="7"/>
      <c r="K654" s="2"/>
      <c r="L654" s="2"/>
      <c r="M654" s="2"/>
      <c r="N654" s="2"/>
      <c r="O654" s="2"/>
      <c r="P654" s="2"/>
      <c r="Q654" s="2"/>
      <c r="R654" s="291"/>
      <c r="S654" s="2"/>
      <c r="T654" s="2"/>
      <c r="U654" s="2"/>
      <c r="V654" s="2"/>
      <c r="W654" s="2"/>
      <c r="X654" s="2"/>
      <c r="Y654" s="2"/>
      <c r="Z654" s="2"/>
    </row>
    <row r="655" spans="1:26" ht="15.75" customHeight="1" x14ac:dyDescent="0.2">
      <c r="A655" s="2"/>
      <c r="B655" s="2"/>
      <c r="C655" s="2"/>
      <c r="D655" s="2"/>
      <c r="E655" s="2"/>
      <c r="F655" s="2"/>
      <c r="G655" s="2"/>
      <c r="H655" s="7"/>
      <c r="I655" s="2"/>
      <c r="J655" s="7"/>
      <c r="K655" s="2"/>
      <c r="L655" s="2"/>
      <c r="M655" s="2"/>
      <c r="N655" s="2"/>
      <c r="O655" s="2"/>
      <c r="P655" s="2"/>
      <c r="Q655" s="2"/>
      <c r="R655" s="291"/>
      <c r="S655" s="2"/>
      <c r="T655" s="2"/>
      <c r="U655" s="2"/>
      <c r="V655" s="2"/>
      <c r="W655" s="2"/>
      <c r="X655" s="2"/>
      <c r="Y655" s="2"/>
      <c r="Z655" s="2"/>
    </row>
    <row r="656" spans="1:26" ht="15.75" customHeight="1" x14ac:dyDescent="0.2">
      <c r="A656" s="2"/>
      <c r="B656" s="2"/>
      <c r="C656" s="2"/>
      <c r="D656" s="2"/>
      <c r="E656" s="2"/>
      <c r="F656" s="2"/>
      <c r="G656" s="2"/>
      <c r="H656" s="7"/>
      <c r="I656" s="2"/>
      <c r="J656" s="7"/>
      <c r="K656" s="2"/>
      <c r="L656" s="2"/>
      <c r="M656" s="2"/>
      <c r="N656" s="2"/>
      <c r="O656" s="2"/>
      <c r="P656" s="2"/>
      <c r="Q656" s="2"/>
      <c r="R656" s="291"/>
      <c r="S656" s="2"/>
      <c r="T656" s="2"/>
      <c r="U656" s="2"/>
      <c r="V656" s="2"/>
      <c r="W656" s="2"/>
      <c r="X656" s="2"/>
      <c r="Y656" s="2"/>
      <c r="Z656" s="2"/>
    </row>
    <row r="657" spans="1:26" ht="15.75" customHeight="1" x14ac:dyDescent="0.2">
      <c r="A657" s="2"/>
      <c r="B657" s="2"/>
      <c r="C657" s="2"/>
      <c r="D657" s="2"/>
      <c r="E657" s="2"/>
      <c r="F657" s="2"/>
      <c r="G657" s="2"/>
      <c r="H657" s="7"/>
      <c r="I657" s="2"/>
      <c r="J657" s="7"/>
      <c r="K657" s="2"/>
      <c r="L657" s="2"/>
      <c r="M657" s="2"/>
      <c r="N657" s="2"/>
      <c r="O657" s="2"/>
      <c r="P657" s="2"/>
      <c r="Q657" s="2"/>
      <c r="R657" s="291"/>
      <c r="S657" s="2"/>
      <c r="T657" s="2"/>
      <c r="U657" s="2"/>
      <c r="V657" s="2"/>
      <c r="W657" s="2"/>
      <c r="X657" s="2"/>
      <c r="Y657" s="2"/>
      <c r="Z657" s="2"/>
    </row>
    <row r="658" spans="1:26" ht="15.75" customHeight="1" x14ac:dyDescent="0.2">
      <c r="A658" s="2"/>
      <c r="B658" s="2"/>
      <c r="C658" s="2"/>
      <c r="D658" s="2"/>
      <c r="E658" s="2"/>
      <c r="F658" s="2"/>
      <c r="G658" s="2"/>
      <c r="H658" s="7"/>
      <c r="I658" s="2"/>
      <c r="J658" s="7"/>
      <c r="K658" s="2"/>
      <c r="L658" s="2"/>
      <c r="M658" s="2"/>
      <c r="N658" s="2"/>
      <c r="O658" s="2"/>
      <c r="P658" s="2"/>
      <c r="Q658" s="2"/>
      <c r="R658" s="291"/>
      <c r="S658" s="2"/>
      <c r="T658" s="2"/>
      <c r="U658" s="2"/>
      <c r="V658" s="2"/>
      <c r="W658" s="2"/>
      <c r="X658" s="2"/>
      <c r="Y658" s="2"/>
      <c r="Z658" s="2"/>
    </row>
    <row r="659" spans="1:26" ht="15.75" customHeight="1" x14ac:dyDescent="0.2">
      <c r="A659" s="2"/>
      <c r="B659" s="2"/>
      <c r="C659" s="2"/>
      <c r="D659" s="2"/>
      <c r="E659" s="2"/>
      <c r="F659" s="2"/>
      <c r="G659" s="2"/>
      <c r="H659" s="7"/>
      <c r="I659" s="2"/>
      <c r="J659" s="7"/>
      <c r="K659" s="2"/>
      <c r="L659" s="2"/>
      <c r="M659" s="2"/>
      <c r="N659" s="2"/>
      <c r="O659" s="2"/>
      <c r="P659" s="2"/>
      <c r="Q659" s="2"/>
      <c r="R659" s="291"/>
      <c r="S659" s="2"/>
      <c r="T659" s="2"/>
      <c r="U659" s="2"/>
      <c r="V659" s="2"/>
      <c r="W659" s="2"/>
      <c r="X659" s="2"/>
      <c r="Y659" s="2"/>
      <c r="Z659" s="2"/>
    </row>
    <row r="660" spans="1:26" ht="15.75" customHeight="1" x14ac:dyDescent="0.2">
      <c r="A660" s="2"/>
      <c r="B660" s="2"/>
      <c r="C660" s="2"/>
      <c r="D660" s="2"/>
      <c r="E660" s="2"/>
      <c r="F660" s="2"/>
      <c r="G660" s="2"/>
      <c r="H660" s="7"/>
      <c r="I660" s="2"/>
      <c r="J660" s="7"/>
      <c r="K660" s="2"/>
      <c r="L660" s="2"/>
      <c r="M660" s="2"/>
      <c r="N660" s="2"/>
      <c r="O660" s="2"/>
      <c r="P660" s="2"/>
      <c r="Q660" s="2"/>
      <c r="R660" s="291"/>
      <c r="S660" s="2"/>
      <c r="T660" s="2"/>
      <c r="U660" s="2"/>
      <c r="V660" s="2"/>
      <c r="W660" s="2"/>
      <c r="X660" s="2"/>
      <c r="Y660" s="2"/>
      <c r="Z660" s="2"/>
    </row>
    <row r="661" spans="1:26" ht="15.75" customHeight="1" x14ac:dyDescent="0.2">
      <c r="A661" s="2"/>
      <c r="B661" s="2"/>
      <c r="C661" s="2"/>
      <c r="D661" s="2"/>
      <c r="E661" s="2"/>
      <c r="F661" s="2"/>
      <c r="G661" s="2"/>
      <c r="H661" s="7"/>
      <c r="I661" s="2"/>
      <c r="J661" s="7"/>
      <c r="K661" s="2"/>
      <c r="L661" s="2"/>
      <c r="M661" s="2"/>
      <c r="N661" s="2"/>
      <c r="O661" s="2"/>
      <c r="P661" s="2"/>
      <c r="Q661" s="2"/>
      <c r="R661" s="291"/>
      <c r="S661" s="2"/>
      <c r="T661" s="2"/>
      <c r="U661" s="2"/>
      <c r="V661" s="2"/>
      <c r="W661" s="2"/>
      <c r="X661" s="2"/>
      <c r="Y661" s="2"/>
      <c r="Z661" s="2"/>
    </row>
    <row r="662" spans="1:26" ht="15.75" customHeight="1" x14ac:dyDescent="0.2">
      <c r="A662" s="2"/>
      <c r="B662" s="2"/>
      <c r="C662" s="2"/>
      <c r="D662" s="2"/>
      <c r="E662" s="2"/>
      <c r="F662" s="2"/>
      <c r="G662" s="2"/>
      <c r="H662" s="7"/>
      <c r="I662" s="2"/>
      <c r="J662" s="7"/>
      <c r="K662" s="2"/>
      <c r="L662" s="2"/>
      <c r="M662" s="2"/>
      <c r="N662" s="2"/>
      <c r="O662" s="2"/>
      <c r="P662" s="2"/>
      <c r="Q662" s="2"/>
      <c r="R662" s="291"/>
      <c r="S662" s="2"/>
      <c r="T662" s="2"/>
      <c r="U662" s="2"/>
      <c r="V662" s="2"/>
      <c r="W662" s="2"/>
      <c r="X662" s="2"/>
      <c r="Y662" s="2"/>
      <c r="Z662" s="2"/>
    </row>
    <row r="663" spans="1:26" ht="15.75" customHeight="1" x14ac:dyDescent="0.2">
      <c r="A663" s="2"/>
      <c r="B663" s="2"/>
      <c r="C663" s="2"/>
      <c r="D663" s="2"/>
      <c r="E663" s="2"/>
      <c r="F663" s="2"/>
      <c r="G663" s="2"/>
      <c r="H663" s="7"/>
      <c r="I663" s="2"/>
      <c r="J663" s="7"/>
      <c r="K663" s="2"/>
      <c r="L663" s="2"/>
      <c r="M663" s="2"/>
      <c r="N663" s="2"/>
      <c r="O663" s="2"/>
      <c r="P663" s="2"/>
      <c r="Q663" s="2"/>
      <c r="R663" s="291"/>
      <c r="S663" s="2"/>
      <c r="T663" s="2"/>
      <c r="U663" s="2"/>
      <c r="V663" s="2"/>
      <c r="W663" s="2"/>
      <c r="X663" s="2"/>
      <c r="Y663" s="2"/>
      <c r="Z663" s="2"/>
    </row>
    <row r="664" spans="1:26" ht="15.75" customHeight="1" x14ac:dyDescent="0.2">
      <c r="A664" s="2"/>
      <c r="B664" s="2"/>
      <c r="C664" s="2"/>
      <c r="D664" s="2"/>
      <c r="E664" s="2"/>
      <c r="F664" s="2"/>
      <c r="G664" s="2"/>
      <c r="H664" s="7"/>
      <c r="I664" s="2"/>
      <c r="J664" s="7"/>
      <c r="K664" s="2"/>
      <c r="L664" s="2"/>
      <c r="M664" s="2"/>
      <c r="N664" s="2"/>
      <c r="O664" s="2"/>
      <c r="P664" s="2"/>
      <c r="Q664" s="2"/>
      <c r="R664" s="291"/>
      <c r="S664" s="2"/>
      <c r="T664" s="2"/>
      <c r="U664" s="2"/>
      <c r="V664" s="2"/>
      <c r="W664" s="2"/>
      <c r="X664" s="2"/>
      <c r="Y664" s="2"/>
      <c r="Z664" s="2"/>
    </row>
    <row r="665" spans="1:26" ht="15.75" customHeight="1" x14ac:dyDescent="0.2">
      <c r="A665" s="2"/>
      <c r="B665" s="2"/>
      <c r="C665" s="2"/>
      <c r="D665" s="2"/>
      <c r="E665" s="2"/>
      <c r="F665" s="2"/>
      <c r="G665" s="2"/>
      <c r="H665" s="7"/>
      <c r="I665" s="2"/>
      <c r="J665" s="7"/>
      <c r="K665" s="2"/>
      <c r="L665" s="2"/>
      <c r="M665" s="2"/>
      <c r="N665" s="2"/>
      <c r="O665" s="2"/>
      <c r="P665" s="2"/>
      <c r="Q665" s="2"/>
      <c r="R665" s="291"/>
      <c r="S665" s="2"/>
      <c r="T665" s="2"/>
      <c r="U665" s="2"/>
      <c r="V665" s="2"/>
      <c r="W665" s="2"/>
      <c r="X665" s="2"/>
      <c r="Y665" s="2"/>
      <c r="Z665" s="2"/>
    </row>
    <row r="666" spans="1:26" ht="15.75" customHeight="1" x14ac:dyDescent="0.2">
      <c r="A666" s="2"/>
      <c r="B666" s="2"/>
      <c r="C666" s="2"/>
      <c r="D666" s="2"/>
      <c r="E666" s="2"/>
      <c r="F666" s="2"/>
      <c r="G666" s="2"/>
      <c r="H666" s="7"/>
      <c r="I666" s="2"/>
      <c r="J666" s="7"/>
      <c r="K666" s="2"/>
      <c r="L666" s="2"/>
      <c r="M666" s="2"/>
      <c r="N666" s="2"/>
      <c r="O666" s="2"/>
      <c r="P666" s="2"/>
      <c r="Q666" s="2"/>
      <c r="R666" s="291"/>
      <c r="S666" s="2"/>
      <c r="T666" s="2"/>
      <c r="U666" s="2"/>
      <c r="V666" s="2"/>
      <c r="W666" s="2"/>
      <c r="X666" s="2"/>
      <c r="Y666" s="2"/>
      <c r="Z666" s="2"/>
    </row>
    <row r="667" spans="1:26" ht="15.75" customHeight="1" x14ac:dyDescent="0.2">
      <c r="A667" s="2"/>
      <c r="B667" s="2"/>
      <c r="C667" s="2"/>
      <c r="D667" s="2"/>
      <c r="E667" s="2"/>
      <c r="F667" s="2"/>
      <c r="G667" s="2"/>
      <c r="H667" s="7"/>
      <c r="I667" s="2"/>
      <c r="J667" s="7"/>
      <c r="K667" s="2"/>
      <c r="L667" s="2"/>
      <c r="M667" s="2"/>
      <c r="N667" s="2"/>
      <c r="O667" s="2"/>
      <c r="P667" s="2"/>
      <c r="Q667" s="2"/>
      <c r="R667" s="291"/>
      <c r="S667" s="2"/>
      <c r="T667" s="2"/>
      <c r="U667" s="2"/>
      <c r="V667" s="2"/>
      <c r="W667" s="2"/>
      <c r="X667" s="2"/>
      <c r="Y667" s="2"/>
      <c r="Z667" s="2"/>
    </row>
    <row r="668" spans="1:26" ht="15.75" customHeight="1" x14ac:dyDescent="0.2">
      <c r="A668" s="2"/>
      <c r="B668" s="2"/>
      <c r="C668" s="2"/>
      <c r="D668" s="2"/>
      <c r="E668" s="2"/>
      <c r="F668" s="2"/>
      <c r="G668" s="2"/>
      <c r="H668" s="7"/>
      <c r="I668" s="2"/>
      <c r="J668" s="7"/>
      <c r="K668" s="2"/>
      <c r="L668" s="2"/>
      <c r="M668" s="2"/>
      <c r="N668" s="2"/>
      <c r="O668" s="2"/>
      <c r="P668" s="2"/>
      <c r="Q668" s="2"/>
      <c r="R668" s="291"/>
      <c r="S668" s="2"/>
      <c r="T668" s="2"/>
      <c r="U668" s="2"/>
      <c r="V668" s="2"/>
      <c r="W668" s="2"/>
      <c r="X668" s="2"/>
      <c r="Y668" s="2"/>
      <c r="Z668" s="2"/>
    </row>
    <row r="669" spans="1:26" ht="15.75" customHeight="1" x14ac:dyDescent="0.2">
      <c r="A669" s="2"/>
      <c r="B669" s="2"/>
      <c r="C669" s="2"/>
      <c r="D669" s="2"/>
      <c r="E669" s="2"/>
      <c r="F669" s="2"/>
      <c r="G669" s="2"/>
      <c r="H669" s="7"/>
      <c r="I669" s="2"/>
      <c r="J669" s="7"/>
      <c r="K669" s="2"/>
      <c r="L669" s="2"/>
      <c r="M669" s="2"/>
      <c r="N669" s="2"/>
      <c r="O669" s="2"/>
      <c r="P669" s="2"/>
      <c r="Q669" s="2"/>
      <c r="R669" s="291"/>
      <c r="S669" s="2"/>
      <c r="T669" s="2"/>
      <c r="U669" s="2"/>
      <c r="V669" s="2"/>
      <c r="W669" s="2"/>
      <c r="X669" s="2"/>
      <c r="Y669" s="2"/>
      <c r="Z669" s="2"/>
    </row>
    <row r="670" spans="1:26" ht="15.75" customHeight="1" x14ac:dyDescent="0.2">
      <c r="A670" s="2"/>
      <c r="B670" s="2"/>
      <c r="C670" s="2"/>
      <c r="D670" s="2"/>
      <c r="E670" s="2"/>
      <c r="F670" s="2"/>
      <c r="G670" s="2"/>
      <c r="H670" s="7"/>
      <c r="I670" s="2"/>
      <c r="J670" s="7"/>
      <c r="K670" s="2"/>
      <c r="L670" s="2"/>
      <c r="M670" s="2"/>
      <c r="N670" s="2"/>
      <c r="O670" s="2"/>
      <c r="P670" s="2"/>
      <c r="Q670" s="2"/>
      <c r="R670" s="291"/>
      <c r="S670" s="2"/>
      <c r="T670" s="2"/>
      <c r="U670" s="2"/>
      <c r="V670" s="2"/>
      <c r="W670" s="2"/>
      <c r="X670" s="2"/>
      <c r="Y670" s="2"/>
      <c r="Z670" s="2"/>
    </row>
    <row r="671" spans="1:26" ht="15.75" customHeight="1" x14ac:dyDescent="0.2">
      <c r="A671" s="2"/>
      <c r="B671" s="2"/>
      <c r="C671" s="2"/>
      <c r="D671" s="2"/>
      <c r="E671" s="2"/>
      <c r="F671" s="2"/>
      <c r="G671" s="2"/>
      <c r="H671" s="7"/>
      <c r="I671" s="2"/>
      <c r="J671" s="7"/>
      <c r="K671" s="2"/>
      <c r="L671" s="2"/>
      <c r="M671" s="2"/>
      <c r="N671" s="2"/>
      <c r="O671" s="2"/>
      <c r="P671" s="2"/>
      <c r="Q671" s="2"/>
      <c r="R671" s="291"/>
      <c r="S671" s="2"/>
      <c r="T671" s="2"/>
      <c r="U671" s="2"/>
      <c r="V671" s="2"/>
      <c r="W671" s="2"/>
      <c r="X671" s="2"/>
      <c r="Y671" s="2"/>
      <c r="Z671" s="2"/>
    </row>
    <row r="672" spans="1:26" ht="15.75" customHeight="1" x14ac:dyDescent="0.2">
      <c r="A672" s="2"/>
      <c r="B672" s="2"/>
      <c r="C672" s="2"/>
      <c r="D672" s="2"/>
      <c r="E672" s="2"/>
      <c r="F672" s="2"/>
      <c r="G672" s="2"/>
      <c r="H672" s="7"/>
      <c r="I672" s="2"/>
      <c r="J672" s="7"/>
      <c r="K672" s="2"/>
      <c r="L672" s="2"/>
      <c r="M672" s="2"/>
      <c r="N672" s="2"/>
      <c r="O672" s="2"/>
      <c r="P672" s="2"/>
      <c r="Q672" s="2"/>
      <c r="R672" s="291"/>
      <c r="S672" s="2"/>
      <c r="T672" s="2"/>
      <c r="U672" s="2"/>
      <c r="V672" s="2"/>
      <c r="W672" s="2"/>
      <c r="X672" s="2"/>
      <c r="Y672" s="2"/>
      <c r="Z672" s="2"/>
    </row>
    <row r="673" spans="1:26" ht="15.75" customHeight="1" x14ac:dyDescent="0.2">
      <c r="A673" s="2"/>
      <c r="B673" s="2"/>
      <c r="C673" s="2"/>
      <c r="D673" s="2"/>
      <c r="E673" s="2"/>
      <c r="F673" s="2"/>
      <c r="G673" s="2"/>
      <c r="H673" s="7"/>
      <c r="I673" s="2"/>
      <c r="J673" s="7"/>
      <c r="K673" s="2"/>
      <c r="L673" s="2"/>
      <c r="M673" s="2"/>
      <c r="N673" s="2"/>
      <c r="O673" s="2"/>
      <c r="P673" s="2"/>
      <c r="Q673" s="2"/>
      <c r="R673" s="291"/>
      <c r="S673" s="2"/>
      <c r="T673" s="2"/>
      <c r="U673" s="2"/>
      <c r="V673" s="2"/>
      <c r="W673" s="2"/>
      <c r="X673" s="2"/>
      <c r="Y673" s="2"/>
      <c r="Z673" s="2"/>
    </row>
    <row r="674" spans="1:26" ht="15.75" customHeight="1" x14ac:dyDescent="0.2">
      <c r="A674" s="2"/>
      <c r="B674" s="2"/>
      <c r="C674" s="2"/>
      <c r="D674" s="2"/>
      <c r="E674" s="2"/>
      <c r="F674" s="2"/>
      <c r="G674" s="2"/>
      <c r="H674" s="7"/>
      <c r="I674" s="2"/>
      <c r="J674" s="7"/>
      <c r="K674" s="2"/>
      <c r="L674" s="2"/>
      <c r="M674" s="2"/>
      <c r="N674" s="2"/>
      <c r="O674" s="2"/>
      <c r="P674" s="2"/>
      <c r="Q674" s="2"/>
      <c r="R674" s="291"/>
      <c r="S674" s="2"/>
      <c r="T674" s="2"/>
      <c r="U674" s="2"/>
      <c r="V674" s="2"/>
      <c r="W674" s="2"/>
      <c r="X674" s="2"/>
      <c r="Y674" s="2"/>
      <c r="Z674" s="2"/>
    </row>
    <row r="675" spans="1:26" ht="15.75" customHeight="1" x14ac:dyDescent="0.2">
      <c r="A675" s="2"/>
      <c r="B675" s="2"/>
      <c r="C675" s="2"/>
      <c r="D675" s="2"/>
      <c r="E675" s="2"/>
      <c r="F675" s="2"/>
      <c r="G675" s="2"/>
      <c r="H675" s="7"/>
      <c r="I675" s="2"/>
      <c r="J675" s="7"/>
      <c r="K675" s="2"/>
      <c r="L675" s="2"/>
      <c r="M675" s="2"/>
      <c r="N675" s="2"/>
      <c r="O675" s="2"/>
      <c r="P675" s="2"/>
      <c r="Q675" s="2"/>
      <c r="R675" s="291"/>
      <c r="S675" s="2"/>
      <c r="T675" s="2"/>
      <c r="U675" s="2"/>
      <c r="V675" s="2"/>
      <c r="W675" s="2"/>
      <c r="X675" s="2"/>
      <c r="Y675" s="2"/>
      <c r="Z675" s="2"/>
    </row>
    <row r="676" spans="1:26" ht="15.75" customHeight="1" x14ac:dyDescent="0.2">
      <c r="A676" s="2"/>
      <c r="B676" s="2"/>
      <c r="C676" s="2"/>
      <c r="D676" s="2"/>
      <c r="E676" s="2"/>
      <c r="F676" s="2"/>
      <c r="G676" s="2"/>
      <c r="H676" s="7"/>
      <c r="I676" s="2"/>
      <c r="J676" s="7"/>
      <c r="K676" s="2"/>
      <c r="L676" s="2"/>
      <c r="M676" s="2"/>
      <c r="N676" s="2"/>
      <c r="O676" s="2"/>
      <c r="P676" s="2"/>
      <c r="Q676" s="2"/>
      <c r="R676" s="291"/>
      <c r="S676" s="2"/>
      <c r="T676" s="2"/>
      <c r="U676" s="2"/>
      <c r="V676" s="2"/>
      <c r="W676" s="2"/>
      <c r="X676" s="2"/>
      <c r="Y676" s="2"/>
      <c r="Z676" s="2"/>
    </row>
    <row r="677" spans="1:26" ht="15.75" customHeight="1" x14ac:dyDescent="0.2">
      <c r="A677" s="2"/>
      <c r="B677" s="2"/>
      <c r="C677" s="2"/>
      <c r="D677" s="2"/>
      <c r="E677" s="2"/>
      <c r="F677" s="2"/>
      <c r="G677" s="2"/>
      <c r="H677" s="7"/>
      <c r="I677" s="2"/>
      <c r="J677" s="7"/>
      <c r="K677" s="2"/>
      <c r="L677" s="2"/>
      <c r="M677" s="2"/>
      <c r="N677" s="2"/>
      <c r="O677" s="2"/>
      <c r="P677" s="2"/>
      <c r="Q677" s="2"/>
      <c r="R677" s="291"/>
      <c r="S677" s="2"/>
      <c r="T677" s="2"/>
      <c r="U677" s="2"/>
      <c r="V677" s="2"/>
      <c r="W677" s="2"/>
      <c r="X677" s="2"/>
      <c r="Y677" s="2"/>
      <c r="Z677" s="2"/>
    </row>
    <row r="678" spans="1:26" ht="15.75" customHeight="1" x14ac:dyDescent="0.2">
      <c r="A678" s="2"/>
      <c r="B678" s="2"/>
      <c r="C678" s="2"/>
      <c r="D678" s="2"/>
      <c r="E678" s="2"/>
      <c r="F678" s="2"/>
      <c r="G678" s="2"/>
      <c r="H678" s="7"/>
      <c r="I678" s="2"/>
      <c r="J678" s="7"/>
      <c r="K678" s="2"/>
      <c r="L678" s="2"/>
      <c r="M678" s="2"/>
      <c r="N678" s="2"/>
      <c r="O678" s="2"/>
      <c r="P678" s="2"/>
      <c r="Q678" s="2"/>
      <c r="R678" s="291"/>
      <c r="S678" s="2"/>
      <c r="T678" s="2"/>
      <c r="U678" s="2"/>
      <c r="V678" s="2"/>
      <c r="W678" s="2"/>
      <c r="X678" s="2"/>
      <c r="Y678" s="2"/>
      <c r="Z678" s="2"/>
    </row>
    <row r="679" spans="1:26" ht="15.75" customHeight="1" x14ac:dyDescent="0.2">
      <c r="A679" s="2"/>
      <c r="B679" s="2"/>
      <c r="C679" s="2"/>
      <c r="D679" s="2"/>
      <c r="E679" s="2"/>
      <c r="F679" s="2"/>
      <c r="G679" s="2"/>
      <c r="H679" s="7"/>
      <c r="I679" s="2"/>
      <c r="J679" s="7"/>
      <c r="K679" s="2"/>
      <c r="L679" s="2"/>
      <c r="M679" s="2"/>
      <c r="N679" s="2"/>
      <c r="O679" s="2"/>
      <c r="P679" s="2"/>
      <c r="Q679" s="2"/>
      <c r="R679" s="291"/>
      <c r="S679" s="2"/>
      <c r="T679" s="2"/>
      <c r="U679" s="2"/>
      <c r="V679" s="2"/>
      <c r="W679" s="2"/>
      <c r="X679" s="2"/>
      <c r="Y679" s="2"/>
      <c r="Z679" s="2"/>
    </row>
    <row r="680" spans="1:26" ht="15.75" customHeight="1" x14ac:dyDescent="0.2">
      <c r="A680" s="2"/>
      <c r="B680" s="2"/>
      <c r="C680" s="2"/>
      <c r="D680" s="2"/>
      <c r="E680" s="2"/>
      <c r="F680" s="2"/>
      <c r="G680" s="2"/>
      <c r="H680" s="7"/>
      <c r="I680" s="2"/>
      <c r="J680" s="7"/>
      <c r="K680" s="2"/>
      <c r="L680" s="2"/>
      <c r="M680" s="2"/>
      <c r="N680" s="2"/>
      <c r="O680" s="2"/>
      <c r="P680" s="2"/>
      <c r="Q680" s="2"/>
      <c r="R680" s="291"/>
      <c r="S680" s="2"/>
      <c r="T680" s="2"/>
      <c r="U680" s="2"/>
      <c r="V680" s="2"/>
      <c r="W680" s="2"/>
      <c r="X680" s="2"/>
      <c r="Y680" s="2"/>
      <c r="Z680" s="2"/>
    </row>
    <row r="681" spans="1:26" ht="15.75" customHeight="1" x14ac:dyDescent="0.2">
      <c r="A681" s="2"/>
      <c r="B681" s="2"/>
      <c r="C681" s="2"/>
      <c r="D681" s="2"/>
      <c r="E681" s="2"/>
      <c r="F681" s="2"/>
      <c r="G681" s="2"/>
      <c r="H681" s="7"/>
      <c r="I681" s="2"/>
      <c r="J681" s="7"/>
      <c r="K681" s="2"/>
      <c r="L681" s="2"/>
      <c r="M681" s="2"/>
      <c r="N681" s="2"/>
      <c r="O681" s="2"/>
      <c r="P681" s="2"/>
      <c r="Q681" s="2"/>
      <c r="R681" s="291"/>
      <c r="S681" s="2"/>
      <c r="T681" s="2"/>
      <c r="U681" s="2"/>
      <c r="V681" s="2"/>
      <c r="W681" s="2"/>
      <c r="X681" s="2"/>
      <c r="Y681" s="2"/>
      <c r="Z681" s="2"/>
    </row>
    <row r="682" spans="1:26" ht="15.75" customHeight="1" x14ac:dyDescent="0.2">
      <c r="A682" s="2"/>
      <c r="B682" s="2"/>
      <c r="C682" s="2"/>
      <c r="D682" s="2"/>
      <c r="E682" s="2"/>
      <c r="F682" s="2"/>
      <c r="G682" s="2"/>
      <c r="H682" s="7"/>
      <c r="I682" s="2"/>
      <c r="J682" s="7"/>
      <c r="K682" s="2"/>
      <c r="L682" s="2"/>
      <c r="M682" s="2"/>
      <c r="N682" s="2"/>
      <c r="O682" s="2"/>
      <c r="P682" s="2"/>
      <c r="Q682" s="2"/>
      <c r="R682" s="291"/>
      <c r="S682" s="2"/>
      <c r="T682" s="2"/>
      <c r="U682" s="2"/>
      <c r="V682" s="2"/>
      <c r="W682" s="2"/>
      <c r="X682" s="2"/>
      <c r="Y682" s="2"/>
      <c r="Z682" s="2"/>
    </row>
    <row r="683" spans="1:26" ht="15.75" customHeight="1" x14ac:dyDescent="0.2">
      <c r="A683" s="2"/>
      <c r="B683" s="2"/>
      <c r="C683" s="2"/>
      <c r="D683" s="2"/>
      <c r="E683" s="2"/>
      <c r="F683" s="2"/>
      <c r="G683" s="2"/>
      <c r="H683" s="7"/>
      <c r="I683" s="2"/>
      <c r="J683" s="7"/>
      <c r="K683" s="2"/>
      <c r="L683" s="2"/>
      <c r="M683" s="2"/>
      <c r="N683" s="2"/>
      <c r="O683" s="2"/>
      <c r="P683" s="2"/>
      <c r="Q683" s="2"/>
      <c r="R683" s="291"/>
      <c r="S683" s="2"/>
      <c r="T683" s="2"/>
      <c r="U683" s="2"/>
      <c r="V683" s="2"/>
      <c r="W683" s="2"/>
      <c r="X683" s="2"/>
      <c r="Y683" s="2"/>
      <c r="Z683" s="2"/>
    </row>
    <row r="684" spans="1:26" ht="15.75" customHeight="1" x14ac:dyDescent="0.2">
      <c r="A684" s="2"/>
      <c r="B684" s="2"/>
      <c r="C684" s="2"/>
      <c r="D684" s="2"/>
      <c r="E684" s="2"/>
      <c r="F684" s="2"/>
      <c r="G684" s="2"/>
      <c r="H684" s="7"/>
      <c r="I684" s="2"/>
      <c r="J684" s="7"/>
      <c r="K684" s="2"/>
      <c r="L684" s="2"/>
      <c r="M684" s="2"/>
      <c r="N684" s="2"/>
      <c r="O684" s="2"/>
      <c r="P684" s="2"/>
      <c r="Q684" s="2"/>
      <c r="R684" s="291"/>
      <c r="S684" s="2"/>
      <c r="T684" s="2"/>
      <c r="U684" s="2"/>
      <c r="V684" s="2"/>
      <c r="W684" s="2"/>
      <c r="X684" s="2"/>
      <c r="Y684" s="2"/>
      <c r="Z684" s="2"/>
    </row>
    <row r="685" spans="1:26" ht="15.75" customHeight="1" x14ac:dyDescent="0.2">
      <c r="A685" s="2"/>
      <c r="B685" s="2"/>
      <c r="C685" s="2"/>
      <c r="D685" s="2"/>
      <c r="E685" s="2"/>
      <c r="F685" s="2"/>
      <c r="G685" s="2"/>
      <c r="H685" s="7"/>
      <c r="I685" s="2"/>
      <c r="J685" s="7"/>
      <c r="K685" s="2"/>
      <c r="L685" s="2"/>
      <c r="M685" s="2"/>
      <c r="N685" s="2"/>
      <c r="O685" s="2"/>
      <c r="P685" s="2"/>
      <c r="Q685" s="2"/>
      <c r="R685" s="291"/>
      <c r="S685" s="2"/>
      <c r="T685" s="2"/>
      <c r="U685" s="2"/>
      <c r="V685" s="2"/>
      <c r="W685" s="2"/>
      <c r="X685" s="2"/>
      <c r="Y685" s="2"/>
      <c r="Z685" s="2"/>
    </row>
    <row r="686" spans="1:26" ht="15.75" customHeight="1" x14ac:dyDescent="0.2">
      <c r="A686" s="2"/>
      <c r="B686" s="2"/>
      <c r="C686" s="2"/>
      <c r="D686" s="2"/>
      <c r="E686" s="2"/>
      <c r="F686" s="2"/>
      <c r="G686" s="2"/>
      <c r="H686" s="7"/>
      <c r="I686" s="2"/>
      <c r="J686" s="7"/>
      <c r="K686" s="2"/>
      <c r="L686" s="2"/>
      <c r="M686" s="2"/>
      <c r="N686" s="2"/>
      <c r="O686" s="2"/>
      <c r="P686" s="2"/>
      <c r="Q686" s="2"/>
      <c r="R686" s="291"/>
      <c r="S686" s="2"/>
      <c r="T686" s="2"/>
      <c r="U686" s="2"/>
      <c r="V686" s="2"/>
      <c r="W686" s="2"/>
      <c r="X686" s="2"/>
      <c r="Y686" s="2"/>
      <c r="Z686" s="2"/>
    </row>
    <row r="687" spans="1:26" ht="15.75" customHeight="1" x14ac:dyDescent="0.2">
      <c r="A687" s="2"/>
      <c r="B687" s="2"/>
      <c r="C687" s="2"/>
      <c r="D687" s="2"/>
      <c r="E687" s="2"/>
      <c r="F687" s="2"/>
      <c r="G687" s="2"/>
      <c r="H687" s="7"/>
      <c r="I687" s="2"/>
      <c r="J687" s="7"/>
      <c r="K687" s="2"/>
      <c r="L687" s="2"/>
      <c r="M687" s="2"/>
      <c r="N687" s="2"/>
      <c r="O687" s="2"/>
      <c r="P687" s="2"/>
      <c r="Q687" s="2"/>
      <c r="R687" s="291"/>
      <c r="S687" s="2"/>
      <c r="T687" s="2"/>
      <c r="U687" s="2"/>
      <c r="V687" s="2"/>
      <c r="W687" s="2"/>
      <c r="X687" s="2"/>
      <c r="Y687" s="2"/>
      <c r="Z687" s="2"/>
    </row>
    <row r="688" spans="1:26" ht="15.75" customHeight="1" x14ac:dyDescent="0.2">
      <c r="A688" s="2"/>
      <c r="B688" s="2"/>
      <c r="C688" s="2"/>
      <c r="D688" s="2"/>
      <c r="E688" s="2"/>
      <c r="F688" s="2"/>
      <c r="G688" s="2"/>
      <c r="H688" s="7"/>
      <c r="I688" s="2"/>
      <c r="J688" s="7"/>
      <c r="K688" s="2"/>
      <c r="L688" s="2"/>
      <c r="M688" s="2"/>
      <c r="N688" s="2"/>
      <c r="O688" s="2"/>
      <c r="P688" s="2"/>
      <c r="Q688" s="2"/>
      <c r="R688" s="291"/>
      <c r="S688" s="2"/>
      <c r="T688" s="2"/>
      <c r="U688" s="2"/>
      <c r="V688" s="2"/>
      <c r="W688" s="2"/>
      <c r="X688" s="2"/>
      <c r="Y688" s="2"/>
      <c r="Z688" s="2"/>
    </row>
    <row r="689" spans="1:26" ht="15.75" customHeight="1" x14ac:dyDescent="0.2">
      <c r="A689" s="2"/>
      <c r="B689" s="2"/>
      <c r="C689" s="2"/>
      <c r="D689" s="2"/>
      <c r="E689" s="2"/>
      <c r="F689" s="2"/>
      <c r="G689" s="2"/>
      <c r="H689" s="7"/>
      <c r="I689" s="2"/>
      <c r="J689" s="7"/>
      <c r="K689" s="2"/>
      <c r="L689" s="2"/>
      <c r="M689" s="2"/>
      <c r="N689" s="2"/>
      <c r="O689" s="2"/>
      <c r="P689" s="2"/>
      <c r="Q689" s="2"/>
      <c r="R689" s="291"/>
      <c r="S689" s="2"/>
      <c r="T689" s="2"/>
      <c r="U689" s="2"/>
      <c r="V689" s="2"/>
      <c r="W689" s="2"/>
      <c r="X689" s="2"/>
      <c r="Y689" s="2"/>
      <c r="Z689" s="2"/>
    </row>
    <row r="690" spans="1:26" ht="15.75" customHeight="1" x14ac:dyDescent="0.2">
      <c r="A690" s="2"/>
      <c r="B690" s="2"/>
      <c r="C690" s="2"/>
      <c r="D690" s="2"/>
      <c r="E690" s="2"/>
      <c r="F690" s="2"/>
      <c r="G690" s="2"/>
      <c r="H690" s="7"/>
      <c r="I690" s="2"/>
      <c r="J690" s="7"/>
      <c r="K690" s="2"/>
      <c r="L690" s="2"/>
      <c r="M690" s="2"/>
      <c r="N690" s="2"/>
      <c r="O690" s="2"/>
      <c r="P690" s="2"/>
      <c r="Q690" s="2"/>
      <c r="R690" s="291"/>
      <c r="S690" s="2"/>
      <c r="T690" s="2"/>
      <c r="U690" s="2"/>
      <c r="V690" s="2"/>
      <c r="W690" s="2"/>
      <c r="X690" s="2"/>
      <c r="Y690" s="2"/>
      <c r="Z690" s="2"/>
    </row>
    <row r="691" spans="1:26" ht="15.75" customHeight="1" x14ac:dyDescent="0.2">
      <c r="A691" s="2"/>
      <c r="B691" s="2"/>
      <c r="C691" s="2"/>
      <c r="D691" s="2"/>
      <c r="E691" s="2"/>
      <c r="F691" s="2"/>
      <c r="G691" s="2"/>
      <c r="H691" s="7"/>
      <c r="I691" s="2"/>
      <c r="J691" s="7"/>
      <c r="K691" s="2"/>
      <c r="L691" s="2"/>
      <c r="M691" s="2"/>
      <c r="N691" s="2"/>
      <c r="O691" s="2"/>
      <c r="P691" s="2"/>
      <c r="Q691" s="2"/>
      <c r="R691" s="291"/>
      <c r="S691" s="2"/>
      <c r="T691" s="2"/>
      <c r="U691" s="2"/>
      <c r="V691" s="2"/>
      <c r="W691" s="2"/>
      <c r="X691" s="2"/>
      <c r="Y691" s="2"/>
      <c r="Z691" s="2"/>
    </row>
    <row r="692" spans="1:26" ht="15.75" customHeight="1" x14ac:dyDescent="0.2">
      <c r="A692" s="2"/>
      <c r="B692" s="2"/>
      <c r="C692" s="2"/>
      <c r="D692" s="2"/>
      <c r="E692" s="2"/>
      <c r="F692" s="2"/>
      <c r="G692" s="2"/>
      <c r="H692" s="7"/>
      <c r="I692" s="2"/>
      <c r="J692" s="7"/>
      <c r="K692" s="2"/>
      <c r="L692" s="2"/>
      <c r="M692" s="2"/>
      <c r="N692" s="2"/>
      <c r="O692" s="2"/>
      <c r="P692" s="2"/>
      <c r="Q692" s="2"/>
      <c r="R692" s="291"/>
      <c r="S692" s="2"/>
      <c r="T692" s="2"/>
      <c r="U692" s="2"/>
      <c r="V692" s="2"/>
      <c r="W692" s="2"/>
      <c r="X692" s="2"/>
      <c r="Y692" s="2"/>
      <c r="Z692" s="2"/>
    </row>
    <row r="693" spans="1:26" ht="15.75" customHeight="1" x14ac:dyDescent="0.2">
      <c r="A693" s="2"/>
      <c r="B693" s="2"/>
      <c r="C693" s="2"/>
      <c r="D693" s="2"/>
      <c r="E693" s="2"/>
      <c r="F693" s="2"/>
      <c r="G693" s="2"/>
      <c r="H693" s="7"/>
      <c r="I693" s="2"/>
      <c r="J693" s="7"/>
      <c r="K693" s="2"/>
      <c r="L693" s="2"/>
      <c r="M693" s="2"/>
      <c r="N693" s="2"/>
      <c r="O693" s="2"/>
      <c r="P693" s="2"/>
      <c r="Q693" s="2"/>
      <c r="R693" s="291"/>
      <c r="S693" s="2"/>
      <c r="T693" s="2"/>
      <c r="U693" s="2"/>
      <c r="V693" s="2"/>
      <c r="W693" s="2"/>
      <c r="X693" s="2"/>
      <c r="Y693" s="2"/>
      <c r="Z693" s="2"/>
    </row>
    <row r="694" spans="1:26" ht="15.75" customHeight="1" x14ac:dyDescent="0.2">
      <c r="A694" s="2"/>
      <c r="B694" s="2"/>
      <c r="C694" s="2"/>
      <c r="D694" s="2"/>
      <c r="E694" s="2"/>
      <c r="F694" s="2"/>
      <c r="G694" s="2"/>
      <c r="H694" s="7"/>
      <c r="I694" s="2"/>
      <c r="J694" s="7"/>
      <c r="K694" s="2"/>
      <c r="L694" s="2"/>
      <c r="M694" s="2"/>
      <c r="N694" s="2"/>
      <c r="O694" s="2"/>
      <c r="P694" s="2"/>
      <c r="Q694" s="2"/>
      <c r="R694" s="291"/>
      <c r="S694" s="2"/>
      <c r="T694" s="2"/>
      <c r="U694" s="2"/>
      <c r="V694" s="2"/>
      <c r="W694" s="2"/>
      <c r="X694" s="2"/>
      <c r="Y694" s="2"/>
      <c r="Z694" s="2"/>
    </row>
    <row r="695" spans="1:26" ht="15.75" customHeight="1" x14ac:dyDescent="0.2">
      <c r="A695" s="2"/>
      <c r="B695" s="2"/>
      <c r="C695" s="2"/>
      <c r="D695" s="2"/>
      <c r="E695" s="2"/>
      <c r="F695" s="2"/>
      <c r="G695" s="2"/>
      <c r="H695" s="7"/>
      <c r="I695" s="2"/>
      <c r="J695" s="7"/>
      <c r="K695" s="2"/>
      <c r="L695" s="2"/>
      <c r="M695" s="2"/>
      <c r="N695" s="2"/>
      <c r="O695" s="2"/>
      <c r="P695" s="2"/>
      <c r="Q695" s="2"/>
      <c r="R695" s="291"/>
      <c r="S695" s="2"/>
      <c r="T695" s="2"/>
      <c r="U695" s="2"/>
      <c r="V695" s="2"/>
      <c r="W695" s="2"/>
      <c r="X695" s="2"/>
      <c r="Y695" s="2"/>
      <c r="Z695" s="2"/>
    </row>
    <row r="696" spans="1:26" ht="15.75" customHeight="1" x14ac:dyDescent="0.2">
      <c r="A696" s="2"/>
      <c r="B696" s="2"/>
      <c r="C696" s="2"/>
      <c r="D696" s="2"/>
      <c r="E696" s="2"/>
      <c r="F696" s="2"/>
      <c r="G696" s="2"/>
      <c r="H696" s="7"/>
      <c r="I696" s="2"/>
      <c r="J696" s="7"/>
      <c r="K696" s="2"/>
      <c r="L696" s="2"/>
      <c r="M696" s="2"/>
      <c r="N696" s="2"/>
      <c r="O696" s="2"/>
      <c r="P696" s="2"/>
      <c r="Q696" s="2"/>
      <c r="R696" s="291"/>
      <c r="S696" s="2"/>
      <c r="T696" s="2"/>
      <c r="U696" s="2"/>
      <c r="V696" s="2"/>
      <c r="W696" s="2"/>
      <c r="X696" s="2"/>
      <c r="Y696" s="2"/>
      <c r="Z696" s="2"/>
    </row>
    <row r="697" spans="1:26" ht="15.75" customHeight="1" x14ac:dyDescent="0.2">
      <c r="A697" s="2"/>
      <c r="B697" s="2"/>
      <c r="C697" s="2"/>
      <c r="D697" s="2"/>
      <c r="E697" s="2"/>
      <c r="F697" s="2"/>
      <c r="G697" s="2"/>
      <c r="H697" s="7"/>
      <c r="I697" s="2"/>
      <c r="J697" s="7"/>
      <c r="K697" s="2"/>
      <c r="L697" s="2"/>
      <c r="M697" s="2"/>
      <c r="N697" s="2"/>
      <c r="O697" s="2"/>
      <c r="P697" s="2"/>
      <c r="Q697" s="2"/>
      <c r="R697" s="291"/>
      <c r="S697" s="2"/>
      <c r="T697" s="2"/>
      <c r="U697" s="2"/>
      <c r="V697" s="2"/>
      <c r="W697" s="2"/>
      <c r="X697" s="2"/>
      <c r="Y697" s="2"/>
      <c r="Z697" s="2"/>
    </row>
    <row r="698" spans="1:26" ht="15.75" customHeight="1" x14ac:dyDescent="0.2">
      <c r="A698" s="2"/>
      <c r="B698" s="2"/>
      <c r="C698" s="2"/>
      <c r="D698" s="2"/>
      <c r="E698" s="2"/>
      <c r="F698" s="2"/>
      <c r="G698" s="2"/>
      <c r="H698" s="7"/>
      <c r="I698" s="2"/>
      <c r="J698" s="7"/>
      <c r="K698" s="2"/>
      <c r="L698" s="2"/>
      <c r="M698" s="2"/>
      <c r="N698" s="2"/>
      <c r="O698" s="2"/>
      <c r="P698" s="2"/>
      <c r="Q698" s="2"/>
      <c r="R698" s="291"/>
      <c r="S698" s="2"/>
      <c r="T698" s="2"/>
      <c r="U698" s="2"/>
      <c r="V698" s="2"/>
      <c r="W698" s="2"/>
      <c r="X698" s="2"/>
      <c r="Y698" s="2"/>
      <c r="Z698" s="2"/>
    </row>
    <row r="699" spans="1:26" ht="15.75" customHeight="1" x14ac:dyDescent="0.2">
      <c r="A699" s="2"/>
      <c r="B699" s="2"/>
      <c r="C699" s="2"/>
      <c r="D699" s="2"/>
      <c r="E699" s="2"/>
      <c r="F699" s="2"/>
      <c r="G699" s="2"/>
      <c r="H699" s="7"/>
      <c r="I699" s="2"/>
      <c r="J699" s="7"/>
      <c r="K699" s="2"/>
      <c r="L699" s="2"/>
      <c r="M699" s="2"/>
      <c r="N699" s="2"/>
      <c r="O699" s="2"/>
      <c r="P699" s="2"/>
      <c r="Q699" s="2"/>
      <c r="R699" s="291"/>
      <c r="S699" s="2"/>
      <c r="T699" s="2"/>
      <c r="U699" s="2"/>
      <c r="V699" s="2"/>
      <c r="W699" s="2"/>
      <c r="X699" s="2"/>
      <c r="Y699" s="2"/>
      <c r="Z699" s="2"/>
    </row>
    <row r="700" spans="1:26" ht="15.75" customHeight="1" x14ac:dyDescent="0.2">
      <c r="A700" s="2"/>
      <c r="B700" s="2"/>
      <c r="C700" s="2"/>
      <c r="D700" s="2"/>
      <c r="E700" s="2"/>
      <c r="F700" s="2"/>
      <c r="G700" s="2"/>
      <c r="H700" s="7"/>
      <c r="I700" s="2"/>
      <c r="J700" s="7"/>
      <c r="K700" s="2"/>
      <c r="L700" s="2"/>
      <c r="M700" s="2"/>
      <c r="N700" s="2"/>
      <c r="O700" s="2"/>
      <c r="P700" s="2"/>
      <c r="Q700" s="2"/>
      <c r="R700" s="291"/>
      <c r="S700" s="2"/>
      <c r="T700" s="2"/>
      <c r="U700" s="2"/>
      <c r="V700" s="2"/>
      <c r="W700" s="2"/>
      <c r="X700" s="2"/>
      <c r="Y700" s="2"/>
      <c r="Z700" s="2"/>
    </row>
    <row r="701" spans="1:26" ht="15.75" customHeight="1" x14ac:dyDescent="0.2">
      <c r="A701" s="2"/>
      <c r="B701" s="2"/>
      <c r="C701" s="2"/>
      <c r="D701" s="2"/>
      <c r="E701" s="2"/>
      <c r="F701" s="2"/>
      <c r="G701" s="2"/>
      <c r="H701" s="7"/>
      <c r="I701" s="2"/>
      <c r="J701" s="7"/>
      <c r="K701" s="2"/>
      <c r="L701" s="2"/>
      <c r="M701" s="2"/>
      <c r="N701" s="2"/>
      <c r="O701" s="2"/>
      <c r="P701" s="2"/>
      <c r="Q701" s="2"/>
      <c r="R701" s="291"/>
      <c r="S701" s="2"/>
      <c r="T701" s="2"/>
      <c r="U701" s="2"/>
      <c r="V701" s="2"/>
      <c r="W701" s="2"/>
      <c r="X701" s="2"/>
      <c r="Y701" s="2"/>
      <c r="Z701" s="2"/>
    </row>
    <row r="702" spans="1:26" ht="15.75" customHeight="1" x14ac:dyDescent="0.2">
      <c r="A702" s="2"/>
      <c r="B702" s="2"/>
      <c r="C702" s="2"/>
      <c r="D702" s="2"/>
      <c r="E702" s="2"/>
      <c r="F702" s="2"/>
      <c r="G702" s="2"/>
      <c r="H702" s="7"/>
      <c r="I702" s="2"/>
      <c r="J702" s="7"/>
      <c r="K702" s="2"/>
      <c r="L702" s="2"/>
      <c r="M702" s="2"/>
      <c r="N702" s="2"/>
      <c r="O702" s="2"/>
      <c r="P702" s="2"/>
      <c r="Q702" s="2"/>
      <c r="R702" s="291"/>
      <c r="S702" s="2"/>
      <c r="T702" s="2"/>
      <c r="U702" s="2"/>
      <c r="V702" s="2"/>
      <c r="W702" s="2"/>
      <c r="X702" s="2"/>
      <c r="Y702" s="2"/>
      <c r="Z702" s="2"/>
    </row>
    <row r="703" spans="1:26" ht="15.75" customHeight="1" x14ac:dyDescent="0.2">
      <c r="A703" s="2"/>
      <c r="B703" s="2"/>
      <c r="C703" s="2"/>
      <c r="D703" s="2"/>
      <c r="E703" s="2"/>
      <c r="F703" s="2"/>
      <c r="G703" s="2"/>
      <c r="H703" s="7"/>
      <c r="I703" s="2"/>
      <c r="J703" s="7"/>
      <c r="K703" s="2"/>
      <c r="L703" s="2"/>
      <c r="M703" s="2"/>
      <c r="N703" s="2"/>
      <c r="O703" s="2"/>
      <c r="P703" s="2"/>
      <c r="Q703" s="2"/>
      <c r="R703" s="291"/>
      <c r="S703" s="2"/>
      <c r="T703" s="2"/>
      <c r="U703" s="2"/>
      <c r="V703" s="2"/>
      <c r="W703" s="2"/>
      <c r="X703" s="2"/>
      <c r="Y703" s="2"/>
      <c r="Z703" s="2"/>
    </row>
    <row r="704" spans="1:26" ht="15.75" customHeight="1" x14ac:dyDescent="0.2">
      <c r="A704" s="2"/>
      <c r="B704" s="2"/>
      <c r="C704" s="2"/>
      <c r="D704" s="2"/>
      <c r="E704" s="2"/>
      <c r="F704" s="2"/>
      <c r="G704" s="2"/>
      <c r="H704" s="7"/>
      <c r="I704" s="2"/>
      <c r="J704" s="7"/>
      <c r="K704" s="2"/>
      <c r="L704" s="2"/>
      <c r="M704" s="2"/>
      <c r="N704" s="2"/>
      <c r="O704" s="2"/>
      <c r="P704" s="2"/>
      <c r="Q704" s="2"/>
      <c r="R704" s="291"/>
      <c r="S704" s="2"/>
      <c r="T704" s="2"/>
      <c r="U704" s="2"/>
      <c r="V704" s="2"/>
      <c r="W704" s="2"/>
      <c r="X704" s="2"/>
      <c r="Y704" s="2"/>
      <c r="Z704" s="2"/>
    </row>
    <row r="705" spans="1:26" ht="15.75" customHeight="1" x14ac:dyDescent="0.2">
      <c r="A705" s="2"/>
      <c r="B705" s="2"/>
      <c r="C705" s="2"/>
      <c r="D705" s="2"/>
      <c r="E705" s="2"/>
      <c r="F705" s="2"/>
      <c r="G705" s="2"/>
      <c r="H705" s="7"/>
      <c r="I705" s="2"/>
      <c r="J705" s="7"/>
      <c r="K705" s="2"/>
      <c r="L705" s="2"/>
      <c r="M705" s="2"/>
      <c r="N705" s="2"/>
      <c r="O705" s="2"/>
      <c r="P705" s="2"/>
      <c r="Q705" s="2"/>
      <c r="R705" s="291"/>
      <c r="S705" s="2"/>
      <c r="T705" s="2"/>
      <c r="U705" s="2"/>
      <c r="V705" s="2"/>
      <c r="W705" s="2"/>
      <c r="X705" s="2"/>
      <c r="Y705" s="2"/>
      <c r="Z705" s="2"/>
    </row>
    <row r="706" spans="1:26" ht="15.75" customHeight="1" x14ac:dyDescent="0.2">
      <c r="A706" s="2"/>
      <c r="B706" s="2"/>
      <c r="C706" s="2"/>
      <c r="D706" s="2"/>
      <c r="E706" s="2"/>
      <c r="F706" s="2"/>
      <c r="G706" s="2"/>
      <c r="H706" s="7"/>
      <c r="I706" s="2"/>
      <c r="J706" s="7"/>
      <c r="K706" s="2"/>
      <c r="L706" s="2"/>
      <c r="M706" s="2"/>
      <c r="N706" s="2"/>
      <c r="O706" s="2"/>
      <c r="P706" s="2"/>
      <c r="Q706" s="2"/>
      <c r="R706" s="291"/>
      <c r="S706" s="2"/>
      <c r="T706" s="2"/>
      <c r="U706" s="2"/>
      <c r="V706" s="2"/>
      <c r="W706" s="2"/>
      <c r="X706" s="2"/>
      <c r="Y706" s="2"/>
      <c r="Z706" s="2"/>
    </row>
    <row r="707" spans="1:26" ht="15.75" customHeight="1" x14ac:dyDescent="0.2">
      <c r="A707" s="2"/>
      <c r="B707" s="2"/>
      <c r="C707" s="2"/>
      <c r="D707" s="2"/>
      <c r="E707" s="2"/>
      <c r="F707" s="2"/>
      <c r="G707" s="2"/>
      <c r="H707" s="7"/>
      <c r="I707" s="2"/>
      <c r="J707" s="7"/>
      <c r="K707" s="2"/>
      <c r="L707" s="2"/>
      <c r="M707" s="2"/>
      <c r="N707" s="2"/>
      <c r="O707" s="2"/>
      <c r="P707" s="2"/>
      <c r="Q707" s="2"/>
      <c r="R707" s="291"/>
      <c r="S707" s="2"/>
      <c r="T707" s="2"/>
      <c r="U707" s="2"/>
      <c r="V707" s="2"/>
      <c r="W707" s="2"/>
      <c r="X707" s="2"/>
      <c r="Y707" s="2"/>
      <c r="Z707" s="2"/>
    </row>
    <row r="708" spans="1:26" ht="15.75" customHeight="1" x14ac:dyDescent="0.2">
      <c r="A708" s="2"/>
      <c r="B708" s="2"/>
      <c r="C708" s="2"/>
      <c r="D708" s="2"/>
      <c r="E708" s="2"/>
      <c r="F708" s="2"/>
      <c r="G708" s="2"/>
      <c r="H708" s="7"/>
      <c r="I708" s="2"/>
      <c r="J708" s="7"/>
      <c r="K708" s="2"/>
      <c r="L708" s="2"/>
      <c r="M708" s="2"/>
      <c r="N708" s="2"/>
      <c r="O708" s="2"/>
      <c r="P708" s="2"/>
      <c r="Q708" s="2"/>
      <c r="R708" s="291"/>
      <c r="S708" s="2"/>
      <c r="T708" s="2"/>
      <c r="U708" s="2"/>
      <c r="V708" s="2"/>
      <c r="W708" s="2"/>
      <c r="X708" s="2"/>
      <c r="Y708" s="2"/>
      <c r="Z708" s="2"/>
    </row>
    <row r="709" spans="1:26" ht="15.75" customHeight="1" x14ac:dyDescent="0.2">
      <c r="A709" s="2"/>
      <c r="B709" s="2"/>
      <c r="C709" s="2"/>
      <c r="D709" s="2"/>
      <c r="E709" s="2"/>
      <c r="F709" s="2"/>
      <c r="G709" s="2"/>
      <c r="H709" s="7"/>
      <c r="I709" s="2"/>
      <c r="J709" s="7"/>
      <c r="K709" s="2"/>
      <c r="L709" s="2"/>
      <c r="M709" s="2"/>
      <c r="N709" s="2"/>
      <c r="O709" s="2"/>
      <c r="P709" s="2"/>
      <c r="Q709" s="2"/>
      <c r="R709" s="291"/>
      <c r="S709" s="2"/>
      <c r="T709" s="2"/>
      <c r="U709" s="2"/>
      <c r="V709" s="2"/>
      <c r="W709" s="2"/>
      <c r="X709" s="2"/>
      <c r="Y709" s="2"/>
      <c r="Z709" s="2"/>
    </row>
    <row r="710" spans="1:26" ht="15.75" customHeight="1" x14ac:dyDescent="0.2">
      <c r="A710" s="2"/>
      <c r="B710" s="2"/>
      <c r="C710" s="2"/>
      <c r="D710" s="2"/>
      <c r="E710" s="2"/>
      <c r="F710" s="2"/>
      <c r="G710" s="2"/>
      <c r="H710" s="7"/>
      <c r="I710" s="2"/>
      <c r="J710" s="7"/>
      <c r="K710" s="2"/>
      <c r="L710" s="2"/>
      <c r="M710" s="2"/>
      <c r="N710" s="2"/>
      <c r="O710" s="2"/>
      <c r="P710" s="2"/>
      <c r="Q710" s="2"/>
      <c r="R710" s="291"/>
      <c r="S710" s="2"/>
      <c r="T710" s="2"/>
      <c r="U710" s="2"/>
      <c r="V710" s="2"/>
      <c r="W710" s="2"/>
      <c r="X710" s="2"/>
      <c r="Y710" s="2"/>
      <c r="Z710" s="2"/>
    </row>
    <row r="711" spans="1:26" ht="15.75" customHeight="1" x14ac:dyDescent="0.2">
      <c r="A711" s="2"/>
      <c r="B711" s="2"/>
      <c r="C711" s="2"/>
      <c r="D711" s="2"/>
      <c r="E711" s="2"/>
      <c r="F711" s="2"/>
      <c r="G711" s="2"/>
      <c r="H711" s="7"/>
      <c r="I711" s="2"/>
      <c r="J711" s="7"/>
      <c r="K711" s="2"/>
      <c r="L711" s="2"/>
      <c r="M711" s="2"/>
      <c r="N711" s="2"/>
      <c r="O711" s="2"/>
      <c r="P711" s="2"/>
      <c r="Q711" s="2"/>
      <c r="R711" s="291"/>
      <c r="S711" s="2"/>
      <c r="T711" s="2"/>
      <c r="U711" s="2"/>
      <c r="V711" s="2"/>
      <c r="W711" s="2"/>
      <c r="X711" s="2"/>
      <c r="Y711" s="2"/>
      <c r="Z711" s="2"/>
    </row>
    <row r="712" spans="1:26" ht="15.75" customHeight="1" x14ac:dyDescent="0.2">
      <c r="A712" s="2"/>
      <c r="B712" s="2"/>
      <c r="C712" s="2"/>
      <c r="D712" s="2"/>
      <c r="E712" s="2"/>
      <c r="F712" s="2"/>
      <c r="G712" s="2"/>
      <c r="H712" s="7"/>
      <c r="I712" s="2"/>
      <c r="J712" s="7"/>
      <c r="K712" s="2"/>
      <c r="L712" s="2"/>
      <c r="M712" s="2"/>
      <c r="N712" s="2"/>
      <c r="O712" s="2"/>
      <c r="P712" s="2"/>
      <c r="Q712" s="2"/>
      <c r="R712" s="291"/>
      <c r="S712" s="2"/>
      <c r="T712" s="2"/>
      <c r="U712" s="2"/>
      <c r="V712" s="2"/>
      <c r="W712" s="2"/>
      <c r="X712" s="2"/>
      <c r="Y712" s="2"/>
      <c r="Z712" s="2"/>
    </row>
    <row r="713" spans="1:26" ht="15.75" customHeight="1" x14ac:dyDescent="0.2">
      <c r="A713" s="2"/>
      <c r="B713" s="2"/>
      <c r="C713" s="2"/>
      <c r="D713" s="2"/>
      <c r="E713" s="2"/>
      <c r="F713" s="2"/>
      <c r="G713" s="2"/>
      <c r="H713" s="7"/>
      <c r="I713" s="2"/>
      <c r="J713" s="7"/>
      <c r="K713" s="2"/>
      <c r="L713" s="2"/>
      <c r="M713" s="2"/>
      <c r="N713" s="2"/>
      <c r="O713" s="2"/>
      <c r="P713" s="2"/>
      <c r="Q713" s="2"/>
      <c r="R713" s="291"/>
      <c r="S713" s="2"/>
      <c r="T713" s="2"/>
      <c r="U713" s="2"/>
      <c r="V713" s="2"/>
      <c r="W713" s="2"/>
      <c r="X713" s="2"/>
      <c r="Y713" s="2"/>
      <c r="Z713" s="2"/>
    </row>
    <row r="714" spans="1:26" ht="15.75" customHeight="1" x14ac:dyDescent="0.2">
      <c r="A714" s="2"/>
      <c r="B714" s="2"/>
      <c r="C714" s="2"/>
      <c r="D714" s="2"/>
      <c r="E714" s="2"/>
      <c r="F714" s="2"/>
      <c r="G714" s="2"/>
      <c r="H714" s="7"/>
      <c r="I714" s="2"/>
      <c r="J714" s="7"/>
      <c r="K714" s="2"/>
      <c r="L714" s="2"/>
      <c r="M714" s="2"/>
      <c r="N714" s="2"/>
      <c r="O714" s="2"/>
      <c r="P714" s="2"/>
      <c r="Q714" s="2"/>
      <c r="R714" s="291"/>
      <c r="S714" s="2"/>
      <c r="T714" s="2"/>
      <c r="U714" s="2"/>
      <c r="V714" s="2"/>
      <c r="W714" s="2"/>
      <c r="X714" s="2"/>
      <c r="Y714" s="2"/>
      <c r="Z714" s="2"/>
    </row>
    <row r="715" spans="1:26" ht="15.75" customHeight="1" x14ac:dyDescent="0.2">
      <c r="A715" s="2"/>
      <c r="B715" s="2"/>
      <c r="C715" s="2"/>
      <c r="D715" s="2"/>
      <c r="E715" s="2"/>
      <c r="F715" s="2"/>
      <c r="G715" s="2"/>
      <c r="H715" s="7"/>
      <c r="I715" s="2"/>
      <c r="J715" s="7"/>
      <c r="K715" s="2"/>
      <c r="L715" s="2"/>
      <c r="M715" s="2"/>
      <c r="N715" s="2"/>
      <c r="O715" s="2"/>
      <c r="P715" s="2"/>
      <c r="Q715" s="2"/>
      <c r="R715" s="291"/>
      <c r="S715" s="2"/>
      <c r="T715" s="2"/>
      <c r="U715" s="2"/>
      <c r="V715" s="2"/>
      <c r="W715" s="2"/>
      <c r="X715" s="2"/>
      <c r="Y715" s="2"/>
      <c r="Z715" s="2"/>
    </row>
    <row r="716" spans="1:26" ht="15.75" customHeight="1" x14ac:dyDescent="0.2">
      <c r="A716" s="2"/>
      <c r="B716" s="2"/>
      <c r="C716" s="2"/>
      <c r="D716" s="2"/>
      <c r="E716" s="2"/>
      <c r="F716" s="2"/>
      <c r="G716" s="2"/>
      <c r="H716" s="7"/>
      <c r="I716" s="2"/>
      <c r="J716" s="7"/>
      <c r="K716" s="2"/>
      <c r="L716" s="2"/>
      <c r="M716" s="2"/>
      <c r="N716" s="2"/>
      <c r="O716" s="2"/>
      <c r="P716" s="2"/>
      <c r="Q716" s="2"/>
      <c r="R716" s="291"/>
      <c r="S716" s="2"/>
      <c r="T716" s="2"/>
      <c r="U716" s="2"/>
      <c r="V716" s="2"/>
      <c r="W716" s="2"/>
      <c r="X716" s="2"/>
      <c r="Y716" s="2"/>
      <c r="Z716" s="2"/>
    </row>
    <row r="717" spans="1:26" ht="15.75" customHeight="1" x14ac:dyDescent="0.2">
      <c r="A717" s="2"/>
      <c r="B717" s="2"/>
      <c r="C717" s="2"/>
      <c r="D717" s="2"/>
      <c r="E717" s="2"/>
      <c r="F717" s="2"/>
      <c r="G717" s="2"/>
      <c r="H717" s="7"/>
      <c r="I717" s="2"/>
      <c r="J717" s="7"/>
      <c r="K717" s="2"/>
      <c r="L717" s="2"/>
      <c r="M717" s="2"/>
      <c r="N717" s="2"/>
      <c r="O717" s="2"/>
      <c r="P717" s="2"/>
      <c r="Q717" s="2"/>
      <c r="R717" s="291"/>
      <c r="S717" s="2"/>
      <c r="T717" s="2"/>
      <c r="U717" s="2"/>
      <c r="V717" s="2"/>
      <c r="W717" s="2"/>
      <c r="X717" s="2"/>
      <c r="Y717" s="2"/>
      <c r="Z717" s="2"/>
    </row>
    <row r="718" spans="1:26" ht="15.75" customHeight="1" x14ac:dyDescent="0.2">
      <c r="A718" s="2"/>
      <c r="B718" s="2"/>
      <c r="C718" s="2"/>
      <c r="D718" s="2"/>
      <c r="E718" s="2"/>
      <c r="F718" s="2"/>
      <c r="G718" s="2"/>
      <c r="H718" s="7"/>
      <c r="I718" s="2"/>
      <c r="J718" s="7"/>
      <c r="K718" s="2"/>
      <c r="L718" s="2"/>
      <c r="M718" s="2"/>
      <c r="N718" s="2"/>
      <c r="O718" s="2"/>
      <c r="P718" s="2"/>
      <c r="Q718" s="2"/>
      <c r="R718" s="291"/>
      <c r="S718" s="2"/>
      <c r="T718" s="2"/>
      <c r="U718" s="2"/>
      <c r="V718" s="2"/>
      <c r="W718" s="2"/>
      <c r="X718" s="2"/>
      <c r="Y718" s="2"/>
      <c r="Z718" s="2"/>
    </row>
    <row r="719" spans="1:26" ht="15.75" customHeight="1" x14ac:dyDescent="0.2">
      <c r="A719" s="2"/>
      <c r="B719" s="2"/>
      <c r="C719" s="2"/>
      <c r="D719" s="2"/>
      <c r="E719" s="2"/>
      <c r="F719" s="2"/>
      <c r="G719" s="2"/>
      <c r="H719" s="7"/>
      <c r="I719" s="2"/>
      <c r="J719" s="7"/>
      <c r="K719" s="2"/>
      <c r="L719" s="2"/>
      <c r="M719" s="2"/>
      <c r="N719" s="2"/>
      <c r="O719" s="2"/>
      <c r="P719" s="2"/>
      <c r="Q719" s="2"/>
      <c r="R719" s="291"/>
      <c r="S719" s="2"/>
      <c r="T719" s="2"/>
      <c r="U719" s="2"/>
      <c r="V719" s="2"/>
      <c r="W719" s="2"/>
      <c r="X719" s="2"/>
      <c r="Y719" s="2"/>
      <c r="Z719" s="2"/>
    </row>
    <row r="720" spans="1:26" ht="15.75" customHeight="1" x14ac:dyDescent="0.2">
      <c r="A720" s="2"/>
      <c r="B720" s="2"/>
      <c r="C720" s="2"/>
      <c r="D720" s="2"/>
      <c r="E720" s="2"/>
      <c r="F720" s="2"/>
      <c r="G720" s="2"/>
      <c r="H720" s="7"/>
      <c r="I720" s="2"/>
      <c r="J720" s="7"/>
      <c r="K720" s="2"/>
      <c r="L720" s="2"/>
      <c r="M720" s="2"/>
      <c r="N720" s="2"/>
      <c r="O720" s="2"/>
      <c r="P720" s="2"/>
      <c r="Q720" s="2"/>
      <c r="R720" s="291"/>
      <c r="S720" s="2"/>
      <c r="T720" s="2"/>
      <c r="U720" s="2"/>
      <c r="V720" s="2"/>
      <c r="W720" s="2"/>
      <c r="X720" s="2"/>
      <c r="Y720" s="2"/>
      <c r="Z720" s="2"/>
    </row>
    <row r="721" spans="1:26" ht="15.75" customHeight="1" x14ac:dyDescent="0.2">
      <c r="A721" s="2"/>
      <c r="B721" s="2"/>
      <c r="C721" s="2"/>
      <c r="D721" s="2"/>
      <c r="E721" s="2"/>
      <c r="F721" s="2"/>
      <c r="G721" s="2"/>
      <c r="H721" s="7"/>
      <c r="I721" s="2"/>
      <c r="J721" s="7"/>
      <c r="K721" s="2"/>
      <c r="L721" s="2"/>
      <c r="M721" s="2"/>
      <c r="N721" s="2"/>
      <c r="O721" s="2"/>
      <c r="P721" s="2"/>
      <c r="Q721" s="2"/>
      <c r="R721" s="291"/>
      <c r="S721" s="2"/>
      <c r="T721" s="2"/>
      <c r="U721" s="2"/>
      <c r="V721" s="2"/>
      <c r="W721" s="2"/>
      <c r="X721" s="2"/>
      <c r="Y721" s="2"/>
      <c r="Z721" s="2"/>
    </row>
    <row r="722" spans="1:26" ht="15.75" customHeight="1" x14ac:dyDescent="0.2">
      <c r="A722" s="2"/>
      <c r="B722" s="2"/>
      <c r="C722" s="2"/>
      <c r="D722" s="2"/>
      <c r="E722" s="2"/>
      <c r="F722" s="2"/>
      <c r="G722" s="2"/>
      <c r="H722" s="7"/>
      <c r="I722" s="2"/>
      <c r="J722" s="7"/>
      <c r="K722" s="2"/>
      <c r="L722" s="2"/>
      <c r="M722" s="2"/>
      <c r="N722" s="2"/>
      <c r="O722" s="2"/>
      <c r="P722" s="2"/>
      <c r="Q722" s="2"/>
      <c r="R722" s="291"/>
      <c r="S722" s="2"/>
      <c r="T722" s="2"/>
      <c r="U722" s="2"/>
      <c r="V722" s="2"/>
      <c r="W722" s="2"/>
      <c r="X722" s="2"/>
      <c r="Y722" s="2"/>
      <c r="Z722" s="2"/>
    </row>
    <row r="723" spans="1:26" ht="15.75" customHeight="1" x14ac:dyDescent="0.2">
      <c r="A723" s="2"/>
      <c r="B723" s="2"/>
      <c r="C723" s="2"/>
      <c r="D723" s="2"/>
      <c r="E723" s="2"/>
      <c r="F723" s="2"/>
      <c r="G723" s="2"/>
      <c r="H723" s="7"/>
      <c r="I723" s="2"/>
      <c r="J723" s="7"/>
      <c r="K723" s="2"/>
      <c r="L723" s="2"/>
      <c r="M723" s="2"/>
      <c r="N723" s="2"/>
      <c r="O723" s="2"/>
      <c r="P723" s="2"/>
      <c r="Q723" s="2"/>
      <c r="R723" s="291"/>
      <c r="S723" s="2"/>
      <c r="T723" s="2"/>
      <c r="U723" s="2"/>
      <c r="V723" s="2"/>
      <c r="W723" s="2"/>
      <c r="X723" s="2"/>
      <c r="Y723" s="2"/>
      <c r="Z723" s="2"/>
    </row>
    <row r="724" spans="1:26" ht="15.75" customHeight="1" x14ac:dyDescent="0.2">
      <c r="A724" s="2"/>
      <c r="B724" s="2"/>
      <c r="C724" s="2"/>
      <c r="D724" s="2"/>
      <c r="E724" s="2"/>
      <c r="F724" s="2"/>
      <c r="G724" s="2"/>
      <c r="H724" s="7"/>
      <c r="I724" s="2"/>
      <c r="J724" s="7"/>
      <c r="K724" s="2"/>
      <c r="L724" s="2"/>
      <c r="M724" s="2"/>
      <c r="N724" s="2"/>
      <c r="O724" s="2"/>
      <c r="P724" s="2"/>
      <c r="Q724" s="2"/>
      <c r="R724" s="291"/>
      <c r="S724" s="2"/>
      <c r="T724" s="2"/>
      <c r="U724" s="2"/>
      <c r="V724" s="2"/>
      <c r="W724" s="2"/>
      <c r="X724" s="2"/>
      <c r="Y724" s="2"/>
      <c r="Z724" s="2"/>
    </row>
    <row r="725" spans="1:26" ht="15.75" customHeight="1" x14ac:dyDescent="0.2">
      <c r="A725" s="2"/>
      <c r="B725" s="2"/>
      <c r="C725" s="2"/>
      <c r="D725" s="2"/>
      <c r="E725" s="2"/>
      <c r="F725" s="2"/>
      <c r="G725" s="2"/>
      <c r="H725" s="7"/>
      <c r="I725" s="2"/>
      <c r="J725" s="7"/>
      <c r="K725" s="2"/>
      <c r="L725" s="2"/>
      <c r="M725" s="2"/>
      <c r="N725" s="2"/>
      <c r="O725" s="2"/>
      <c r="P725" s="2"/>
      <c r="Q725" s="2"/>
      <c r="R725" s="291"/>
      <c r="S725" s="2"/>
      <c r="T725" s="2"/>
      <c r="U725" s="2"/>
      <c r="V725" s="2"/>
      <c r="W725" s="2"/>
      <c r="X725" s="2"/>
      <c r="Y725" s="2"/>
      <c r="Z725" s="2"/>
    </row>
    <row r="726" spans="1:26" ht="15.75" customHeight="1" x14ac:dyDescent="0.2">
      <c r="A726" s="2"/>
      <c r="B726" s="2"/>
      <c r="C726" s="2"/>
      <c r="D726" s="2"/>
      <c r="E726" s="2"/>
      <c r="F726" s="2"/>
      <c r="G726" s="2"/>
      <c r="H726" s="7"/>
      <c r="I726" s="2"/>
      <c r="J726" s="7"/>
      <c r="K726" s="2"/>
      <c r="L726" s="2"/>
      <c r="M726" s="2"/>
      <c r="N726" s="2"/>
      <c r="O726" s="2"/>
      <c r="P726" s="2"/>
      <c r="Q726" s="2"/>
      <c r="R726" s="291"/>
      <c r="S726" s="2"/>
      <c r="T726" s="2"/>
      <c r="U726" s="2"/>
      <c r="V726" s="2"/>
      <c r="W726" s="2"/>
      <c r="X726" s="2"/>
      <c r="Y726" s="2"/>
      <c r="Z726" s="2"/>
    </row>
    <row r="727" spans="1:26" ht="15.75" customHeight="1" x14ac:dyDescent="0.2">
      <c r="A727" s="2"/>
      <c r="B727" s="2"/>
      <c r="C727" s="2"/>
      <c r="D727" s="2"/>
      <c r="E727" s="2"/>
      <c r="F727" s="2"/>
      <c r="G727" s="2"/>
      <c r="H727" s="7"/>
      <c r="I727" s="2"/>
      <c r="J727" s="7"/>
      <c r="K727" s="2"/>
      <c r="L727" s="2"/>
      <c r="M727" s="2"/>
      <c r="N727" s="2"/>
      <c r="O727" s="2"/>
      <c r="P727" s="2"/>
      <c r="Q727" s="2"/>
      <c r="R727" s="291"/>
      <c r="S727" s="2"/>
      <c r="T727" s="2"/>
      <c r="U727" s="2"/>
      <c r="V727" s="2"/>
      <c r="W727" s="2"/>
      <c r="X727" s="2"/>
      <c r="Y727" s="2"/>
      <c r="Z727" s="2"/>
    </row>
    <row r="728" spans="1:26" ht="15.75" customHeight="1" x14ac:dyDescent="0.2">
      <c r="A728" s="2"/>
      <c r="B728" s="2"/>
      <c r="C728" s="2"/>
      <c r="D728" s="2"/>
      <c r="E728" s="2"/>
      <c r="F728" s="2"/>
      <c r="G728" s="2"/>
      <c r="H728" s="7"/>
      <c r="I728" s="2"/>
      <c r="J728" s="7"/>
      <c r="K728" s="2"/>
      <c r="L728" s="2"/>
      <c r="M728" s="2"/>
      <c r="N728" s="2"/>
      <c r="O728" s="2"/>
      <c r="P728" s="2"/>
      <c r="Q728" s="2"/>
      <c r="R728" s="291"/>
      <c r="S728" s="2"/>
      <c r="T728" s="2"/>
      <c r="U728" s="2"/>
      <c r="V728" s="2"/>
      <c r="W728" s="2"/>
      <c r="X728" s="2"/>
      <c r="Y728" s="2"/>
      <c r="Z728" s="2"/>
    </row>
    <row r="729" spans="1:26" ht="15.75" customHeight="1" x14ac:dyDescent="0.2">
      <c r="A729" s="2"/>
      <c r="B729" s="2"/>
      <c r="C729" s="2"/>
      <c r="D729" s="2"/>
      <c r="E729" s="2"/>
      <c r="F729" s="2"/>
      <c r="G729" s="2"/>
      <c r="H729" s="7"/>
      <c r="I729" s="2"/>
      <c r="J729" s="7"/>
      <c r="K729" s="2"/>
      <c r="L729" s="2"/>
      <c r="M729" s="2"/>
      <c r="N729" s="2"/>
      <c r="O729" s="2"/>
      <c r="P729" s="2"/>
      <c r="Q729" s="2"/>
      <c r="R729" s="291"/>
      <c r="S729" s="2"/>
      <c r="T729" s="2"/>
      <c r="U729" s="2"/>
      <c r="V729" s="2"/>
      <c r="W729" s="2"/>
      <c r="X729" s="2"/>
      <c r="Y729" s="2"/>
      <c r="Z729" s="2"/>
    </row>
    <row r="730" spans="1:26" ht="15.75" customHeight="1" x14ac:dyDescent="0.2">
      <c r="A730" s="2"/>
      <c r="B730" s="2"/>
      <c r="C730" s="2"/>
      <c r="D730" s="2"/>
      <c r="E730" s="2"/>
      <c r="F730" s="2"/>
      <c r="G730" s="2"/>
      <c r="H730" s="7"/>
      <c r="I730" s="2"/>
      <c r="J730" s="7"/>
      <c r="K730" s="2"/>
      <c r="L730" s="2"/>
      <c r="M730" s="2"/>
      <c r="N730" s="2"/>
      <c r="O730" s="2"/>
      <c r="P730" s="2"/>
      <c r="Q730" s="2"/>
      <c r="R730" s="291"/>
      <c r="S730" s="2"/>
      <c r="T730" s="2"/>
      <c r="U730" s="2"/>
      <c r="V730" s="2"/>
      <c r="W730" s="2"/>
      <c r="X730" s="2"/>
      <c r="Y730" s="2"/>
      <c r="Z730" s="2"/>
    </row>
    <row r="731" spans="1:26" ht="15.75" customHeight="1" x14ac:dyDescent="0.2">
      <c r="A731" s="2"/>
      <c r="B731" s="2"/>
      <c r="C731" s="2"/>
      <c r="D731" s="2"/>
      <c r="E731" s="2"/>
      <c r="F731" s="2"/>
      <c r="G731" s="2"/>
      <c r="H731" s="7"/>
      <c r="I731" s="2"/>
      <c r="J731" s="7"/>
      <c r="K731" s="2"/>
      <c r="L731" s="2"/>
      <c r="M731" s="2"/>
      <c r="N731" s="2"/>
      <c r="O731" s="2"/>
      <c r="P731" s="2"/>
      <c r="Q731" s="2"/>
      <c r="R731" s="291"/>
      <c r="S731" s="2"/>
      <c r="T731" s="2"/>
      <c r="U731" s="2"/>
      <c r="V731" s="2"/>
      <c r="W731" s="2"/>
      <c r="X731" s="2"/>
      <c r="Y731" s="2"/>
      <c r="Z731" s="2"/>
    </row>
    <row r="732" spans="1:26" ht="15.75" customHeight="1" x14ac:dyDescent="0.2">
      <c r="A732" s="2"/>
      <c r="B732" s="2"/>
      <c r="C732" s="2"/>
      <c r="D732" s="2"/>
      <c r="E732" s="2"/>
      <c r="F732" s="2"/>
      <c r="G732" s="2"/>
      <c r="H732" s="7"/>
      <c r="I732" s="2"/>
      <c r="J732" s="7"/>
      <c r="K732" s="2"/>
      <c r="L732" s="2"/>
      <c r="M732" s="2"/>
      <c r="N732" s="2"/>
      <c r="O732" s="2"/>
      <c r="P732" s="2"/>
      <c r="Q732" s="2"/>
      <c r="R732" s="291"/>
      <c r="S732" s="2"/>
      <c r="T732" s="2"/>
      <c r="U732" s="2"/>
      <c r="V732" s="2"/>
      <c r="W732" s="2"/>
      <c r="X732" s="2"/>
      <c r="Y732" s="2"/>
      <c r="Z732" s="2"/>
    </row>
    <row r="733" spans="1:26" ht="15.75" customHeight="1" x14ac:dyDescent="0.2">
      <c r="A733" s="2"/>
      <c r="B733" s="2"/>
      <c r="C733" s="2"/>
      <c r="D733" s="2"/>
      <c r="E733" s="2"/>
      <c r="F733" s="2"/>
      <c r="G733" s="2"/>
      <c r="H733" s="7"/>
      <c r="I733" s="2"/>
      <c r="J733" s="7"/>
      <c r="K733" s="2"/>
      <c r="L733" s="2"/>
      <c r="M733" s="2"/>
      <c r="N733" s="2"/>
      <c r="O733" s="2"/>
      <c r="P733" s="2"/>
      <c r="Q733" s="2"/>
      <c r="R733" s="291"/>
      <c r="S733" s="2"/>
      <c r="T733" s="2"/>
      <c r="U733" s="2"/>
      <c r="V733" s="2"/>
      <c r="W733" s="2"/>
      <c r="X733" s="2"/>
      <c r="Y733" s="2"/>
      <c r="Z733" s="2"/>
    </row>
    <row r="734" spans="1:26" ht="15.75" customHeight="1" x14ac:dyDescent="0.2">
      <c r="A734" s="2"/>
      <c r="B734" s="2"/>
      <c r="C734" s="2"/>
      <c r="D734" s="2"/>
      <c r="E734" s="2"/>
      <c r="F734" s="2"/>
      <c r="G734" s="2"/>
      <c r="H734" s="7"/>
      <c r="I734" s="2"/>
      <c r="J734" s="7"/>
      <c r="K734" s="2"/>
      <c r="L734" s="2"/>
      <c r="M734" s="2"/>
      <c r="N734" s="2"/>
      <c r="O734" s="2"/>
      <c r="P734" s="2"/>
      <c r="Q734" s="2"/>
      <c r="R734" s="291"/>
      <c r="S734" s="2"/>
      <c r="T734" s="2"/>
      <c r="U734" s="2"/>
      <c r="V734" s="2"/>
      <c r="W734" s="2"/>
      <c r="X734" s="2"/>
      <c r="Y734" s="2"/>
      <c r="Z734" s="2"/>
    </row>
    <row r="735" spans="1:26" ht="15.75" customHeight="1" x14ac:dyDescent="0.2">
      <c r="A735" s="2"/>
      <c r="B735" s="2"/>
      <c r="C735" s="2"/>
      <c r="D735" s="2"/>
      <c r="E735" s="2"/>
      <c r="F735" s="2"/>
      <c r="G735" s="2"/>
      <c r="H735" s="7"/>
      <c r="I735" s="2"/>
      <c r="J735" s="7"/>
      <c r="K735" s="2"/>
      <c r="L735" s="2"/>
      <c r="M735" s="2"/>
      <c r="N735" s="2"/>
      <c r="O735" s="2"/>
      <c r="P735" s="2"/>
      <c r="Q735" s="2"/>
      <c r="R735" s="291"/>
      <c r="S735" s="2"/>
      <c r="T735" s="2"/>
      <c r="U735" s="2"/>
      <c r="V735" s="2"/>
      <c r="W735" s="2"/>
      <c r="X735" s="2"/>
      <c r="Y735" s="2"/>
      <c r="Z735" s="2"/>
    </row>
    <row r="736" spans="1:26" ht="15.75" customHeight="1" x14ac:dyDescent="0.2">
      <c r="A736" s="2"/>
      <c r="B736" s="2"/>
      <c r="C736" s="2"/>
      <c r="D736" s="2"/>
      <c r="E736" s="2"/>
      <c r="F736" s="2"/>
      <c r="G736" s="2"/>
      <c r="H736" s="7"/>
      <c r="I736" s="2"/>
      <c r="J736" s="7"/>
      <c r="K736" s="2"/>
      <c r="L736" s="2"/>
      <c r="M736" s="2"/>
      <c r="N736" s="2"/>
      <c r="O736" s="2"/>
      <c r="P736" s="2"/>
      <c r="Q736" s="2"/>
      <c r="R736" s="291"/>
      <c r="S736" s="2"/>
      <c r="T736" s="2"/>
      <c r="U736" s="2"/>
      <c r="V736" s="2"/>
      <c r="W736" s="2"/>
      <c r="X736" s="2"/>
      <c r="Y736" s="2"/>
      <c r="Z736" s="2"/>
    </row>
    <row r="737" spans="1:26" ht="15.75" customHeight="1" x14ac:dyDescent="0.2">
      <c r="A737" s="2"/>
      <c r="B737" s="2"/>
      <c r="C737" s="2"/>
      <c r="D737" s="2"/>
      <c r="E737" s="2"/>
      <c r="F737" s="2"/>
      <c r="G737" s="2"/>
      <c r="H737" s="7"/>
      <c r="I737" s="2"/>
      <c r="J737" s="7"/>
      <c r="K737" s="2"/>
      <c r="L737" s="2"/>
      <c r="M737" s="2"/>
      <c r="N737" s="2"/>
      <c r="O737" s="2"/>
      <c r="P737" s="2"/>
      <c r="Q737" s="2"/>
      <c r="R737" s="291"/>
      <c r="S737" s="2"/>
      <c r="T737" s="2"/>
      <c r="U737" s="2"/>
      <c r="V737" s="2"/>
      <c r="W737" s="2"/>
      <c r="X737" s="2"/>
      <c r="Y737" s="2"/>
      <c r="Z737" s="2"/>
    </row>
    <row r="738" spans="1:26" ht="15.75" customHeight="1" x14ac:dyDescent="0.2">
      <c r="A738" s="2"/>
      <c r="B738" s="2"/>
      <c r="C738" s="2"/>
      <c r="D738" s="2"/>
      <c r="E738" s="2"/>
      <c r="F738" s="2"/>
      <c r="G738" s="2"/>
      <c r="H738" s="7"/>
      <c r="I738" s="2"/>
      <c r="J738" s="7"/>
      <c r="K738" s="2"/>
      <c r="L738" s="2"/>
      <c r="M738" s="2"/>
      <c r="N738" s="2"/>
      <c r="O738" s="2"/>
      <c r="P738" s="2"/>
      <c r="Q738" s="2"/>
      <c r="R738" s="291"/>
      <c r="S738" s="2"/>
      <c r="T738" s="2"/>
      <c r="U738" s="2"/>
      <c r="V738" s="2"/>
      <c r="W738" s="2"/>
      <c r="X738" s="2"/>
      <c r="Y738" s="2"/>
      <c r="Z738" s="2"/>
    </row>
    <row r="739" spans="1:26" ht="15.75" customHeight="1" x14ac:dyDescent="0.2">
      <c r="A739" s="2"/>
      <c r="B739" s="2"/>
      <c r="C739" s="2"/>
      <c r="D739" s="2"/>
      <c r="E739" s="2"/>
      <c r="F739" s="2"/>
      <c r="G739" s="2"/>
      <c r="H739" s="7"/>
      <c r="I739" s="2"/>
      <c r="J739" s="7"/>
      <c r="K739" s="2"/>
      <c r="L739" s="2"/>
      <c r="M739" s="2"/>
      <c r="N739" s="2"/>
      <c r="O739" s="2"/>
      <c r="P739" s="2"/>
      <c r="Q739" s="2"/>
      <c r="R739" s="291"/>
      <c r="S739" s="2"/>
      <c r="T739" s="2"/>
      <c r="U739" s="2"/>
      <c r="V739" s="2"/>
      <c r="W739" s="2"/>
      <c r="X739" s="2"/>
      <c r="Y739" s="2"/>
      <c r="Z739" s="2"/>
    </row>
    <row r="740" spans="1:26" ht="15.75" customHeight="1" x14ac:dyDescent="0.2">
      <c r="A740" s="2"/>
      <c r="B740" s="2"/>
      <c r="C740" s="2"/>
      <c r="D740" s="2"/>
      <c r="E740" s="2"/>
      <c r="F740" s="2"/>
      <c r="G740" s="2"/>
      <c r="H740" s="7"/>
      <c r="I740" s="2"/>
      <c r="J740" s="7"/>
      <c r="K740" s="2"/>
      <c r="L740" s="2"/>
      <c r="M740" s="2"/>
      <c r="N740" s="2"/>
      <c r="O740" s="2"/>
      <c r="P740" s="2"/>
      <c r="Q740" s="2"/>
      <c r="R740" s="291"/>
      <c r="S740" s="2"/>
      <c r="T740" s="2"/>
      <c r="U740" s="2"/>
      <c r="V740" s="2"/>
      <c r="W740" s="2"/>
      <c r="X740" s="2"/>
      <c r="Y740" s="2"/>
      <c r="Z740" s="2"/>
    </row>
    <row r="741" spans="1:26" ht="15.75" customHeight="1" x14ac:dyDescent="0.2">
      <c r="A741" s="2"/>
      <c r="B741" s="2"/>
      <c r="C741" s="2"/>
      <c r="D741" s="2"/>
      <c r="E741" s="2"/>
      <c r="F741" s="2"/>
      <c r="G741" s="2"/>
      <c r="H741" s="7"/>
      <c r="I741" s="2"/>
      <c r="J741" s="7"/>
      <c r="K741" s="2"/>
      <c r="L741" s="2"/>
      <c r="M741" s="2"/>
      <c r="N741" s="2"/>
      <c r="O741" s="2"/>
      <c r="P741" s="2"/>
      <c r="Q741" s="2"/>
      <c r="R741" s="291"/>
      <c r="S741" s="2"/>
      <c r="T741" s="2"/>
      <c r="U741" s="2"/>
      <c r="V741" s="2"/>
      <c r="W741" s="2"/>
      <c r="X741" s="2"/>
      <c r="Y741" s="2"/>
      <c r="Z741" s="2"/>
    </row>
    <row r="742" spans="1:26" ht="15.75" customHeight="1" x14ac:dyDescent="0.2">
      <c r="A742" s="2"/>
      <c r="B742" s="2"/>
      <c r="C742" s="2"/>
      <c r="D742" s="2"/>
      <c r="E742" s="2"/>
      <c r="F742" s="2"/>
      <c r="G742" s="2"/>
      <c r="H742" s="7"/>
      <c r="I742" s="2"/>
      <c r="J742" s="7"/>
      <c r="K742" s="2"/>
      <c r="L742" s="2"/>
      <c r="M742" s="2"/>
      <c r="N742" s="2"/>
      <c r="O742" s="2"/>
      <c r="P742" s="2"/>
      <c r="Q742" s="2"/>
      <c r="R742" s="291"/>
      <c r="S742" s="2"/>
      <c r="T742" s="2"/>
      <c r="U742" s="2"/>
      <c r="V742" s="2"/>
      <c r="W742" s="2"/>
      <c r="X742" s="2"/>
      <c r="Y742" s="2"/>
      <c r="Z742" s="2"/>
    </row>
    <row r="743" spans="1:26" ht="15.75" customHeight="1" x14ac:dyDescent="0.2">
      <c r="A743" s="2"/>
      <c r="B743" s="2"/>
      <c r="C743" s="2"/>
      <c r="D743" s="2"/>
      <c r="E743" s="2"/>
      <c r="F743" s="2"/>
      <c r="G743" s="2"/>
      <c r="H743" s="7"/>
      <c r="I743" s="2"/>
      <c r="J743" s="7"/>
      <c r="K743" s="2"/>
      <c r="L743" s="2"/>
      <c r="M743" s="2"/>
      <c r="N743" s="2"/>
      <c r="O743" s="2"/>
      <c r="P743" s="2"/>
      <c r="Q743" s="2"/>
      <c r="R743" s="291"/>
      <c r="S743" s="2"/>
      <c r="T743" s="2"/>
      <c r="U743" s="2"/>
      <c r="V743" s="2"/>
      <c r="W743" s="2"/>
      <c r="X743" s="2"/>
      <c r="Y743" s="2"/>
      <c r="Z743" s="2"/>
    </row>
    <row r="744" spans="1:26" ht="15.75" customHeight="1" x14ac:dyDescent="0.2">
      <c r="A744" s="2"/>
      <c r="B744" s="2"/>
      <c r="C744" s="2"/>
      <c r="D744" s="2"/>
      <c r="E744" s="2"/>
      <c r="F744" s="2"/>
      <c r="G744" s="2"/>
      <c r="H744" s="7"/>
      <c r="I744" s="2"/>
      <c r="J744" s="7"/>
      <c r="K744" s="2"/>
      <c r="L744" s="2"/>
      <c r="M744" s="2"/>
      <c r="N744" s="2"/>
      <c r="O744" s="2"/>
      <c r="P744" s="2"/>
      <c r="Q744" s="2"/>
      <c r="R744" s="291"/>
      <c r="S744" s="2"/>
      <c r="T744" s="2"/>
      <c r="U744" s="2"/>
      <c r="V744" s="2"/>
      <c r="W744" s="2"/>
      <c r="X744" s="2"/>
      <c r="Y744" s="2"/>
      <c r="Z744" s="2"/>
    </row>
    <row r="745" spans="1:26" ht="15.75" customHeight="1" x14ac:dyDescent="0.2">
      <c r="A745" s="2"/>
      <c r="B745" s="2"/>
      <c r="C745" s="2"/>
      <c r="D745" s="2"/>
      <c r="E745" s="2"/>
      <c r="F745" s="2"/>
      <c r="G745" s="2"/>
      <c r="H745" s="7"/>
      <c r="I745" s="2"/>
      <c r="J745" s="7"/>
      <c r="K745" s="2"/>
      <c r="L745" s="2"/>
      <c r="M745" s="2"/>
      <c r="N745" s="2"/>
      <c r="O745" s="2"/>
      <c r="P745" s="2"/>
      <c r="Q745" s="2"/>
      <c r="R745" s="291"/>
      <c r="S745" s="2"/>
      <c r="T745" s="2"/>
      <c r="U745" s="2"/>
      <c r="V745" s="2"/>
      <c r="W745" s="2"/>
      <c r="X745" s="2"/>
      <c r="Y745" s="2"/>
      <c r="Z745" s="2"/>
    </row>
    <row r="746" spans="1:26" ht="15.75" customHeight="1" x14ac:dyDescent="0.2">
      <c r="A746" s="2"/>
      <c r="B746" s="2"/>
      <c r="C746" s="2"/>
      <c r="D746" s="2"/>
      <c r="E746" s="2"/>
      <c r="F746" s="2"/>
      <c r="G746" s="2"/>
      <c r="H746" s="7"/>
      <c r="I746" s="2"/>
      <c r="J746" s="7"/>
      <c r="K746" s="2"/>
      <c r="L746" s="2"/>
      <c r="M746" s="2"/>
      <c r="N746" s="2"/>
      <c r="O746" s="2"/>
      <c r="P746" s="2"/>
      <c r="Q746" s="2"/>
      <c r="R746" s="291"/>
      <c r="S746" s="2"/>
      <c r="T746" s="2"/>
      <c r="U746" s="2"/>
      <c r="V746" s="2"/>
      <c r="W746" s="2"/>
      <c r="X746" s="2"/>
      <c r="Y746" s="2"/>
      <c r="Z746" s="2"/>
    </row>
    <row r="747" spans="1:26" ht="15.75" customHeight="1" x14ac:dyDescent="0.2">
      <c r="A747" s="2"/>
      <c r="B747" s="2"/>
      <c r="C747" s="2"/>
      <c r="D747" s="2"/>
      <c r="E747" s="2"/>
      <c r="F747" s="2"/>
      <c r="G747" s="2"/>
      <c r="H747" s="7"/>
      <c r="I747" s="2"/>
      <c r="J747" s="7"/>
      <c r="K747" s="2"/>
      <c r="L747" s="2"/>
      <c r="M747" s="2"/>
      <c r="N747" s="2"/>
      <c r="O747" s="2"/>
      <c r="P747" s="2"/>
      <c r="Q747" s="2"/>
      <c r="R747" s="291"/>
      <c r="S747" s="2"/>
      <c r="T747" s="2"/>
      <c r="U747" s="2"/>
      <c r="V747" s="2"/>
      <c r="W747" s="2"/>
      <c r="X747" s="2"/>
      <c r="Y747" s="2"/>
      <c r="Z747" s="2"/>
    </row>
    <row r="748" spans="1:26" ht="15.75" customHeight="1" x14ac:dyDescent="0.2">
      <c r="A748" s="2"/>
      <c r="B748" s="2"/>
      <c r="C748" s="2"/>
      <c r="D748" s="2"/>
      <c r="E748" s="2"/>
      <c r="F748" s="2"/>
      <c r="G748" s="2"/>
      <c r="H748" s="7"/>
      <c r="I748" s="2"/>
      <c r="J748" s="7"/>
      <c r="K748" s="2"/>
      <c r="L748" s="2"/>
      <c r="M748" s="2"/>
      <c r="N748" s="2"/>
      <c r="O748" s="2"/>
      <c r="P748" s="2"/>
      <c r="Q748" s="2"/>
      <c r="R748" s="291"/>
      <c r="S748" s="2"/>
      <c r="T748" s="2"/>
      <c r="U748" s="2"/>
      <c r="V748" s="2"/>
      <c r="W748" s="2"/>
      <c r="X748" s="2"/>
      <c r="Y748" s="2"/>
      <c r="Z748" s="2"/>
    </row>
    <row r="749" spans="1:26" ht="15.75" customHeight="1" x14ac:dyDescent="0.2">
      <c r="A749" s="2"/>
      <c r="B749" s="2"/>
      <c r="C749" s="2"/>
      <c r="D749" s="2"/>
      <c r="E749" s="2"/>
      <c r="F749" s="2"/>
      <c r="G749" s="2"/>
      <c r="H749" s="7"/>
      <c r="I749" s="2"/>
      <c r="J749" s="7"/>
      <c r="K749" s="2"/>
      <c r="L749" s="2"/>
      <c r="M749" s="2"/>
      <c r="N749" s="2"/>
      <c r="O749" s="2"/>
      <c r="P749" s="2"/>
      <c r="Q749" s="2"/>
      <c r="R749" s="291"/>
      <c r="S749" s="2"/>
      <c r="T749" s="2"/>
      <c r="U749" s="2"/>
      <c r="V749" s="2"/>
      <c r="W749" s="2"/>
      <c r="X749" s="2"/>
      <c r="Y749" s="2"/>
      <c r="Z749" s="2"/>
    </row>
    <row r="750" spans="1:26" ht="15.75" customHeight="1" x14ac:dyDescent="0.2">
      <c r="A750" s="2"/>
      <c r="B750" s="2"/>
      <c r="C750" s="2"/>
      <c r="D750" s="2"/>
      <c r="E750" s="2"/>
      <c r="F750" s="2"/>
      <c r="G750" s="2"/>
      <c r="H750" s="7"/>
      <c r="I750" s="2"/>
      <c r="J750" s="7"/>
      <c r="K750" s="2"/>
      <c r="L750" s="2"/>
      <c r="M750" s="2"/>
      <c r="N750" s="2"/>
      <c r="O750" s="2"/>
      <c r="P750" s="2"/>
      <c r="Q750" s="2"/>
      <c r="R750" s="291"/>
      <c r="S750" s="2"/>
      <c r="T750" s="2"/>
      <c r="U750" s="2"/>
      <c r="V750" s="2"/>
      <c r="W750" s="2"/>
      <c r="X750" s="2"/>
      <c r="Y750" s="2"/>
      <c r="Z750" s="2"/>
    </row>
    <row r="751" spans="1:26" ht="15.75" customHeight="1" x14ac:dyDescent="0.2">
      <c r="A751" s="2"/>
      <c r="B751" s="2"/>
      <c r="C751" s="2"/>
      <c r="D751" s="2"/>
      <c r="E751" s="2"/>
      <c r="F751" s="2"/>
      <c r="G751" s="2"/>
      <c r="H751" s="7"/>
      <c r="I751" s="2"/>
      <c r="J751" s="7"/>
      <c r="K751" s="2"/>
      <c r="L751" s="2"/>
      <c r="M751" s="2"/>
      <c r="N751" s="2"/>
      <c r="O751" s="2"/>
      <c r="P751" s="2"/>
      <c r="Q751" s="2"/>
      <c r="R751" s="291"/>
      <c r="S751" s="2"/>
      <c r="T751" s="2"/>
      <c r="U751" s="2"/>
      <c r="V751" s="2"/>
      <c r="W751" s="2"/>
      <c r="X751" s="2"/>
      <c r="Y751" s="2"/>
      <c r="Z751" s="2"/>
    </row>
    <row r="752" spans="1:26" ht="15.75" customHeight="1" x14ac:dyDescent="0.2">
      <c r="A752" s="2"/>
      <c r="B752" s="2"/>
      <c r="C752" s="2"/>
      <c r="D752" s="2"/>
      <c r="E752" s="2"/>
      <c r="F752" s="2"/>
      <c r="G752" s="2"/>
      <c r="H752" s="7"/>
      <c r="I752" s="2"/>
      <c r="J752" s="7"/>
      <c r="K752" s="2"/>
      <c r="L752" s="2"/>
      <c r="M752" s="2"/>
      <c r="N752" s="2"/>
      <c r="O752" s="2"/>
      <c r="P752" s="2"/>
      <c r="Q752" s="2"/>
      <c r="R752" s="291"/>
      <c r="S752" s="2"/>
      <c r="T752" s="2"/>
      <c r="U752" s="2"/>
      <c r="V752" s="2"/>
      <c r="W752" s="2"/>
      <c r="X752" s="2"/>
      <c r="Y752" s="2"/>
      <c r="Z752" s="2"/>
    </row>
    <row r="753" spans="1:26" ht="15.75" customHeight="1" x14ac:dyDescent="0.2">
      <c r="A753" s="2"/>
      <c r="B753" s="2"/>
      <c r="C753" s="2"/>
      <c r="D753" s="2"/>
      <c r="E753" s="2"/>
      <c r="F753" s="2"/>
      <c r="G753" s="2"/>
      <c r="H753" s="7"/>
      <c r="I753" s="2"/>
      <c r="J753" s="7"/>
      <c r="K753" s="2"/>
      <c r="L753" s="2"/>
      <c r="M753" s="2"/>
      <c r="N753" s="2"/>
      <c r="O753" s="2"/>
      <c r="P753" s="2"/>
      <c r="Q753" s="2"/>
      <c r="R753" s="291"/>
      <c r="S753" s="2"/>
      <c r="T753" s="2"/>
      <c r="U753" s="2"/>
      <c r="V753" s="2"/>
      <c r="W753" s="2"/>
      <c r="X753" s="2"/>
      <c r="Y753" s="2"/>
      <c r="Z753" s="2"/>
    </row>
    <row r="754" spans="1:26" ht="15.75" customHeight="1" x14ac:dyDescent="0.2">
      <c r="A754" s="2"/>
      <c r="B754" s="2"/>
      <c r="C754" s="2"/>
      <c r="D754" s="2"/>
      <c r="E754" s="2"/>
      <c r="F754" s="2"/>
      <c r="G754" s="2"/>
      <c r="H754" s="7"/>
      <c r="I754" s="2"/>
      <c r="J754" s="7"/>
      <c r="K754" s="2"/>
      <c r="L754" s="2"/>
      <c r="M754" s="2"/>
      <c r="N754" s="2"/>
      <c r="O754" s="2"/>
      <c r="P754" s="2"/>
      <c r="Q754" s="2"/>
      <c r="R754" s="291"/>
      <c r="S754" s="2"/>
      <c r="T754" s="2"/>
      <c r="U754" s="2"/>
      <c r="V754" s="2"/>
      <c r="W754" s="2"/>
      <c r="X754" s="2"/>
      <c r="Y754" s="2"/>
      <c r="Z754" s="2"/>
    </row>
    <row r="755" spans="1:26" ht="15.75" customHeight="1" x14ac:dyDescent="0.2">
      <c r="A755" s="2"/>
      <c r="B755" s="2"/>
      <c r="C755" s="2"/>
      <c r="D755" s="2"/>
      <c r="E755" s="2"/>
      <c r="F755" s="2"/>
      <c r="G755" s="2"/>
      <c r="H755" s="7"/>
      <c r="I755" s="2"/>
      <c r="J755" s="7"/>
      <c r="K755" s="2"/>
      <c r="L755" s="2"/>
      <c r="M755" s="2"/>
      <c r="N755" s="2"/>
      <c r="O755" s="2"/>
      <c r="P755" s="2"/>
      <c r="Q755" s="2"/>
      <c r="R755" s="291"/>
      <c r="S755" s="2"/>
      <c r="T755" s="2"/>
      <c r="U755" s="2"/>
      <c r="V755" s="2"/>
      <c r="W755" s="2"/>
      <c r="X755" s="2"/>
      <c r="Y755" s="2"/>
      <c r="Z755" s="2"/>
    </row>
    <row r="756" spans="1:26" ht="15.75" customHeight="1" x14ac:dyDescent="0.2">
      <c r="A756" s="2"/>
      <c r="B756" s="2"/>
      <c r="C756" s="2"/>
      <c r="D756" s="2"/>
      <c r="E756" s="2"/>
      <c r="F756" s="2"/>
      <c r="G756" s="2"/>
      <c r="H756" s="7"/>
      <c r="I756" s="2"/>
      <c r="J756" s="7"/>
      <c r="K756" s="2"/>
      <c r="L756" s="2"/>
      <c r="M756" s="2"/>
      <c r="N756" s="2"/>
      <c r="O756" s="2"/>
      <c r="P756" s="2"/>
      <c r="Q756" s="2"/>
      <c r="R756" s="291"/>
      <c r="S756" s="2"/>
      <c r="T756" s="2"/>
      <c r="U756" s="2"/>
      <c r="V756" s="2"/>
      <c r="W756" s="2"/>
      <c r="X756" s="2"/>
      <c r="Y756" s="2"/>
      <c r="Z756" s="2"/>
    </row>
    <row r="757" spans="1:26" ht="15.75" customHeight="1" x14ac:dyDescent="0.2">
      <c r="A757" s="2"/>
      <c r="B757" s="2"/>
      <c r="C757" s="2"/>
      <c r="D757" s="2"/>
      <c r="E757" s="2"/>
      <c r="F757" s="2"/>
      <c r="G757" s="2"/>
      <c r="H757" s="7"/>
      <c r="I757" s="2"/>
      <c r="J757" s="7"/>
      <c r="K757" s="2"/>
      <c r="L757" s="2"/>
      <c r="M757" s="2"/>
      <c r="N757" s="2"/>
      <c r="O757" s="2"/>
      <c r="P757" s="2"/>
      <c r="Q757" s="2"/>
      <c r="R757" s="291"/>
      <c r="S757" s="2"/>
      <c r="T757" s="2"/>
      <c r="U757" s="2"/>
      <c r="V757" s="2"/>
      <c r="W757" s="2"/>
      <c r="X757" s="2"/>
      <c r="Y757" s="2"/>
      <c r="Z757" s="2"/>
    </row>
    <row r="758" spans="1:26" ht="15.75" customHeight="1" x14ac:dyDescent="0.2">
      <c r="A758" s="2"/>
      <c r="B758" s="2"/>
      <c r="C758" s="2"/>
      <c r="D758" s="2"/>
      <c r="E758" s="2"/>
      <c r="F758" s="2"/>
      <c r="G758" s="2"/>
      <c r="H758" s="7"/>
      <c r="I758" s="2"/>
      <c r="J758" s="7"/>
      <c r="K758" s="2"/>
      <c r="L758" s="2"/>
      <c r="M758" s="2"/>
      <c r="N758" s="2"/>
      <c r="O758" s="2"/>
      <c r="P758" s="2"/>
      <c r="Q758" s="2"/>
      <c r="R758" s="291"/>
      <c r="S758" s="2"/>
      <c r="T758" s="2"/>
      <c r="U758" s="2"/>
      <c r="V758" s="2"/>
      <c r="W758" s="2"/>
      <c r="X758" s="2"/>
      <c r="Y758" s="2"/>
      <c r="Z758" s="2"/>
    </row>
    <row r="759" spans="1:26" ht="15.75" customHeight="1" x14ac:dyDescent="0.2">
      <c r="A759" s="2"/>
      <c r="B759" s="2"/>
      <c r="C759" s="2"/>
      <c r="D759" s="2"/>
      <c r="E759" s="2"/>
      <c r="F759" s="2"/>
      <c r="G759" s="2"/>
      <c r="H759" s="7"/>
      <c r="I759" s="2"/>
      <c r="J759" s="7"/>
      <c r="K759" s="2"/>
      <c r="L759" s="2"/>
      <c r="M759" s="2"/>
      <c r="N759" s="2"/>
      <c r="O759" s="2"/>
      <c r="P759" s="2"/>
      <c r="Q759" s="2"/>
      <c r="R759" s="291"/>
      <c r="S759" s="2"/>
      <c r="T759" s="2"/>
      <c r="U759" s="2"/>
      <c r="V759" s="2"/>
      <c r="W759" s="2"/>
      <c r="X759" s="2"/>
      <c r="Y759" s="2"/>
      <c r="Z759" s="2"/>
    </row>
    <row r="760" spans="1:26" ht="15.75" customHeight="1" x14ac:dyDescent="0.2">
      <c r="A760" s="2"/>
      <c r="B760" s="2"/>
      <c r="C760" s="2"/>
      <c r="D760" s="2"/>
      <c r="E760" s="2"/>
      <c r="F760" s="2"/>
      <c r="G760" s="2"/>
      <c r="H760" s="7"/>
      <c r="I760" s="2"/>
      <c r="J760" s="7"/>
      <c r="K760" s="2"/>
      <c r="L760" s="2"/>
      <c r="M760" s="2"/>
      <c r="N760" s="2"/>
      <c r="O760" s="2"/>
      <c r="P760" s="2"/>
      <c r="Q760" s="2"/>
      <c r="R760" s="291"/>
      <c r="S760" s="2"/>
      <c r="T760" s="2"/>
      <c r="U760" s="2"/>
      <c r="V760" s="2"/>
      <c r="W760" s="2"/>
      <c r="X760" s="2"/>
      <c r="Y760" s="2"/>
      <c r="Z760" s="2"/>
    </row>
    <row r="761" spans="1:26" ht="15.75" customHeight="1" x14ac:dyDescent="0.2">
      <c r="A761" s="2"/>
      <c r="B761" s="2"/>
      <c r="C761" s="2"/>
      <c r="D761" s="2"/>
      <c r="E761" s="2"/>
      <c r="F761" s="2"/>
      <c r="G761" s="2"/>
      <c r="H761" s="7"/>
      <c r="I761" s="2"/>
      <c r="J761" s="7"/>
      <c r="K761" s="2"/>
      <c r="L761" s="2"/>
      <c r="M761" s="2"/>
      <c r="N761" s="2"/>
      <c r="O761" s="2"/>
      <c r="P761" s="2"/>
      <c r="Q761" s="2"/>
      <c r="R761" s="291"/>
      <c r="S761" s="2"/>
      <c r="T761" s="2"/>
      <c r="U761" s="2"/>
      <c r="V761" s="2"/>
      <c r="W761" s="2"/>
      <c r="X761" s="2"/>
      <c r="Y761" s="2"/>
      <c r="Z761" s="2"/>
    </row>
    <row r="762" spans="1:26" ht="15.75" customHeight="1" x14ac:dyDescent="0.2">
      <c r="A762" s="2"/>
      <c r="B762" s="2"/>
      <c r="C762" s="2"/>
      <c r="D762" s="2"/>
      <c r="E762" s="2"/>
      <c r="F762" s="2"/>
      <c r="G762" s="2"/>
      <c r="H762" s="7"/>
      <c r="I762" s="2"/>
      <c r="J762" s="7"/>
      <c r="K762" s="2"/>
      <c r="L762" s="2"/>
      <c r="M762" s="2"/>
      <c r="N762" s="2"/>
      <c r="O762" s="2"/>
      <c r="P762" s="2"/>
      <c r="Q762" s="2"/>
      <c r="R762" s="291"/>
      <c r="S762" s="2"/>
      <c r="T762" s="2"/>
      <c r="U762" s="2"/>
      <c r="V762" s="2"/>
      <c r="W762" s="2"/>
      <c r="X762" s="2"/>
      <c r="Y762" s="2"/>
      <c r="Z762" s="2"/>
    </row>
    <row r="763" spans="1:26" ht="15.75" customHeight="1" x14ac:dyDescent="0.2">
      <c r="A763" s="2"/>
      <c r="B763" s="2"/>
      <c r="C763" s="2"/>
      <c r="D763" s="2"/>
      <c r="E763" s="2"/>
      <c r="F763" s="2"/>
      <c r="G763" s="2"/>
      <c r="H763" s="7"/>
      <c r="I763" s="2"/>
      <c r="J763" s="7"/>
      <c r="K763" s="2"/>
      <c r="L763" s="2"/>
      <c r="M763" s="2"/>
      <c r="N763" s="2"/>
      <c r="O763" s="2"/>
      <c r="P763" s="2"/>
      <c r="Q763" s="2"/>
      <c r="R763" s="291"/>
      <c r="S763" s="2"/>
      <c r="T763" s="2"/>
      <c r="U763" s="2"/>
      <c r="V763" s="2"/>
      <c r="W763" s="2"/>
      <c r="X763" s="2"/>
      <c r="Y763" s="2"/>
      <c r="Z763" s="2"/>
    </row>
    <row r="764" spans="1:26" ht="15.75" customHeight="1" x14ac:dyDescent="0.2">
      <c r="A764" s="2"/>
      <c r="B764" s="2"/>
      <c r="C764" s="2"/>
      <c r="D764" s="2"/>
      <c r="E764" s="2"/>
      <c r="F764" s="2"/>
      <c r="G764" s="2"/>
      <c r="H764" s="7"/>
      <c r="I764" s="2"/>
      <c r="J764" s="7"/>
      <c r="K764" s="2"/>
      <c r="L764" s="2"/>
      <c r="M764" s="2"/>
      <c r="N764" s="2"/>
      <c r="O764" s="2"/>
      <c r="P764" s="2"/>
      <c r="Q764" s="2"/>
      <c r="R764" s="291"/>
      <c r="S764" s="2"/>
      <c r="T764" s="2"/>
      <c r="U764" s="2"/>
      <c r="V764" s="2"/>
      <c r="W764" s="2"/>
      <c r="X764" s="2"/>
      <c r="Y764" s="2"/>
      <c r="Z764" s="2"/>
    </row>
    <row r="765" spans="1:26" ht="15.75" customHeight="1" x14ac:dyDescent="0.2">
      <c r="A765" s="2"/>
      <c r="B765" s="2"/>
      <c r="C765" s="2"/>
      <c r="D765" s="2"/>
      <c r="E765" s="2"/>
      <c r="F765" s="2"/>
      <c r="G765" s="2"/>
      <c r="H765" s="7"/>
      <c r="I765" s="2"/>
      <c r="J765" s="7"/>
      <c r="K765" s="2"/>
      <c r="L765" s="2"/>
      <c r="M765" s="2"/>
      <c r="N765" s="2"/>
      <c r="O765" s="2"/>
      <c r="P765" s="2"/>
      <c r="Q765" s="2"/>
      <c r="R765" s="291"/>
      <c r="S765" s="2"/>
      <c r="T765" s="2"/>
      <c r="U765" s="2"/>
      <c r="V765" s="2"/>
      <c r="W765" s="2"/>
      <c r="X765" s="2"/>
      <c r="Y765" s="2"/>
      <c r="Z765" s="2"/>
    </row>
    <row r="766" spans="1:26" ht="15.75" customHeight="1" x14ac:dyDescent="0.2">
      <c r="A766" s="2"/>
      <c r="B766" s="2"/>
      <c r="C766" s="2"/>
      <c r="D766" s="2"/>
      <c r="E766" s="2"/>
      <c r="F766" s="2"/>
      <c r="G766" s="2"/>
      <c r="H766" s="7"/>
      <c r="I766" s="2"/>
      <c r="J766" s="7"/>
      <c r="K766" s="2"/>
      <c r="L766" s="2"/>
      <c r="M766" s="2"/>
      <c r="N766" s="2"/>
      <c r="O766" s="2"/>
      <c r="P766" s="2"/>
      <c r="Q766" s="2"/>
      <c r="R766" s="291"/>
      <c r="S766" s="2"/>
      <c r="T766" s="2"/>
      <c r="U766" s="2"/>
      <c r="V766" s="2"/>
      <c r="W766" s="2"/>
      <c r="X766" s="2"/>
      <c r="Y766" s="2"/>
      <c r="Z766" s="2"/>
    </row>
    <row r="767" spans="1:26" ht="15.75" customHeight="1" x14ac:dyDescent="0.2">
      <c r="A767" s="2"/>
      <c r="B767" s="2"/>
      <c r="C767" s="2"/>
      <c r="D767" s="2"/>
      <c r="E767" s="2"/>
      <c r="F767" s="2"/>
      <c r="G767" s="2"/>
      <c r="H767" s="7"/>
      <c r="I767" s="2"/>
      <c r="J767" s="7"/>
      <c r="K767" s="2"/>
      <c r="L767" s="2"/>
      <c r="M767" s="2"/>
      <c r="N767" s="2"/>
      <c r="O767" s="2"/>
      <c r="P767" s="2"/>
      <c r="Q767" s="2"/>
      <c r="R767" s="291"/>
      <c r="S767" s="2"/>
      <c r="T767" s="2"/>
      <c r="U767" s="2"/>
      <c r="V767" s="2"/>
      <c r="W767" s="2"/>
      <c r="X767" s="2"/>
      <c r="Y767" s="2"/>
      <c r="Z767" s="2"/>
    </row>
    <row r="768" spans="1:26" ht="15.75" customHeight="1" x14ac:dyDescent="0.2">
      <c r="A768" s="2"/>
      <c r="B768" s="2"/>
      <c r="C768" s="2"/>
      <c r="D768" s="2"/>
      <c r="E768" s="2"/>
      <c r="F768" s="2"/>
      <c r="G768" s="2"/>
      <c r="H768" s="7"/>
      <c r="I768" s="2"/>
      <c r="J768" s="7"/>
      <c r="K768" s="2"/>
      <c r="L768" s="2"/>
      <c r="M768" s="2"/>
      <c r="N768" s="2"/>
      <c r="O768" s="2"/>
      <c r="P768" s="2"/>
      <c r="Q768" s="2"/>
      <c r="R768" s="291"/>
      <c r="S768" s="2"/>
      <c r="T768" s="2"/>
      <c r="U768" s="2"/>
      <c r="V768" s="2"/>
      <c r="W768" s="2"/>
      <c r="X768" s="2"/>
      <c r="Y768" s="2"/>
      <c r="Z768" s="2"/>
    </row>
    <row r="769" spans="1:26" ht="15.75" customHeight="1" x14ac:dyDescent="0.2">
      <c r="A769" s="2"/>
      <c r="B769" s="2"/>
      <c r="C769" s="2"/>
      <c r="D769" s="2"/>
      <c r="E769" s="2"/>
      <c r="F769" s="2"/>
      <c r="G769" s="2"/>
      <c r="H769" s="7"/>
      <c r="I769" s="2"/>
      <c r="J769" s="7"/>
      <c r="K769" s="2"/>
      <c r="L769" s="2"/>
      <c r="M769" s="2"/>
      <c r="N769" s="2"/>
      <c r="O769" s="2"/>
      <c r="P769" s="2"/>
      <c r="Q769" s="2"/>
      <c r="R769" s="291"/>
      <c r="S769" s="2"/>
      <c r="T769" s="2"/>
      <c r="U769" s="2"/>
      <c r="V769" s="2"/>
      <c r="W769" s="2"/>
      <c r="X769" s="2"/>
      <c r="Y769" s="2"/>
      <c r="Z769" s="2"/>
    </row>
    <row r="770" spans="1:26" ht="15.75" customHeight="1" x14ac:dyDescent="0.2">
      <c r="A770" s="2"/>
      <c r="B770" s="2"/>
      <c r="C770" s="2"/>
      <c r="D770" s="2"/>
      <c r="E770" s="2"/>
      <c r="F770" s="2"/>
      <c r="G770" s="2"/>
      <c r="H770" s="7"/>
      <c r="I770" s="2"/>
      <c r="J770" s="7"/>
      <c r="K770" s="2"/>
      <c r="L770" s="2"/>
      <c r="M770" s="2"/>
      <c r="N770" s="2"/>
      <c r="O770" s="2"/>
      <c r="P770" s="2"/>
      <c r="Q770" s="2"/>
      <c r="R770" s="291"/>
      <c r="S770" s="2"/>
      <c r="T770" s="2"/>
      <c r="U770" s="2"/>
      <c r="V770" s="2"/>
      <c r="W770" s="2"/>
      <c r="X770" s="2"/>
      <c r="Y770" s="2"/>
      <c r="Z770" s="2"/>
    </row>
    <row r="771" spans="1:26" ht="15.75" customHeight="1" x14ac:dyDescent="0.2">
      <c r="A771" s="2"/>
      <c r="B771" s="2"/>
      <c r="C771" s="2"/>
      <c r="D771" s="2"/>
      <c r="E771" s="2"/>
      <c r="F771" s="2"/>
      <c r="G771" s="2"/>
      <c r="H771" s="7"/>
      <c r="I771" s="2"/>
      <c r="J771" s="7"/>
      <c r="K771" s="2"/>
      <c r="L771" s="2"/>
      <c r="M771" s="2"/>
      <c r="N771" s="2"/>
      <c r="O771" s="2"/>
      <c r="P771" s="2"/>
      <c r="Q771" s="2"/>
      <c r="R771" s="291"/>
      <c r="S771" s="2"/>
      <c r="T771" s="2"/>
      <c r="U771" s="2"/>
      <c r="V771" s="2"/>
      <c r="W771" s="2"/>
      <c r="X771" s="2"/>
      <c r="Y771" s="2"/>
      <c r="Z771" s="2"/>
    </row>
    <row r="772" spans="1:26" ht="15.75" customHeight="1" x14ac:dyDescent="0.2">
      <c r="A772" s="2"/>
      <c r="B772" s="2"/>
      <c r="C772" s="2"/>
      <c r="D772" s="2"/>
      <c r="E772" s="2"/>
      <c r="F772" s="2"/>
      <c r="G772" s="2"/>
      <c r="H772" s="7"/>
      <c r="I772" s="2"/>
      <c r="J772" s="7"/>
      <c r="K772" s="2"/>
      <c r="L772" s="2"/>
      <c r="M772" s="2"/>
      <c r="N772" s="2"/>
      <c r="O772" s="2"/>
      <c r="P772" s="2"/>
      <c r="Q772" s="2"/>
      <c r="R772" s="291"/>
      <c r="S772" s="2"/>
      <c r="T772" s="2"/>
      <c r="U772" s="2"/>
      <c r="V772" s="2"/>
      <c r="W772" s="2"/>
      <c r="X772" s="2"/>
      <c r="Y772" s="2"/>
      <c r="Z772" s="2"/>
    </row>
    <row r="773" spans="1:26" ht="15.75" customHeight="1" x14ac:dyDescent="0.2">
      <c r="A773" s="2"/>
      <c r="B773" s="2"/>
      <c r="C773" s="2"/>
      <c r="D773" s="2"/>
      <c r="E773" s="2"/>
      <c r="F773" s="2"/>
      <c r="G773" s="2"/>
      <c r="H773" s="7"/>
      <c r="I773" s="2"/>
      <c r="J773" s="7"/>
      <c r="K773" s="2"/>
      <c r="L773" s="2"/>
      <c r="M773" s="2"/>
      <c r="N773" s="2"/>
      <c r="O773" s="2"/>
      <c r="P773" s="2"/>
      <c r="Q773" s="2"/>
      <c r="R773" s="291"/>
      <c r="S773" s="2"/>
      <c r="T773" s="2"/>
      <c r="U773" s="2"/>
      <c r="V773" s="2"/>
      <c r="W773" s="2"/>
      <c r="X773" s="2"/>
      <c r="Y773" s="2"/>
      <c r="Z773" s="2"/>
    </row>
    <row r="774" spans="1:26" ht="15.75" customHeight="1" x14ac:dyDescent="0.2">
      <c r="A774" s="2"/>
      <c r="B774" s="2"/>
      <c r="C774" s="2"/>
      <c r="D774" s="2"/>
      <c r="E774" s="2"/>
      <c r="F774" s="2"/>
      <c r="G774" s="2"/>
      <c r="H774" s="7"/>
      <c r="I774" s="2"/>
      <c r="J774" s="7"/>
      <c r="K774" s="2"/>
      <c r="L774" s="2"/>
      <c r="M774" s="2"/>
      <c r="N774" s="2"/>
      <c r="O774" s="2"/>
      <c r="P774" s="2"/>
      <c r="Q774" s="2"/>
      <c r="R774" s="291"/>
      <c r="S774" s="2"/>
      <c r="T774" s="2"/>
      <c r="U774" s="2"/>
      <c r="V774" s="2"/>
      <c r="W774" s="2"/>
      <c r="X774" s="2"/>
      <c r="Y774" s="2"/>
      <c r="Z774" s="2"/>
    </row>
    <row r="775" spans="1:26" ht="15.75" customHeight="1" x14ac:dyDescent="0.2">
      <c r="A775" s="2"/>
      <c r="B775" s="2"/>
      <c r="C775" s="2"/>
      <c r="D775" s="2"/>
      <c r="E775" s="2"/>
      <c r="F775" s="2"/>
      <c r="G775" s="2"/>
      <c r="H775" s="7"/>
      <c r="I775" s="2"/>
      <c r="J775" s="7"/>
      <c r="K775" s="2"/>
      <c r="L775" s="2"/>
      <c r="M775" s="2"/>
      <c r="N775" s="2"/>
      <c r="O775" s="2"/>
      <c r="P775" s="2"/>
      <c r="Q775" s="2"/>
      <c r="R775" s="291"/>
      <c r="S775" s="2"/>
      <c r="T775" s="2"/>
      <c r="U775" s="2"/>
      <c r="V775" s="2"/>
      <c r="W775" s="2"/>
      <c r="X775" s="2"/>
      <c r="Y775" s="2"/>
      <c r="Z775" s="2"/>
    </row>
    <row r="776" spans="1:26" ht="15.75" customHeight="1" x14ac:dyDescent="0.2">
      <c r="A776" s="2"/>
      <c r="B776" s="2"/>
      <c r="C776" s="2"/>
      <c r="D776" s="2"/>
      <c r="E776" s="2"/>
      <c r="F776" s="2"/>
      <c r="G776" s="2"/>
      <c r="H776" s="7"/>
      <c r="I776" s="2"/>
      <c r="J776" s="7"/>
      <c r="K776" s="2"/>
      <c r="L776" s="2"/>
      <c r="M776" s="2"/>
      <c r="N776" s="2"/>
      <c r="O776" s="2"/>
      <c r="P776" s="2"/>
      <c r="Q776" s="2"/>
      <c r="R776" s="291"/>
      <c r="S776" s="2"/>
      <c r="T776" s="2"/>
      <c r="U776" s="2"/>
      <c r="V776" s="2"/>
      <c r="W776" s="2"/>
      <c r="X776" s="2"/>
      <c r="Y776" s="2"/>
      <c r="Z776" s="2"/>
    </row>
    <row r="777" spans="1:26" ht="15.75" customHeight="1" x14ac:dyDescent="0.2">
      <c r="A777" s="2"/>
      <c r="B777" s="2"/>
      <c r="C777" s="2"/>
      <c r="D777" s="2"/>
      <c r="E777" s="2"/>
      <c r="F777" s="2"/>
      <c r="G777" s="2"/>
      <c r="H777" s="7"/>
      <c r="I777" s="2"/>
      <c r="J777" s="7"/>
      <c r="K777" s="2"/>
      <c r="L777" s="2"/>
      <c r="M777" s="2"/>
      <c r="N777" s="2"/>
      <c r="O777" s="2"/>
      <c r="P777" s="2"/>
      <c r="Q777" s="2"/>
      <c r="R777" s="291"/>
      <c r="S777" s="2"/>
      <c r="T777" s="2"/>
      <c r="U777" s="2"/>
      <c r="V777" s="2"/>
      <c r="W777" s="2"/>
      <c r="X777" s="2"/>
      <c r="Y777" s="2"/>
      <c r="Z777" s="2"/>
    </row>
    <row r="778" spans="1:26" ht="15.75" customHeight="1" x14ac:dyDescent="0.2">
      <c r="A778" s="2"/>
      <c r="B778" s="2"/>
      <c r="C778" s="2"/>
      <c r="D778" s="2"/>
      <c r="E778" s="2"/>
      <c r="F778" s="2"/>
      <c r="G778" s="2"/>
      <c r="H778" s="7"/>
      <c r="I778" s="2"/>
      <c r="J778" s="7"/>
      <c r="K778" s="2"/>
      <c r="L778" s="2"/>
      <c r="M778" s="2"/>
      <c r="N778" s="2"/>
      <c r="O778" s="2"/>
      <c r="P778" s="2"/>
      <c r="Q778" s="2"/>
      <c r="R778" s="291"/>
      <c r="S778" s="2"/>
      <c r="T778" s="2"/>
      <c r="U778" s="2"/>
      <c r="V778" s="2"/>
      <c r="W778" s="2"/>
      <c r="X778" s="2"/>
      <c r="Y778" s="2"/>
      <c r="Z778" s="2"/>
    </row>
    <row r="779" spans="1:26" ht="15.75" customHeight="1" x14ac:dyDescent="0.2">
      <c r="A779" s="2"/>
      <c r="B779" s="2"/>
      <c r="C779" s="2"/>
      <c r="D779" s="2"/>
      <c r="E779" s="2"/>
      <c r="F779" s="2"/>
      <c r="G779" s="2"/>
      <c r="H779" s="7"/>
      <c r="I779" s="2"/>
      <c r="J779" s="7"/>
      <c r="K779" s="2"/>
      <c r="L779" s="2"/>
      <c r="M779" s="2"/>
      <c r="N779" s="2"/>
      <c r="O779" s="2"/>
      <c r="P779" s="2"/>
      <c r="Q779" s="2"/>
      <c r="R779" s="291"/>
      <c r="S779" s="2"/>
      <c r="T779" s="2"/>
      <c r="U779" s="2"/>
      <c r="V779" s="2"/>
      <c r="W779" s="2"/>
      <c r="X779" s="2"/>
      <c r="Y779" s="2"/>
      <c r="Z779" s="2"/>
    </row>
    <row r="780" spans="1:26" ht="15.75" customHeight="1" x14ac:dyDescent="0.2">
      <c r="A780" s="2"/>
      <c r="B780" s="2"/>
      <c r="C780" s="2"/>
      <c r="D780" s="2"/>
      <c r="E780" s="2"/>
      <c r="F780" s="2"/>
      <c r="G780" s="2"/>
      <c r="H780" s="7"/>
      <c r="I780" s="2"/>
      <c r="J780" s="7"/>
      <c r="K780" s="2"/>
      <c r="L780" s="2"/>
      <c r="M780" s="2"/>
      <c r="N780" s="2"/>
      <c r="O780" s="2"/>
      <c r="P780" s="2"/>
      <c r="Q780" s="2"/>
      <c r="R780" s="291"/>
      <c r="S780" s="2"/>
      <c r="T780" s="2"/>
      <c r="U780" s="2"/>
      <c r="V780" s="2"/>
      <c r="W780" s="2"/>
      <c r="X780" s="2"/>
      <c r="Y780" s="2"/>
      <c r="Z780" s="2"/>
    </row>
    <row r="781" spans="1:26" ht="15.75" customHeight="1" x14ac:dyDescent="0.2">
      <c r="A781" s="2"/>
      <c r="B781" s="2"/>
      <c r="C781" s="2"/>
      <c r="D781" s="2"/>
      <c r="E781" s="2"/>
      <c r="F781" s="2"/>
      <c r="G781" s="2"/>
      <c r="H781" s="7"/>
      <c r="I781" s="2"/>
      <c r="J781" s="7"/>
      <c r="K781" s="2"/>
      <c r="L781" s="2"/>
      <c r="M781" s="2"/>
      <c r="N781" s="2"/>
      <c r="O781" s="2"/>
      <c r="P781" s="2"/>
      <c r="Q781" s="2"/>
      <c r="R781" s="291"/>
      <c r="S781" s="2"/>
      <c r="T781" s="2"/>
      <c r="U781" s="2"/>
      <c r="V781" s="2"/>
      <c r="W781" s="2"/>
      <c r="X781" s="2"/>
      <c r="Y781" s="2"/>
      <c r="Z781" s="2"/>
    </row>
    <row r="782" spans="1:26" ht="15.75" customHeight="1" x14ac:dyDescent="0.2">
      <c r="A782" s="2"/>
      <c r="B782" s="2"/>
      <c r="C782" s="2"/>
      <c r="D782" s="2"/>
      <c r="E782" s="2"/>
      <c r="F782" s="2"/>
      <c r="G782" s="2"/>
      <c r="H782" s="7"/>
      <c r="I782" s="2"/>
      <c r="J782" s="7"/>
      <c r="K782" s="2"/>
      <c r="L782" s="2"/>
      <c r="M782" s="2"/>
      <c r="N782" s="2"/>
      <c r="O782" s="2"/>
      <c r="P782" s="2"/>
      <c r="Q782" s="2"/>
      <c r="R782" s="291"/>
      <c r="S782" s="2"/>
      <c r="T782" s="2"/>
      <c r="U782" s="2"/>
      <c r="V782" s="2"/>
      <c r="W782" s="2"/>
      <c r="X782" s="2"/>
      <c r="Y782" s="2"/>
      <c r="Z782" s="2"/>
    </row>
    <row r="783" spans="1:26" ht="15.75" customHeight="1" x14ac:dyDescent="0.2">
      <c r="A783" s="2"/>
      <c r="B783" s="2"/>
      <c r="C783" s="2"/>
      <c r="D783" s="2"/>
      <c r="E783" s="2"/>
      <c r="F783" s="2"/>
      <c r="G783" s="2"/>
      <c r="H783" s="7"/>
      <c r="I783" s="2"/>
      <c r="J783" s="7"/>
      <c r="K783" s="2"/>
      <c r="L783" s="2"/>
      <c r="M783" s="2"/>
      <c r="N783" s="2"/>
      <c r="O783" s="2"/>
      <c r="P783" s="2"/>
      <c r="Q783" s="2"/>
      <c r="R783" s="291"/>
      <c r="S783" s="2"/>
      <c r="T783" s="2"/>
      <c r="U783" s="2"/>
      <c r="V783" s="2"/>
      <c r="W783" s="2"/>
      <c r="X783" s="2"/>
      <c r="Y783" s="2"/>
      <c r="Z783" s="2"/>
    </row>
    <row r="784" spans="1:26" ht="15.75" customHeight="1" x14ac:dyDescent="0.2">
      <c r="A784" s="2"/>
      <c r="B784" s="2"/>
      <c r="C784" s="2"/>
      <c r="D784" s="2"/>
      <c r="E784" s="2"/>
      <c r="F784" s="2"/>
      <c r="G784" s="2"/>
      <c r="H784" s="7"/>
      <c r="I784" s="2"/>
      <c r="J784" s="7"/>
      <c r="K784" s="2"/>
      <c r="L784" s="2"/>
      <c r="M784" s="2"/>
      <c r="N784" s="2"/>
      <c r="O784" s="2"/>
      <c r="P784" s="2"/>
      <c r="Q784" s="2"/>
      <c r="R784" s="291"/>
      <c r="S784" s="2"/>
      <c r="T784" s="2"/>
      <c r="U784" s="2"/>
      <c r="V784" s="2"/>
      <c r="W784" s="2"/>
      <c r="X784" s="2"/>
      <c r="Y784" s="2"/>
      <c r="Z784" s="2"/>
    </row>
    <row r="785" spans="1:26" ht="15.75" customHeight="1" x14ac:dyDescent="0.2">
      <c r="A785" s="2"/>
      <c r="B785" s="2"/>
      <c r="C785" s="2"/>
      <c r="D785" s="2"/>
      <c r="E785" s="2"/>
      <c r="F785" s="2"/>
      <c r="G785" s="2"/>
      <c r="H785" s="7"/>
      <c r="I785" s="2"/>
      <c r="J785" s="7"/>
      <c r="K785" s="2"/>
      <c r="L785" s="2"/>
      <c r="M785" s="2"/>
      <c r="N785" s="2"/>
      <c r="O785" s="2"/>
      <c r="P785" s="2"/>
      <c r="Q785" s="2"/>
      <c r="R785" s="291"/>
      <c r="S785" s="2"/>
      <c r="T785" s="2"/>
      <c r="U785" s="2"/>
      <c r="V785" s="2"/>
      <c r="W785" s="2"/>
      <c r="X785" s="2"/>
      <c r="Y785" s="2"/>
      <c r="Z785" s="2"/>
    </row>
    <row r="786" spans="1:26" ht="15.75" customHeight="1" x14ac:dyDescent="0.2">
      <c r="A786" s="2"/>
      <c r="B786" s="2"/>
      <c r="C786" s="2"/>
      <c r="D786" s="2"/>
      <c r="E786" s="2"/>
      <c r="F786" s="2"/>
      <c r="G786" s="2"/>
      <c r="H786" s="7"/>
      <c r="I786" s="2"/>
      <c r="J786" s="7"/>
      <c r="K786" s="2"/>
      <c r="L786" s="2"/>
      <c r="M786" s="2"/>
      <c r="N786" s="2"/>
      <c r="O786" s="2"/>
      <c r="P786" s="2"/>
      <c r="Q786" s="2"/>
      <c r="R786" s="291"/>
      <c r="S786" s="2"/>
      <c r="T786" s="2"/>
      <c r="U786" s="2"/>
      <c r="V786" s="2"/>
      <c r="W786" s="2"/>
      <c r="X786" s="2"/>
      <c r="Y786" s="2"/>
      <c r="Z786" s="2"/>
    </row>
    <row r="787" spans="1:26" ht="15.75" customHeight="1" x14ac:dyDescent="0.2">
      <c r="A787" s="2"/>
      <c r="B787" s="2"/>
      <c r="C787" s="2"/>
      <c r="D787" s="2"/>
      <c r="E787" s="2"/>
      <c r="F787" s="2"/>
      <c r="G787" s="2"/>
      <c r="H787" s="7"/>
      <c r="I787" s="2"/>
      <c r="J787" s="7"/>
      <c r="K787" s="2"/>
      <c r="L787" s="2"/>
      <c r="M787" s="2"/>
      <c r="N787" s="2"/>
      <c r="O787" s="2"/>
      <c r="P787" s="2"/>
      <c r="Q787" s="2"/>
      <c r="R787" s="291"/>
      <c r="S787" s="2"/>
      <c r="T787" s="2"/>
      <c r="U787" s="2"/>
      <c r="V787" s="2"/>
      <c r="W787" s="2"/>
      <c r="X787" s="2"/>
      <c r="Y787" s="2"/>
      <c r="Z787" s="2"/>
    </row>
    <row r="788" spans="1:26" ht="15.75" customHeight="1" x14ac:dyDescent="0.2">
      <c r="A788" s="2"/>
      <c r="B788" s="2"/>
      <c r="C788" s="2"/>
      <c r="D788" s="2"/>
      <c r="E788" s="2"/>
      <c r="F788" s="2"/>
      <c r="G788" s="2"/>
      <c r="H788" s="7"/>
      <c r="I788" s="2"/>
      <c r="J788" s="7"/>
      <c r="K788" s="2"/>
      <c r="L788" s="2"/>
      <c r="M788" s="2"/>
      <c r="N788" s="2"/>
      <c r="O788" s="2"/>
      <c r="P788" s="2"/>
      <c r="Q788" s="2"/>
      <c r="R788" s="291"/>
      <c r="S788" s="2"/>
      <c r="T788" s="2"/>
      <c r="U788" s="2"/>
      <c r="V788" s="2"/>
      <c r="W788" s="2"/>
      <c r="X788" s="2"/>
      <c r="Y788" s="2"/>
      <c r="Z788" s="2"/>
    </row>
    <row r="789" spans="1:26" ht="15.75" customHeight="1" x14ac:dyDescent="0.2">
      <c r="A789" s="2"/>
      <c r="B789" s="2"/>
      <c r="C789" s="2"/>
      <c r="D789" s="2"/>
      <c r="E789" s="2"/>
      <c r="F789" s="2"/>
      <c r="G789" s="2"/>
      <c r="H789" s="7"/>
      <c r="I789" s="2"/>
      <c r="J789" s="7"/>
      <c r="K789" s="2"/>
      <c r="L789" s="2"/>
      <c r="M789" s="2"/>
      <c r="N789" s="2"/>
      <c r="O789" s="2"/>
      <c r="P789" s="2"/>
      <c r="Q789" s="2"/>
      <c r="R789" s="291"/>
      <c r="S789" s="2"/>
      <c r="T789" s="2"/>
      <c r="U789" s="2"/>
      <c r="V789" s="2"/>
      <c r="W789" s="2"/>
      <c r="X789" s="2"/>
      <c r="Y789" s="2"/>
      <c r="Z789" s="2"/>
    </row>
    <row r="790" spans="1:26" ht="15.75" customHeight="1" x14ac:dyDescent="0.2">
      <c r="A790" s="2"/>
      <c r="B790" s="2"/>
      <c r="C790" s="2"/>
      <c r="D790" s="2"/>
      <c r="E790" s="2"/>
      <c r="F790" s="2"/>
      <c r="G790" s="2"/>
      <c r="H790" s="7"/>
      <c r="I790" s="2"/>
      <c r="J790" s="7"/>
      <c r="K790" s="2"/>
      <c r="L790" s="2"/>
      <c r="M790" s="2"/>
      <c r="N790" s="2"/>
      <c r="O790" s="2"/>
      <c r="P790" s="2"/>
      <c r="Q790" s="2"/>
      <c r="R790" s="291"/>
      <c r="S790" s="2"/>
      <c r="T790" s="2"/>
      <c r="U790" s="2"/>
      <c r="V790" s="2"/>
      <c r="W790" s="2"/>
      <c r="X790" s="2"/>
      <c r="Y790" s="2"/>
      <c r="Z790" s="2"/>
    </row>
    <row r="791" spans="1:26" ht="15.75" customHeight="1" x14ac:dyDescent="0.2">
      <c r="A791" s="2"/>
      <c r="B791" s="2"/>
      <c r="C791" s="2"/>
      <c r="D791" s="2"/>
      <c r="E791" s="2"/>
      <c r="F791" s="2"/>
      <c r="G791" s="2"/>
      <c r="H791" s="7"/>
      <c r="I791" s="2"/>
      <c r="J791" s="7"/>
      <c r="K791" s="2"/>
      <c r="L791" s="2"/>
      <c r="M791" s="2"/>
      <c r="N791" s="2"/>
      <c r="O791" s="2"/>
      <c r="P791" s="2"/>
      <c r="Q791" s="2"/>
      <c r="R791" s="291"/>
      <c r="S791" s="2"/>
      <c r="T791" s="2"/>
      <c r="U791" s="2"/>
      <c r="V791" s="2"/>
      <c r="W791" s="2"/>
      <c r="X791" s="2"/>
      <c r="Y791" s="2"/>
      <c r="Z791" s="2"/>
    </row>
    <row r="792" spans="1:26" ht="15.75" customHeight="1" x14ac:dyDescent="0.2">
      <c r="A792" s="2"/>
      <c r="B792" s="2"/>
      <c r="C792" s="2"/>
      <c r="D792" s="2"/>
      <c r="E792" s="2"/>
      <c r="F792" s="2"/>
      <c r="G792" s="2"/>
      <c r="H792" s="7"/>
      <c r="I792" s="2"/>
      <c r="J792" s="7"/>
      <c r="K792" s="2"/>
      <c r="L792" s="2"/>
      <c r="M792" s="2"/>
      <c r="N792" s="2"/>
      <c r="O792" s="2"/>
      <c r="P792" s="2"/>
      <c r="Q792" s="2"/>
      <c r="R792" s="291"/>
      <c r="S792" s="2"/>
      <c r="T792" s="2"/>
      <c r="U792" s="2"/>
      <c r="V792" s="2"/>
      <c r="W792" s="2"/>
      <c r="X792" s="2"/>
      <c r="Y792" s="2"/>
      <c r="Z792" s="2"/>
    </row>
    <row r="793" spans="1:26" ht="15.75" customHeight="1" x14ac:dyDescent="0.2">
      <c r="A793" s="2"/>
      <c r="B793" s="2"/>
      <c r="C793" s="2"/>
      <c r="D793" s="2"/>
      <c r="E793" s="2"/>
      <c r="F793" s="2"/>
      <c r="G793" s="2"/>
      <c r="H793" s="7"/>
      <c r="I793" s="2"/>
      <c r="J793" s="7"/>
      <c r="K793" s="2"/>
      <c r="L793" s="2"/>
      <c r="M793" s="2"/>
      <c r="N793" s="2"/>
      <c r="O793" s="2"/>
      <c r="P793" s="2"/>
      <c r="Q793" s="2"/>
      <c r="R793" s="291"/>
      <c r="S793" s="2"/>
      <c r="T793" s="2"/>
      <c r="U793" s="2"/>
      <c r="V793" s="2"/>
      <c r="W793" s="2"/>
      <c r="X793" s="2"/>
      <c r="Y793" s="2"/>
      <c r="Z793" s="2"/>
    </row>
    <row r="794" spans="1:26" ht="15.75" customHeight="1" x14ac:dyDescent="0.2">
      <c r="A794" s="2"/>
      <c r="B794" s="2"/>
      <c r="C794" s="2"/>
      <c r="D794" s="2"/>
      <c r="E794" s="2"/>
      <c r="F794" s="2"/>
      <c r="G794" s="2"/>
      <c r="H794" s="7"/>
      <c r="I794" s="2"/>
      <c r="J794" s="7"/>
      <c r="K794" s="2"/>
      <c r="L794" s="2"/>
      <c r="M794" s="2"/>
      <c r="N794" s="2"/>
      <c r="O794" s="2"/>
      <c r="P794" s="2"/>
      <c r="Q794" s="2"/>
      <c r="R794" s="291"/>
      <c r="S794" s="2"/>
      <c r="T794" s="2"/>
      <c r="U794" s="2"/>
      <c r="V794" s="2"/>
      <c r="W794" s="2"/>
      <c r="X794" s="2"/>
      <c r="Y794" s="2"/>
      <c r="Z794" s="2"/>
    </row>
    <row r="795" spans="1:26" ht="15.75" customHeight="1" x14ac:dyDescent="0.2">
      <c r="A795" s="2"/>
      <c r="B795" s="2"/>
      <c r="C795" s="2"/>
      <c r="D795" s="2"/>
      <c r="E795" s="2"/>
      <c r="F795" s="2"/>
      <c r="G795" s="2"/>
      <c r="H795" s="7"/>
      <c r="I795" s="2"/>
      <c r="J795" s="7"/>
      <c r="K795" s="2"/>
      <c r="L795" s="2"/>
      <c r="M795" s="2"/>
      <c r="N795" s="2"/>
      <c r="O795" s="2"/>
      <c r="P795" s="2"/>
      <c r="Q795" s="2"/>
      <c r="R795" s="291"/>
      <c r="S795" s="2"/>
      <c r="T795" s="2"/>
      <c r="U795" s="2"/>
      <c r="V795" s="2"/>
      <c r="W795" s="2"/>
      <c r="X795" s="2"/>
      <c r="Y795" s="2"/>
      <c r="Z795" s="2"/>
    </row>
    <row r="796" spans="1:26" ht="15.75" customHeight="1" x14ac:dyDescent="0.2">
      <c r="A796" s="2"/>
      <c r="B796" s="2"/>
      <c r="C796" s="2"/>
      <c r="D796" s="2"/>
      <c r="E796" s="2"/>
      <c r="F796" s="2"/>
      <c r="G796" s="2"/>
      <c r="H796" s="7"/>
      <c r="I796" s="2"/>
      <c r="J796" s="7"/>
      <c r="K796" s="2"/>
      <c r="L796" s="2"/>
      <c r="M796" s="2"/>
      <c r="N796" s="2"/>
      <c r="O796" s="2"/>
      <c r="P796" s="2"/>
      <c r="Q796" s="2"/>
      <c r="R796" s="291"/>
      <c r="S796" s="2"/>
      <c r="T796" s="2"/>
      <c r="U796" s="2"/>
      <c r="V796" s="2"/>
      <c r="W796" s="2"/>
      <c r="X796" s="2"/>
      <c r="Y796" s="2"/>
      <c r="Z796" s="2"/>
    </row>
    <row r="797" spans="1:26" ht="15.75" customHeight="1" x14ac:dyDescent="0.2">
      <c r="A797" s="2"/>
      <c r="B797" s="2"/>
      <c r="C797" s="2"/>
      <c r="D797" s="2"/>
      <c r="E797" s="2"/>
      <c r="F797" s="2"/>
      <c r="G797" s="2"/>
      <c r="H797" s="7"/>
      <c r="I797" s="2"/>
      <c r="J797" s="7"/>
      <c r="K797" s="2"/>
      <c r="L797" s="2"/>
      <c r="M797" s="2"/>
      <c r="N797" s="2"/>
      <c r="O797" s="2"/>
      <c r="P797" s="2"/>
      <c r="Q797" s="2"/>
      <c r="R797" s="291"/>
      <c r="S797" s="2"/>
      <c r="T797" s="2"/>
      <c r="U797" s="2"/>
      <c r="V797" s="2"/>
      <c r="W797" s="2"/>
      <c r="X797" s="2"/>
      <c r="Y797" s="2"/>
      <c r="Z797" s="2"/>
    </row>
    <row r="798" spans="1:26" ht="15.75" customHeight="1" x14ac:dyDescent="0.2">
      <c r="A798" s="2"/>
      <c r="B798" s="2"/>
      <c r="C798" s="2"/>
      <c r="D798" s="2"/>
      <c r="E798" s="2"/>
      <c r="F798" s="2"/>
      <c r="G798" s="2"/>
      <c r="H798" s="7"/>
      <c r="I798" s="2"/>
      <c r="J798" s="7"/>
      <c r="K798" s="2"/>
      <c r="L798" s="2"/>
      <c r="M798" s="2"/>
      <c r="N798" s="2"/>
      <c r="O798" s="2"/>
      <c r="P798" s="2"/>
      <c r="Q798" s="2"/>
      <c r="R798" s="291"/>
      <c r="S798" s="2"/>
      <c r="T798" s="2"/>
      <c r="U798" s="2"/>
      <c r="V798" s="2"/>
      <c r="W798" s="2"/>
      <c r="X798" s="2"/>
      <c r="Y798" s="2"/>
      <c r="Z798" s="2"/>
    </row>
    <row r="799" spans="1:26" ht="15.75" customHeight="1" x14ac:dyDescent="0.2">
      <c r="A799" s="2"/>
      <c r="B799" s="2"/>
      <c r="C799" s="2"/>
      <c r="D799" s="2"/>
      <c r="E799" s="2"/>
      <c r="F799" s="2"/>
      <c r="G799" s="2"/>
      <c r="H799" s="7"/>
      <c r="I799" s="2"/>
      <c r="J799" s="7"/>
      <c r="K799" s="2"/>
      <c r="L799" s="2"/>
      <c r="M799" s="2"/>
      <c r="N799" s="2"/>
      <c r="O799" s="2"/>
      <c r="P799" s="2"/>
      <c r="Q799" s="2"/>
      <c r="R799" s="291"/>
      <c r="S799" s="2"/>
      <c r="T799" s="2"/>
      <c r="U799" s="2"/>
      <c r="V799" s="2"/>
      <c r="W799" s="2"/>
      <c r="X799" s="2"/>
      <c r="Y799" s="2"/>
      <c r="Z799" s="2"/>
    </row>
    <row r="800" spans="1:26" ht="15.75" customHeight="1" x14ac:dyDescent="0.2">
      <c r="A800" s="2"/>
      <c r="B800" s="2"/>
      <c r="C800" s="2"/>
      <c r="D800" s="2"/>
      <c r="E800" s="2"/>
      <c r="F800" s="2"/>
      <c r="G800" s="2"/>
      <c r="H800" s="7"/>
      <c r="I800" s="2"/>
      <c r="J800" s="7"/>
      <c r="K800" s="2"/>
      <c r="L800" s="2"/>
      <c r="M800" s="2"/>
      <c r="N800" s="2"/>
      <c r="O800" s="2"/>
      <c r="P800" s="2"/>
      <c r="Q800" s="2"/>
      <c r="R800" s="291"/>
      <c r="S800" s="2"/>
      <c r="T800" s="2"/>
      <c r="U800" s="2"/>
      <c r="V800" s="2"/>
      <c r="W800" s="2"/>
      <c r="X800" s="2"/>
      <c r="Y800" s="2"/>
      <c r="Z800" s="2"/>
    </row>
    <row r="801" spans="1:26" ht="15.75" customHeight="1" x14ac:dyDescent="0.2">
      <c r="A801" s="2"/>
      <c r="B801" s="2"/>
      <c r="C801" s="2"/>
      <c r="D801" s="2"/>
      <c r="E801" s="2"/>
      <c r="F801" s="2"/>
      <c r="G801" s="2"/>
      <c r="H801" s="7"/>
      <c r="I801" s="2"/>
      <c r="J801" s="7"/>
      <c r="K801" s="2"/>
      <c r="L801" s="2"/>
      <c r="M801" s="2"/>
      <c r="N801" s="2"/>
      <c r="O801" s="2"/>
      <c r="P801" s="2"/>
      <c r="Q801" s="2"/>
      <c r="R801" s="291"/>
      <c r="S801" s="2"/>
      <c r="T801" s="2"/>
      <c r="U801" s="2"/>
      <c r="V801" s="2"/>
      <c r="W801" s="2"/>
      <c r="X801" s="2"/>
      <c r="Y801" s="2"/>
      <c r="Z801" s="2"/>
    </row>
    <row r="802" spans="1:26" ht="15.75" customHeight="1" x14ac:dyDescent="0.2">
      <c r="A802" s="2"/>
      <c r="B802" s="2"/>
      <c r="C802" s="2"/>
      <c r="D802" s="2"/>
      <c r="E802" s="2"/>
      <c r="F802" s="2"/>
      <c r="G802" s="2"/>
      <c r="H802" s="7"/>
      <c r="I802" s="2"/>
      <c r="J802" s="7"/>
      <c r="K802" s="2"/>
      <c r="L802" s="2"/>
      <c r="M802" s="2"/>
      <c r="N802" s="2"/>
      <c r="O802" s="2"/>
      <c r="P802" s="2"/>
      <c r="Q802" s="2"/>
      <c r="R802" s="291"/>
      <c r="S802" s="2"/>
      <c r="T802" s="2"/>
      <c r="U802" s="2"/>
      <c r="V802" s="2"/>
      <c r="W802" s="2"/>
      <c r="X802" s="2"/>
      <c r="Y802" s="2"/>
      <c r="Z802" s="2"/>
    </row>
    <row r="803" spans="1:26" ht="15.75" customHeight="1" x14ac:dyDescent="0.2">
      <c r="A803" s="2"/>
      <c r="B803" s="2"/>
      <c r="C803" s="2"/>
      <c r="D803" s="2"/>
      <c r="E803" s="2"/>
      <c r="F803" s="2"/>
      <c r="G803" s="2"/>
      <c r="H803" s="7"/>
      <c r="I803" s="2"/>
      <c r="J803" s="7"/>
      <c r="K803" s="2"/>
      <c r="L803" s="2"/>
      <c r="M803" s="2"/>
      <c r="N803" s="2"/>
      <c r="O803" s="2"/>
      <c r="P803" s="2"/>
      <c r="Q803" s="2"/>
      <c r="R803" s="291"/>
      <c r="S803" s="2"/>
      <c r="T803" s="2"/>
      <c r="U803" s="2"/>
      <c r="V803" s="2"/>
      <c r="W803" s="2"/>
      <c r="X803" s="2"/>
      <c r="Y803" s="2"/>
      <c r="Z803" s="2"/>
    </row>
    <row r="804" spans="1:26" ht="15.75" customHeight="1" x14ac:dyDescent="0.2">
      <c r="A804" s="2"/>
      <c r="B804" s="2"/>
      <c r="C804" s="2"/>
      <c r="D804" s="2"/>
      <c r="E804" s="2"/>
      <c r="F804" s="2"/>
      <c r="G804" s="2"/>
      <c r="H804" s="7"/>
      <c r="I804" s="2"/>
      <c r="J804" s="7"/>
      <c r="K804" s="2"/>
      <c r="L804" s="2"/>
      <c r="M804" s="2"/>
      <c r="N804" s="2"/>
      <c r="O804" s="2"/>
      <c r="P804" s="2"/>
      <c r="Q804" s="2"/>
      <c r="R804" s="291"/>
      <c r="S804" s="2"/>
      <c r="T804" s="2"/>
      <c r="U804" s="2"/>
      <c r="V804" s="2"/>
      <c r="W804" s="2"/>
      <c r="X804" s="2"/>
      <c r="Y804" s="2"/>
      <c r="Z804" s="2"/>
    </row>
    <row r="805" spans="1:26" ht="15.75" customHeight="1" x14ac:dyDescent="0.2">
      <c r="A805" s="2"/>
      <c r="B805" s="2"/>
      <c r="C805" s="2"/>
      <c r="D805" s="2"/>
      <c r="E805" s="2"/>
      <c r="F805" s="2"/>
      <c r="G805" s="2"/>
      <c r="H805" s="7"/>
      <c r="I805" s="2"/>
      <c r="J805" s="7"/>
      <c r="K805" s="2"/>
      <c r="L805" s="2"/>
      <c r="M805" s="2"/>
      <c r="N805" s="2"/>
      <c r="O805" s="2"/>
      <c r="P805" s="2"/>
      <c r="Q805" s="2"/>
      <c r="R805" s="291"/>
      <c r="S805" s="2"/>
      <c r="T805" s="2"/>
      <c r="U805" s="2"/>
      <c r="V805" s="2"/>
      <c r="W805" s="2"/>
      <c r="X805" s="2"/>
      <c r="Y805" s="2"/>
      <c r="Z805" s="2"/>
    </row>
    <row r="806" spans="1:26" ht="15.75" customHeight="1" x14ac:dyDescent="0.2">
      <c r="A806" s="2"/>
      <c r="B806" s="2"/>
      <c r="C806" s="2"/>
      <c r="D806" s="2"/>
      <c r="E806" s="2"/>
      <c r="F806" s="2"/>
      <c r="G806" s="2"/>
      <c r="H806" s="7"/>
      <c r="I806" s="2"/>
      <c r="J806" s="7"/>
      <c r="K806" s="2"/>
      <c r="L806" s="2"/>
      <c r="M806" s="2"/>
      <c r="N806" s="2"/>
      <c r="O806" s="2"/>
      <c r="P806" s="2"/>
      <c r="Q806" s="2"/>
      <c r="R806" s="291"/>
      <c r="S806" s="2"/>
      <c r="T806" s="2"/>
      <c r="U806" s="2"/>
      <c r="V806" s="2"/>
      <c r="W806" s="2"/>
      <c r="X806" s="2"/>
      <c r="Y806" s="2"/>
      <c r="Z806" s="2"/>
    </row>
    <row r="807" spans="1:26" ht="15.75" customHeight="1" x14ac:dyDescent="0.2">
      <c r="A807" s="2"/>
      <c r="B807" s="2"/>
      <c r="C807" s="2"/>
      <c r="D807" s="2"/>
      <c r="E807" s="2"/>
      <c r="F807" s="2"/>
      <c r="G807" s="2"/>
      <c r="H807" s="7"/>
      <c r="I807" s="2"/>
      <c r="J807" s="7"/>
      <c r="K807" s="2"/>
      <c r="L807" s="2"/>
      <c r="M807" s="2"/>
      <c r="N807" s="2"/>
      <c r="O807" s="2"/>
      <c r="P807" s="2"/>
      <c r="Q807" s="2"/>
      <c r="R807" s="291"/>
      <c r="S807" s="2"/>
      <c r="T807" s="2"/>
      <c r="U807" s="2"/>
      <c r="V807" s="2"/>
      <c r="W807" s="2"/>
      <c r="X807" s="2"/>
      <c r="Y807" s="2"/>
      <c r="Z807" s="2"/>
    </row>
    <row r="808" spans="1:26" ht="15.75" customHeight="1" x14ac:dyDescent="0.2">
      <c r="A808" s="2"/>
      <c r="B808" s="2"/>
      <c r="C808" s="2"/>
      <c r="D808" s="2"/>
      <c r="E808" s="2"/>
      <c r="F808" s="2"/>
      <c r="G808" s="2"/>
      <c r="H808" s="7"/>
      <c r="I808" s="2"/>
      <c r="J808" s="7"/>
      <c r="K808" s="2"/>
      <c r="L808" s="2"/>
      <c r="M808" s="2"/>
      <c r="N808" s="2"/>
      <c r="O808" s="2"/>
      <c r="P808" s="2"/>
      <c r="Q808" s="2"/>
      <c r="R808" s="291"/>
      <c r="S808" s="2"/>
      <c r="T808" s="2"/>
      <c r="U808" s="2"/>
      <c r="V808" s="2"/>
      <c r="W808" s="2"/>
      <c r="X808" s="2"/>
      <c r="Y808" s="2"/>
      <c r="Z808" s="2"/>
    </row>
    <row r="809" spans="1:26" ht="15.75" customHeight="1" x14ac:dyDescent="0.2">
      <c r="A809" s="2"/>
      <c r="B809" s="2"/>
      <c r="C809" s="2"/>
      <c r="D809" s="2"/>
      <c r="E809" s="2"/>
      <c r="F809" s="2"/>
      <c r="G809" s="2"/>
      <c r="H809" s="7"/>
      <c r="I809" s="2"/>
      <c r="J809" s="7"/>
      <c r="K809" s="2"/>
      <c r="L809" s="2"/>
      <c r="M809" s="2"/>
      <c r="N809" s="2"/>
      <c r="O809" s="2"/>
      <c r="P809" s="2"/>
      <c r="Q809" s="2"/>
      <c r="R809" s="291"/>
      <c r="S809" s="2"/>
      <c r="T809" s="2"/>
      <c r="U809" s="2"/>
      <c r="V809" s="2"/>
      <c r="W809" s="2"/>
      <c r="X809" s="2"/>
      <c r="Y809" s="2"/>
      <c r="Z809" s="2"/>
    </row>
    <row r="810" spans="1:26" ht="15.75" customHeight="1" x14ac:dyDescent="0.2">
      <c r="A810" s="2"/>
      <c r="B810" s="2"/>
      <c r="C810" s="2"/>
      <c r="D810" s="2"/>
      <c r="E810" s="2"/>
      <c r="F810" s="2"/>
      <c r="G810" s="2"/>
      <c r="H810" s="7"/>
      <c r="I810" s="2"/>
      <c r="J810" s="7"/>
      <c r="K810" s="2"/>
      <c r="L810" s="2"/>
      <c r="M810" s="2"/>
      <c r="N810" s="2"/>
      <c r="O810" s="2"/>
      <c r="P810" s="2"/>
      <c r="Q810" s="2"/>
      <c r="R810" s="291"/>
      <c r="S810" s="2"/>
      <c r="T810" s="2"/>
      <c r="U810" s="2"/>
      <c r="V810" s="2"/>
      <c r="W810" s="2"/>
      <c r="X810" s="2"/>
      <c r="Y810" s="2"/>
      <c r="Z810" s="2"/>
    </row>
    <row r="811" spans="1:26" ht="15.75" customHeight="1" x14ac:dyDescent="0.2">
      <c r="A811" s="2"/>
      <c r="B811" s="2"/>
      <c r="C811" s="2"/>
      <c r="D811" s="2"/>
      <c r="E811" s="2"/>
      <c r="F811" s="2"/>
      <c r="G811" s="2"/>
      <c r="H811" s="7"/>
      <c r="I811" s="2"/>
      <c r="J811" s="7"/>
      <c r="K811" s="2"/>
      <c r="L811" s="2"/>
      <c r="M811" s="2"/>
      <c r="N811" s="2"/>
      <c r="O811" s="2"/>
      <c r="P811" s="2"/>
      <c r="Q811" s="2"/>
      <c r="R811" s="291"/>
      <c r="S811" s="2"/>
      <c r="T811" s="2"/>
      <c r="U811" s="2"/>
      <c r="V811" s="2"/>
      <c r="W811" s="2"/>
      <c r="X811" s="2"/>
      <c r="Y811" s="2"/>
      <c r="Z811" s="2"/>
    </row>
    <row r="812" spans="1:26" ht="15.75" customHeight="1" x14ac:dyDescent="0.2">
      <c r="A812" s="2"/>
      <c r="B812" s="2"/>
      <c r="C812" s="2"/>
      <c r="D812" s="2"/>
      <c r="E812" s="2"/>
      <c r="F812" s="2"/>
      <c r="G812" s="2"/>
      <c r="H812" s="7"/>
      <c r="I812" s="2"/>
      <c r="J812" s="7"/>
      <c r="K812" s="2"/>
      <c r="L812" s="2"/>
      <c r="M812" s="2"/>
      <c r="N812" s="2"/>
      <c r="O812" s="2"/>
      <c r="P812" s="2"/>
      <c r="Q812" s="2"/>
      <c r="R812" s="291"/>
      <c r="S812" s="2"/>
      <c r="T812" s="2"/>
      <c r="U812" s="2"/>
      <c r="V812" s="2"/>
      <c r="W812" s="2"/>
      <c r="X812" s="2"/>
      <c r="Y812" s="2"/>
      <c r="Z812" s="2"/>
    </row>
    <row r="813" spans="1:26" ht="15.75" customHeight="1" x14ac:dyDescent="0.2">
      <c r="A813" s="2"/>
      <c r="B813" s="2"/>
      <c r="C813" s="2"/>
      <c r="D813" s="2"/>
      <c r="E813" s="2"/>
      <c r="F813" s="2"/>
      <c r="G813" s="2"/>
      <c r="H813" s="7"/>
      <c r="I813" s="2"/>
      <c r="J813" s="7"/>
      <c r="K813" s="2"/>
      <c r="L813" s="2"/>
      <c r="M813" s="2"/>
      <c r="N813" s="2"/>
      <c r="O813" s="2"/>
      <c r="P813" s="2"/>
      <c r="Q813" s="2"/>
      <c r="R813" s="291"/>
      <c r="S813" s="2"/>
      <c r="T813" s="2"/>
      <c r="U813" s="2"/>
      <c r="V813" s="2"/>
      <c r="W813" s="2"/>
      <c r="X813" s="2"/>
      <c r="Y813" s="2"/>
      <c r="Z813" s="2"/>
    </row>
    <row r="814" spans="1:26" ht="15.75" customHeight="1" x14ac:dyDescent="0.2">
      <c r="A814" s="2"/>
      <c r="B814" s="2"/>
      <c r="C814" s="2"/>
      <c r="D814" s="2"/>
      <c r="E814" s="2"/>
      <c r="F814" s="2"/>
      <c r="G814" s="2"/>
      <c r="H814" s="7"/>
      <c r="I814" s="2"/>
      <c r="J814" s="7"/>
      <c r="K814" s="2"/>
      <c r="L814" s="2"/>
      <c r="M814" s="2"/>
      <c r="N814" s="2"/>
      <c r="O814" s="2"/>
      <c r="P814" s="2"/>
      <c r="Q814" s="2"/>
      <c r="R814" s="291"/>
      <c r="S814" s="2"/>
      <c r="T814" s="2"/>
      <c r="U814" s="2"/>
      <c r="V814" s="2"/>
      <c r="W814" s="2"/>
      <c r="X814" s="2"/>
      <c r="Y814" s="2"/>
      <c r="Z814" s="2"/>
    </row>
    <row r="815" spans="1:26" ht="15.75" customHeight="1" x14ac:dyDescent="0.2">
      <c r="A815" s="2"/>
      <c r="B815" s="2"/>
      <c r="C815" s="2"/>
      <c r="D815" s="2"/>
      <c r="E815" s="2"/>
      <c r="F815" s="2"/>
      <c r="G815" s="2"/>
      <c r="H815" s="7"/>
      <c r="I815" s="2"/>
      <c r="J815" s="7"/>
      <c r="K815" s="2"/>
      <c r="L815" s="2"/>
      <c r="M815" s="2"/>
      <c r="N815" s="2"/>
      <c r="O815" s="2"/>
      <c r="P815" s="2"/>
      <c r="Q815" s="2"/>
      <c r="R815" s="291"/>
      <c r="S815" s="2"/>
      <c r="T815" s="2"/>
      <c r="U815" s="2"/>
      <c r="V815" s="2"/>
      <c r="W815" s="2"/>
      <c r="X815" s="2"/>
      <c r="Y815" s="2"/>
      <c r="Z815" s="2"/>
    </row>
    <row r="816" spans="1:26" ht="15.75" customHeight="1" x14ac:dyDescent="0.2">
      <c r="A816" s="2"/>
      <c r="B816" s="2"/>
      <c r="C816" s="2"/>
      <c r="D816" s="2"/>
      <c r="E816" s="2"/>
      <c r="F816" s="2"/>
      <c r="G816" s="2"/>
      <c r="H816" s="7"/>
      <c r="I816" s="2"/>
      <c r="J816" s="7"/>
      <c r="K816" s="2"/>
      <c r="L816" s="2"/>
      <c r="M816" s="2"/>
      <c r="N816" s="2"/>
      <c r="O816" s="2"/>
      <c r="P816" s="2"/>
      <c r="Q816" s="2"/>
      <c r="R816" s="291"/>
      <c r="S816" s="2"/>
      <c r="T816" s="2"/>
      <c r="U816" s="2"/>
      <c r="V816" s="2"/>
      <c r="W816" s="2"/>
      <c r="X816" s="2"/>
      <c r="Y816" s="2"/>
      <c r="Z816" s="2"/>
    </row>
    <row r="817" spans="1:26" ht="15.75" customHeight="1" x14ac:dyDescent="0.2">
      <c r="A817" s="2"/>
      <c r="B817" s="2"/>
      <c r="C817" s="2"/>
      <c r="D817" s="2"/>
      <c r="E817" s="2"/>
      <c r="F817" s="2"/>
      <c r="G817" s="2"/>
      <c r="H817" s="7"/>
      <c r="I817" s="2"/>
      <c r="J817" s="7"/>
      <c r="K817" s="2"/>
      <c r="L817" s="2"/>
      <c r="M817" s="2"/>
      <c r="N817" s="2"/>
      <c r="O817" s="2"/>
      <c r="P817" s="2"/>
      <c r="Q817" s="2"/>
      <c r="R817" s="291"/>
      <c r="S817" s="2"/>
      <c r="T817" s="2"/>
      <c r="U817" s="2"/>
      <c r="V817" s="2"/>
      <c r="W817" s="2"/>
      <c r="X817" s="2"/>
      <c r="Y817" s="2"/>
      <c r="Z817" s="2"/>
    </row>
    <row r="818" spans="1:26" ht="15.75" customHeight="1" x14ac:dyDescent="0.2">
      <c r="A818" s="2"/>
      <c r="B818" s="2"/>
      <c r="C818" s="2"/>
      <c r="D818" s="2"/>
      <c r="E818" s="2"/>
      <c r="F818" s="2"/>
      <c r="G818" s="2"/>
      <c r="H818" s="7"/>
      <c r="I818" s="2"/>
      <c r="J818" s="7"/>
      <c r="K818" s="2"/>
      <c r="L818" s="2"/>
      <c r="M818" s="2"/>
      <c r="N818" s="2"/>
      <c r="O818" s="2"/>
      <c r="P818" s="2"/>
      <c r="Q818" s="2"/>
      <c r="R818" s="291"/>
      <c r="S818" s="2"/>
      <c r="T818" s="2"/>
      <c r="U818" s="2"/>
      <c r="V818" s="2"/>
      <c r="W818" s="2"/>
      <c r="X818" s="2"/>
      <c r="Y818" s="2"/>
      <c r="Z818" s="2"/>
    </row>
    <row r="819" spans="1:26" ht="15.75" customHeight="1" x14ac:dyDescent="0.2">
      <c r="A819" s="2"/>
      <c r="B819" s="2"/>
      <c r="C819" s="2"/>
      <c r="D819" s="2"/>
      <c r="E819" s="2"/>
      <c r="F819" s="2"/>
      <c r="G819" s="2"/>
      <c r="H819" s="7"/>
      <c r="I819" s="2"/>
      <c r="J819" s="7"/>
      <c r="K819" s="2"/>
      <c r="L819" s="2"/>
      <c r="M819" s="2"/>
      <c r="N819" s="2"/>
      <c r="O819" s="2"/>
      <c r="P819" s="2"/>
      <c r="Q819" s="2"/>
      <c r="R819" s="291"/>
      <c r="S819" s="2"/>
      <c r="T819" s="2"/>
      <c r="U819" s="2"/>
      <c r="V819" s="2"/>
      <c r="W819" s="2"/>
      <c r="X819" s="2"/>
      <c r="Y819" s="2"/>
      <c r="Z819" s="2"/>
    </row>
    <row r="820" spans="1:26" ht="15.75" customHeight="1" x14ac:dyDescent="0.2">
      <c r="A820" s="2"/>
      <c r="B820" s="2"/>
      <c r="C820" s="2"/>
      <c r="D820" s="2"/>
      <c r="E820" s="2"/>
      <c r="F820" s="2"/>
      <c r="G820" s="2"/>
      <c r="H820" s="7"/>
      <c r="I820" s="2"/>
      <c r="J820" s="7"/>
      <c r="K820" s="2"/>
      <c r="L820" s="2"/>
      <c r="M820" s="2"/>
      <c r="N820" s="2"/>
      <c r="O820" s="2"/>
      <c r="P820" s="2"/>
      <c r="Q820" s="2"/>
      <c r="R820" s="291"/>
      <c r="S820" s="2"/>
      <c r="T820" s="2"/>
      <c r="U820" s="2"/>
      <c r="V820" s="2"/>
      <c r="W820" s="2"/>
      <c r="X820" s="2"/>
      <c r="Y820" s="2"/>
      <c r="Z820" s="2"/>
    </row>
    <row r="821" spans="1:26" ht="15.75" customHeight="1" x14ac:dyDescent="0.2">
      <c r="A821" s="2"/>
      <c r="B821" s="2"/>
      <c r="C821" s="2"/>
      <c r="D821" s="2"/>
      <c r="E821" s="2"/>
      <c r="F821" s="2"/>
      <c r="G821" s="2"/>
      <c r="H821" s="7"/>
      <c r="I821" s="2"/>
      <c r="J821" s="7"/>
      <c r="K821" s="2"/>
      <c r="L821" s="2"/>
      <c r="M821" s="2"/>
      <c r="N821" s="2"/>
      <c r="O821" s="2"/>
      <c r="P821" s="2"/>
      <c r="Q821" s="2"/>
      <c r="R821" s="291"/>
      <c r="S821" s="2"/>
      <c r="T821" s="2"/>
      <c r="U821" s="2"/>
      <c r="V821" s="2"/>
      <c r="W821" s="2"/>
      <c r="X821" s="2"/>
      <c r="Y821" s="2"/>
      <c r="Z821" s="2"/>
    </row>
    <row r="822" spans="1:26" ht="15.75" customHeight="1" x14ac:dyDescent="0.2">
      <c r="A822" s="2"/>
      <c r="B822" s="2"/>
      <c r="C822" s="2"/>
      <c r="D822" s="2"/>
      <c r="E822" s="2"/>
      <c r="F822" s="2"/>
      <c r="G822" s="2"/>
      <c r="H822" s="7"/>
      <c r="I822" s="2"/>
      <c r="J822" s="7"/>
      <c r="K822" s="2"/>
      <c r="L822" s="2"/>
      <c r="M822" s="2"/>
      <c r="N822" s="2"/>
      <c r="O822" s="2"/>
      <c r="P822" s="2"/>
      <c r="Q822" s="2"/>
      <c r="R822" s="291"/>
      <c r="S822" s="2"/>
      <c r="T822" s="2"/>
      <c r="U822" s="2"/>
      <c r="V822" s="2"/>
      <c r="W822" s="2"/>
      <c r="X822" s="2"/>
      <c r="Y822" s="2"/>
      <c r="Z822" s="2"/>
    </row>
    <row r="823" spans="1:26" ht="15.75" customHeight="1" x14ac:dyDescent="0.2">
      <c r="A823" s="2"/>
      <c r="B823" s="2"/>
      <c r="C823" s="2"/>
      <c r="D823" s="2"/>
      <c r="E823" s="2"/>
      <c r="F823" s="2"/>
      <c r="G823" s="2"/>
      <c r="H823" s="7"/>
      <c r="I823" s="2"/>
      <c r="J823" s="7"/>
      <c r="K823" s="2"/>
      <c r="L823" s="2"/>
      <c r="M823" s="2"/>
      <c r="N823" s="2"/>
      <c r="O823" s="2"/>
      <c r="P823" s="2"/>
      <c r="Q823" s="2"/>
      <c r="R823" s="291"/>
      <c r="S823" s="2"/>
      <c r="T823" s="2"/>
      <c r="U823" s="2"/>
      <c r="V823" s="2"/>
      <c r="W823" s="2"/>
      <c r="X823" s="2"/>
      <c r="Y823" s="2"/>
      <c r="Z823" s="2"/>
    </row>
    <row r="824" spans="1:26" ht="15.75" customHeight="1" x14ac:dyDescent="0.2">
      <c r="A824" s="2"/>
      <c r="B824" s="2"/>
      <c r="C824" s="2"/>
      <c r="D824" s="2"/>
      <c r="E824" s="2"/>
      <c r="F824" s="2"/>
      <c r="G824" s="2"/>
      <c r="H824" s="7"/>
      <c r="I824" s="2"/>
      <c r="J824" s="7"/>
      <c r="K824" s="2"/>
      <c r="L824" s="2"/>
      <c r="M824" s="2"/>
      <c r="N824" s="2"/>
      <c r="O824" s="2"/>
      <c r="P824" s="2"/>
      <c r="Q824" s="2"/>
      <c r="R824" s="291"/>
      <c r="S824" s="2"/>
      <c r="T824" s="2"/>
      <c r="U824" s="2"/>
      <c r="V824" s="2"/>
      <c r="W824" s="2"/>
      <c r="X824" s="2"/>
      <c r="Y824" s="2"/>
      <c r="Z824" s="2"/>
    </row>
    <row r="825" spans="1:26" ht="15.75" customHeight="1" x14ac:dyDescent="0.2">
      <c r="A825" s="2"/>
      <c r="B825" s="2"/>
      <c r="C825" s="2"/>
      <c r="D825" s="2"/>
      <c r="E825" s="2"/>
      <c r="F825" s="2"/>
      <c r="G825" s="2"/>
      <c r="H825" s="7"/>
      <c r="I825" s="2"/>
      <c r="J825" s="7"/>
      <c r="K825" s="2"/>
      <c r="L825" s="2"/>
      <c r="M825" s="2"/>
      <c r="N825" s="2"/>
      <c r="O825" s="2"/>
      <c r="P825" s="2"/>
      <c r="Q825" s="2"/>
      <c r="R825" s="291"/>
      <c r="S825" s="2"/>
      <c r="T825" s="2"/>
      <c r="U825" s="2"/>
      <c r="V825" s="2"/>
      <c r="W825" s="2"/>
      <c r="X825" s="2"/>
      <c r="Y825" s="2"/>
      <c r="Z825" s="2"/>
    </row>
    <row r="826" spans="1:26" ht="15.75" customHeight="1" x14ac:dyDescent="0.2">
      <c r="A826" s="2"/>
      <c r="B826" s="2"/>
      <c r="C826" s="2"/>
      <c r="D826" s="2"/>
      <c r="E826" s="2"/>
      <c r="F826" s="2"/>
      <c r="G826" s="2"/>
      <c r="H826" s="7"/>
      <c r="I826" s="2"/>
      <c r="J826" s="7"/>
      <c r="K826" s="2"/>
      <c r="L826" s="2"/>
      <c r="M826" s="2"/>
      <c r="N826" s="2"/>
      <c r="O826" s="2"/>
      <c r="P826" s="2"/>
      <c r="Q826" s="2"/>
      <c r="R826" s="291"/>
      <c r="S826" s="2"/>
      <c r="T826" s="2"/>
      <c r="U826" s="2"/>
      <c r="V826" s="2"/>
      <c r="W826" s="2"/>
      <c r="X826" s="2"/>
      <c r="Y826" s="2"/>
      <c r="Z826" s="2"/>
    </row>
    <row r="827" spans="1:26" ht="15.75" customHeight="1" x14ac:dyDescent="0.2">
      <c r="A827" s="2"/>
      <c r="B827" s="2"/>
      <c r="C827" s="2"/>
      <c r="D827" s="2"/>
      <c r="E827" s="2"/>
      <c r="F827" s="2"/>
      <c r="G827" s="2"/>
      <c r="H827" s="7"/>
      <c r="I827" s="2"/>
      <c r="J827" s="7"/>
      <c r="K827" s="2"/>
      <c r="L827" s="2"/>
      <c r="M827" s="2"/>
      <c r="N827" s="2"/>
      <c r="O827" s="2"/>
      <c r="P827" s="2"/>
      <c r="Q827" s="2"/>
      <c r="R827" s="291"/>
      <c r="S827" s="2"/>
      <c r="T827" s="2"/>
      <c r="U827" s="2"/>
      <c r="V827" s="2"/>
      <c r="W827" s="2"/>
      <c r="X827" s="2"/>
      <c r="Y827" s="2"/>
      <c r="Z827" s="2"/>
    </row>
    <row r="828" spans="1:26" ht="15.75" customHeight="1" x14ac:dyDescent="0.2">
      <c r="A828" s="2"/>
      <c r="B828" s="2"/>
      <c r="C828" s="2"/>
      <c r="D828" s="2"/>
      <c r="E828" s="2"/>
      <c r="F828" s="2"/>
      <c r="G828" s="2"/>
      <c r="H828" s="7"/>
      <c r="I828" s="2"/>
      <c r="J828" s="7"/>
      <c r="K828" s="2"/>
      <c r="L828" s="2"/>
      <c r="M828" s="2"/>
      <c r="N828" s="2"/>
      <c r="O828" s="2"/>
      <c r="P828" s="2"/>
      <c r="Q828" s="2"/>
      <c r="R828" s="291"/>
      <c r="S828" s="2"/>
      <c r="T828" s="2"/>
      <c r="U828" s="2"/>
      <c r="V828" s="2"/>
      <c r="W828" s="2"/>
      <c r="X828" s="2"/>
      <c r="Y828" s="2"/>
      <c r="Z828" s="2"/>
    </row>
    <row r="829" spans="1:26" ht="15.75" customHeight="1" x14ac:dyDescent="0.2">
      <c r="A829" s="2"/>
      <c r="B829" s="2"/>
      <c r="C829" s="2"/>
      <c r="D829" s="2"/>
      <c r="E829" s="2"/>
      <c r="F829" s="2"/>
      <c r="G829" s="2"/>
      <c r="H829" s="7"/>
      <c r="I829" s="2"/>
      <c r="J829" s="7"/>
      <c r="K829" s="2"/>
      <c r="L829" s="2"/>
      <c r="M829" s="2"/>
      <c r="N829" s="2"/>
      <c r="O829" s="2"/>
      <c r="P829" s="2"/>
      <c r="Q829" s="2"/>
      <c r="R829" s="291"/>
      <c r="S829" s="2"/>
      <c r="T829" s="2"/>
      <c r="U829" s="2"/>
      <c r="V829" s="2"/>
      <c r="W829" s="2"/>
      <c r="X829" s="2"/>
      <c r="Y829" s="2"/>
      <c r="Z829" s="2"/>
    </row>
    <row r="830" spans="1:26" ht="15.75" customHeight="1" x14ac:dyDescent="0.2">
      <c r="A830" s="2"/>
      <c r="B830" s="2"/>
      <c r="C830" s="2"/>
      <c r="D830" s="2"/>
      <c r="E830" s="2"/>
      <c r="F830" s="2"/>
      <c r="G830" s="2"/>
      <c r="H830" s="7"/>
      <c r="I830" s="2"/>
      <c r="J830" s="7"/>
      <c r="K830" s="2"/>
      <c r="L830" s="2"/>
      <c r="M830" s="2"/>
      <c r="N830" s="2"/>
      <c r="O830" s="2"/>
      <c r="P830" s="2"/>
      <c r="Q830" s="2"/>
      <c r="R830" s="291"/>
      <c r="S830" s="2"/>
      <c r="T830" s="2"/>
      <c r="U830" s="2"/>
      <c r="V830" s="2"/>
      <c r="W830" s="2"/>
      <c r="X830" s="2"/>
      <c r="Y830" s="2"/>
      <c r="Z830" s="2"/>
    </row>
    <row r="831" spans="1:26" ht="15.75" customHeight="1" x14ac:dyDescent="0.2">
      <c r="A831" s="2"/>
      <c r="B831" s="2"/>
      <c r="C831" s="2"/>
      <c r="D831" s="2"/>
      <c r="E831" s="2"/>
      <c r="F831" s="2"/>
      <c r="G831" s="2"/>
      <c r="H831" s="7"/>
      <c r="I831" s="2"/>
      <c r="J831" s="7"/>
      <c r="K831" s="2"/>
      <c r="L831" s="2"/>
      <c r="M831" s="2"/>
      <c r="N831" s="2"/>
      <c r="O831" s="2"/>
      <c r="P831" s="2"/>
      <c r="Q831" s="2"/>
      <c r="R831" s="291"/>
      <c r="S831" s="2"/>
      <c r="T831" s="2"/>
      <c r="U831" s="2"/>
      <c r="V831" s="2"/>
      <c r="W831" s="2"/>
      <c r="X831" s="2"/>
      <c r="Y831" s="2"/>
      <c r="Z831" s="2"/>
    </row>
    <row r="832" spans="1:26" ht="15.75" customHeight="1" x14ac:dyDescent="0.2">
      <c r="A832" s="2"/>
      <c r="B832" s="2"/>
      <c r="C832" s="2"/>
      <c r="D832" s="2"/>
      <c r="E832" s="2"/>
      <c r="F832" s="2"/>
      <c r="G832" s="2"/>
      <c r="H832" s="7"/>
      <c r="I832" s="2"/>
      <c r="J832" s="7"/>
      <c r="K832" s="2"/>
      <c r="L832" s="2"/>
      <c r="M832" s="2"/>
      <c r="N832" s="2"/>
      <c r="O832" s="2"/>
      <c r="P832" s="2"/>
      <c r="Q832" s="2"/>
      <c r="R832" s="291"/>
      <c r="S832" s="2"/>
      <c r="T832" s="2"/>
      <c r="U832" s="2"/>
      <c r="V832" s="2"/>
      <c r="W832" s="2"/>
      <c r="X832" s="2"/>
      <c r="Y832" s="2"/>
      <c r="Z832" s="2"/>
    </row>
    <row r="833" spans="1:26" ht="15.75" customHeight="1" x14ac:dyDescent="0.2">
      <c r="A833" s="2"/>
      <c r="B833" s="2"/>
      <c r="C833" s="2"/>
      <c r="D833" s="2"/>
      <c r="E833" s="2"/>
      <c r="F833" s="2"/>
      <c r="G833" s="2"/>
      <c r="H833" s="7"/>
      <c r="I833" s="2"/>
      <c r="J833" s="7"/>
      <c r="K833" s="2"/>
      <c r="L833" s="2"/>
      <c r="M833" s="2"/>
      <c r="N833" s="2"/>
      <c r="O833" s="2"/>
      <c r="P833" s="2"/>
      <c r="Q833" s="2"/>
      <c r="R833" s="291"/>
      <c r="S833" s="2"/>
      <c r="T833" s="2"/>
      <c r="U833" s="2"/>
      <c r="V833" s="2"/>
      <c r="W833" s="2"/>
      <c r="X833" s="2"/>
      <c r="Y833" s="2"/>
      <c r="Z833" s="2"/>
    </row>
    <row r="834" spans="1:26" ht="15.75" customHeight="1" x14ac:dyDescent="0.2">
      <c r="A834" s="2"/>
      <c r="B834" s="2"/>
      <c r="C834" s="2"/>
      <c r="D834" s="2"/>
      <c r="E834" s="2"/>
      <c r="F834" s="2"/>
      <c r="G834" s="2"/>
      <c r="H834" s="7"/>
      <c r="I834" s="2"/>
      <c r="J834" s="7"/>
      <c r="K834" s="2"/>
      <c r="L834" s="2"/>
      <c r="M834" s="2"/>
      <c r="N834" s="2"/>
      <c r="O834" s="2"/>
      <c r="P834" s="2"/>
      <c r="Q834" s="2"/>
      <c r="R834" s="291"/>
      <c r="S834" s="2"/>
      <c r="T834" s="2"/>
      <c r="U834" s="2"/>
      <c r="V834" s="2"/>
      <c r="W834" s="2"/>
      <c r="X834" s="2"/>
      <c r="Y834" s="2"/>
      <c r="Z834" s="2"/>
    </row>
    <row r="835" spans="1:26" ht="15.75" customHeight="1" x14ac:dyDescent="0.2">
      <c r="A835" s="2"/>
      <c r="B835" s="2"/>
      <c r="C835" s="2"/>
      <c r="D835" s="2"/>
      <c r="E835" s="2"/>
      <c r="F835" s="2"/>
      <c r="G835" s="2"/>
      <c r="H835" s="7"/>
      <c r="I835" s="2"/>
      <c r="J835" s="7"/>
      <c r="K835" s="2"/>
      <c r="L835" s="2"/>
      <c r="M835" s="2"/>
      <c r="N835" s="2"/>
      <c r="O835" s="2"/>
      <c r="P835" s="2"/>
      <c r="Q835" s="2"/>
      <c r="R835" s="291"/>
      <c r="S835" s="2"/>
      <c r="T835" s="2"/>
      <c r="U835" s="2"/>
      <c r="V835" s="2"/>
      <c r="W835" s="2"/>
      <c r="X835" s="2"/>
      <c r="Y835" s="2"/>
      <c r="Z835" s="2"/>
    </row>
    <row r="836" spans="1:26" ht="15.75" customHeight="1" x14ac:dyDescent="0.2">
      <c r="A836" s="2"/>
      <c r="B836" s="2"/>
      <c r="C836" s="2"/>
      <c r="D836" s="2"/>
      <c r="E836" s="2"/>
      <c r="F836" s="2"/>
      <c r="G836" s="2"/>
      <c r="H836" s="7"/>
      <c r="I836" s="2"/>
      <c r="J836" s="7"/>
      <c r="K836" s="2"/>
      <c r="L836" s="2"/>
      <c r="M836" s="2"/>
      <c r="N836" s="2"/>
      <c r="O836" s="2"/>
      <c r="P836" s="2"/>
      <c r="Q836" s="2"/>
      <c r="R836" s="291"/>
      <c r="S836" s="2"/>
      <c r="T836" s="2"/>
      <c r="U836" s="2"/>
      <c r="V836" s="2"/>
      <c r="W836" s="2"/>
      <c r="X836" s="2"/>
      <c r="Y836" s="2"/>
      <c r="Z836" s="2"/>
    </row>
    <row r="837" spans="1:26" ht="15.75" customHeight="1" x14ac:dyDescent="0.2">
      <c r="A837" s="2"/>
      <c r="B837" s="2"/>
      <c r="C837" s="2"/>
      <c r="D837" s="2"/>
      <c r="E837" s="2"/>
      <c r="F837" s="2"/>
      <c r="G837" s="2"/>
      <c r="H837" s="7"/>
      <c r="I837" s="2"/>
      <c r="J837" s="7"/>
      <c r="K837" s="2"/>
      <c r="L837" s="2"/>
      <c r="M837" s="2"/>
      <c r="N837" s="2"/>
      <c r="O837" s="2"/>
      <c r="P837" s="2"/>
      <c r="Q837" s="2"/>
      <c r="R837" s="291"/>
      <c r="S837" s="2"/>
      <c r="T837" s="2"/>
      <c r="U837" s="2"/>
      <c r="V837" s="2"/>
      <c r="W837" s="2"/>
      <c r="X837" s="2"/>
      <c r="Y837" s="2"/>
      <c r="Z837" s="2"/>
    </row>
    <row r="838" spans="1:26" ht="15.75" customHeight="1" x14ac:dyDescent="0.2">
      <c r="A838" s="2"/>
      <c r="B838" s="2"/>
      <c r="C838" s="2"/>
      <c r="D838" s="2"/>
      <c r="E838" s="2"/>
      <c r="F838" s="2"/>
      <c r="G838" s="2"/>
      <c r="H838" s="7"/>
      <c r="I838" s="2"/>
      <c r="J838" s="7"/>
      <c r="K838" s="2"/>
      <c r="L838" s="2"/>
      <c r="M838" s="2"/>
      <c r="N838" s="2"/>
      <c r="O838" s="2"/>
      <c r="P838" s="2"/>
      <c r="Q838" s="2"/>
      <c r="R838" s="291"/>
      <c r="S838" s="2"/>
      <c r="T838" s="2"/>
      <c r="U838" s="2"/>
      <c r="V838" s="2"/>
      <c r="W838" s="2"/>
      <c r="X838" s="2"/>
      <c r="Y838" s="2"/>
      <c r="Z838" s="2"/>
    </row>
    <row r="839" spans="1:26" ht="15.75" customHeight="1" x14ac:dyDescent="0.2">
      <c r="A839" s="2"/>
      <c r="B839" s="2"/>
      <c r="C839" s="2"/>
      <c r="D839" s="2"/>
      <c r="E839" s="2"/>
      <c r="F839" s="2"/>
      <c r="G839" s="2"/>
      <c r="H839" s="7"/>
      <c r="I839" s="2"/>
      <c r="J839" s="7"/>
      <c r="K839" s="2"/>
      <c r="L839" s="2"/>
      <c r="M839" s="2"/>
      <c r="N839" s="2"/>
      <c r="O839" s="2"/>
      <c r="P839" s="2"/>
      <c r="Q839" s="2"/>
      <c r="R839" s="291"/>
      <c r="S839" s="2"/>
      <c r="T839" s="2"/>
      <c r="U839" s="2"/>
      <c r="V839" s="2"/>
      <c r="W839" s="2"/>
      <c r="X839" s="2"/>
      <c r="Y839" s="2"/>
      <c r="Z839" s="2"/>
    </row>
    <row r="840" spans="1:26" ht="15.75" customHeight="1" x14ac:dyDescent="0.2">
      <c r="A840" s="2"/>
      <c r="B840" s="2"/>
      <c r="C840" s="2"/>
      <c r="D840" s="2"/>
      <c r="E840" s="2"/>
      <c r="F840" s="2"/>
      <c r="G840" s="2"/>
      <c r="H840" s="7"/>
      <c r="I840" s="2"/>
      <c r="J840" s="7"/>
      <c r="K840" s="2"/>
      <c r="L840" s="2"/>
      <c r="M840" s="2"/>
      <c r="N840" s="2"/>
      <c r="O840" s="2"/>
      <c r="P840" s="2"/>
      <c r="Q840" s="2"/>
      <c r="R840" s="291"/>
      <c r="S840" s="2"/>
      <c r="T840" s="2"/>
      <c r="U840" s="2"/>
      <c r="V840" s="2"/>
      <c r="W840" s="2"/>
      <c r="X840" s="2"/>
      <c r="Y840" s="2"/>
      <c r="Z840" s="2"/>
    </row>
    <row r="841" spans="1:26" ht="15.75" customHeight="1" x14ac:dyDescent="0.2">
      <c r="A841" s="2"/>
      <c r="B841" s="2"/>
      <c r="C841" s="2"/>
      <c r="D841" s="2"/>
      <c r="E841" s="2"/>
      <c r="F841" s="2"/>
      <c r="G841" s="2"/>
      <c r="H841" s="7"/>
      <c r="I841" s="2"/>
      <c r="J841" s="7"/>
      <c r="K841" s="2"/>
      <c r="L841" s="2"/>
      <c r="M841" s="2"/>
      <c r="N841" s="2"/>
      <c r="O841" s="2"/>
      <c r="P841" s="2"/>
      <c r="Q841" s="2"/>
      <c r="R841" s="291"/>
      <c r="S841" s="2"/>
      <c r="T841" s="2"/>
      <c r="U841" s="2"/>
      <c r="V841" s="2"/>
      <c r="W841" s="2"/>
      <c r="X841" s="2"/>
      <c r="Y841" s="2"/>
      <c r="Z841" s="2"/>
    </row>
    <row r="842" spans="1:26" ht="15.75" customHeight="1" x14ac:dyDescent="0.2">
      <c r="A842" s="2"/>
      <c r="B842" s="2"/>
      <c r="C842" s="2"/>
      <c r="D842" s="2"/>
      <c r="E842" s="2"/>
      <c r="F842" s="2"/>
      <c r="G842" s="2"/>
      <c r="H842" s="7"/>
      <c r="I842" s="2"/>
      <c r="J842" s="7"/>
      <c r="K842" s="2"/>
      <c r="L842" s="2"/>
      <c r="M842" s="2"/>
      <c r="N842" s="2"/>
      <c r="O842" s="2"/>
      <c r="P842" s="2"/>
      <c r="Q842" s="2"/>
      <c r="R842" s="291"/>
      <c r="S842" s="2"/>
      <c r="T842" s="2"/>
      <c r="U842" s="2"/>
      <c r="V842" s="2"/>
      <c r="W842" s="2"/>
      <c r="X842" s="2"/>
      <c r="Y842" s="2"/>
      <c r="Z842" s="2"/>
    </row>
    <row r="843" spans="1:26" ht="15.75" customHeight="1" x14ac:dyDescent="0.2">
      <c r="A843" s="2"/>
      <c r="B843" s="2"/>
      <c r="C843" s="2"/>
      <c r="D843" s="2"/>
      <c r="E843" s="2"/>
      <c r="F843" s="2"/>
      <c r="G843" s="2"/>
      <c r="H843" s="7"/>
      <c r="I843" s="2"/>
      <c r="J843" s="7"/>
      <c r="K843" s="2"/>
      <c r="L843" s="2"/>
      <c r="M843" s="2"/>
      <c r="N843" s="2"/>
      <c r="O843" s="2"/>
      <c r="P843" s="2"/>
      <c r="Q843" s="2"/>
      <c r="R843" s="291"/>
      <c r="S843" s="2"/>
      <c r="T843" s="2"/>
      <c r="U843" s="2"/>
      <c r="V843" s="2"/>
      <c r="W843" s="2"/>
      <c r="X843" s="2"/>
      <c r="Y843" s="2"/>
      <c r="Z843" s="2"/>
    </row>
    <row r="844" spans="1:26" ht="15.75" customHeight="1" x14ac:dyDescent="0.2">
      <c r="A844" s="2"/>
      <c r="B844" s="2"/>
      <c r="C844" s="2"/>
      <c r="D844" s="2"/>
      <c r="E844" s="2"/>
      <c r="F844" s="2"/>
      <c r="G844" s="2"/>
      <c r="H844" s="7"/>
      <c r="I844" s="2"/>
      <c r="J844" s="7"/>
      <c r="K844" s="2"/>
      <c r="L844" s="2"/>
      <c r="M844" s="2"/>
      <c r="N844" s="2"/>
      <c r="O844" s="2"/>
      <c r="P844" s="2"/>
      <c r="Q844" s="2"/>
      <c r="R844" s="291"/>
      <c r="S844" s="2"/>
      <c r="T844" s="2"/>
      <c r="U844" s="2"/>
      <c r="V844" s="2"/>
      <c r="W844" s="2"/>
      <c r="X844" s="2"/>
      <c r="Y844" s="2"/>
      <c r="Z844" s="2"/>
    </row>
    <row r="845" spans="1:26" ht="15.75" customHeight="1" x14ac:dyDescent="0.2">
      <c r="A845" s="2"/>
      <c r="B845" s="2"/>
      <c r="C845" s="2"/>
      <c r="D845" s="2"/>
      <c r="E845" s="2"/>
      <c r="F845" s="2"/>
      <c r="G845" s="2"/>
      <c r="H845" s="7"/>
      <c r="I845" s="2"/>
      <c r="J845" s="7"/>
      <c r="K845" s="2"/>
      <c r="L845" s="2"/>
      <c r="M845" s="2"/>
      <c r="N845" s="2"/>
      <c r="O845" s="2"/>
      <c r="P845" s="2"/>
      <c r="Q845" s="2"/>
      <c r="R845" s="291"/>
      <c r="S845" s="2"/>
      <c r="T845" s="2"/>
      <c r="U845" s="2"/>
      <c r="V845" s="2"/>
      <c r="W845" s="2"/>
      <c r="X845" s="2"/>
      <c r="Y845" s="2"/>
      <c r="Z845" s="2"/>
    </row>
    <row r="846" spans="1:26" ht="15.75" customHeight="1" x14ac:dyDescent="0.2">
      <c r="A846" s="2"/>
      <c r="B846" s="2"/>
      <c r="C846" s="2"/>
      <c r="D846" s="2"/>
      <c r="E846" s="2"/>
      <c r="F846" s="2"/>
      <c r="G846" s="2"/>
      <c r="H846" s="7"/>
      <c r="I846" s="2"/>
      <c r="J846" s="7"/>
      <c r="K846" s="2"/>
      <c r="L846" s="2"/>
      <c r="M846" s="2"/>
      <c r="N846" s="2"/>
      <c r="O846" s="2"/>
      <c r="P846" s="2"/>
      <c r="Q846" s="2"/>
      <c r="R846" s="291"/>
      <c r="S846" s="2"/>
      <c r="T846" s="2"/>
      <c r="U846" s="2"/>
      <c r="V846" s="2"/>
      <c r="W846" s="2"/>
      <c r="X846" s="2"/>
      <c r="Y846" s="2"/>
      <c r="Z846" s="2"/>
    </row>
    <row r="847" spans="1:26" ht="15.75" customHeight="1" x14ac:dyDescent="0.2">
      <c r="A847" s="2"/>
      <c r="B847" s="2"/>
      <c r="C847" s="2"/>
      <c r="D847" s="2"/>
      <c r="E847" s="2"/>
      <c r="F847" s="2"/>
      <c r="G847" s="2"/>
      <c r="H847" s="7"/>
      <c r="I847" s="2"/>
      <c r="J847" s="7"/>
      <c r="K847" s="2"/>
      <c r="L847" s="2"/>
      <c r="M847" s="2"/>
      <c r="N847" s="2"/>
      <c r="O847" s="2"/>
      <c r="P847" s="2"/>
      <c r="Q847" s="2"/>
      <c r="R847" s="291"/>
      <c r="S847" s="2"/>
      <c r="T847" s="2"/>
      <c r="U847" s="2"/>
      <c r="V847" s="2"/>
      <c r="W847" s="2"/>
      <c r="X847" s="2"/>
      <c r="Y847" s="2"/>
      <c r="Z847" s="2"/>
    </row>
    <row r="848" spans="1:26" ht="15.75" customHeight="1" x14ac:dyDescent="0.2">
      <c r="A848" s="2"/>
      <c r="B848" s="2"/>
      <c r="C848" s="2"/>
      <c r="D848" s="2"/>
      <c r="E848" s="2"/>
      <c r="F848" s="2"/>
      <c r="G848" s="2"/>
      <c r="H848" s="7"/>
      <c r="I848" s="2"/>
      <c r="J848" s="7"/>
      <c r="K848" s="2"/>
      <c r="L848" s="2"/>
      <c r="M848" s="2"/>
      <c r="N848" s="2"/>
      <c r="O848" s="2"/>
      <c r="P848" s="2"/>
      <c r="Q848" s="2"/>
      <c r="R848" s="291"/>
      <c r="S848" s="2"/>
      <c r="T848" s="2"/>
      <c r="U848" s="2"/>
      <c r="V848" s="2"/>
      <c r="W848" s="2"/>
      <c r="X848" s="2"/>
      <c r="Y848" s="2"/>
      <c r="Z848" s="2"/>
    </row>
    <row r="849" spans="1:26" ht="15.75" customHeight="1" x14ac:dyDescent="0.2">
      <c r="A849" s="2"/>
      <c r="B849" s="2"/>
      <c r="C849" s="2"/>
      <c r="D849" s="2"/>
      <c r="E849" s="2"/>
      <c r="F849" s="2"/>
      <c r="G849" s="2"/>
      <c r="H849" s="7"/>
      <c r="I849" s="2"/>
      <c r="J849" s="7"/>
      <c r="K849" s="2"/>
      <c r="L849" s="2"/>
      <c r="M849" s="2"/>
      <c r="N849" s="2"/>
      <c r="O849" s="2"/>
      <c r="P849" s="2"/>
      <c r="Q849" s="2"/>
      <c r="R849" s="291"/>
      <c r="S849" s="2"/>
      <c r="T849" s="2"/>
      <c r="U849" s="2"/>
      <c r="V849" s="2"/>
      <c r="W849" s="2"/>
      <c r="X849" s="2"/>
      <c r="Y849" s="2"/>
      <c r="Z849" s="2"/>
    </row>
    <row r="850" spans="1:26" ht="15.75" customHeight="1" x14ac:dyDescent="0.2">
      <c r="A850" s="2"/>
      <c r="B850" s="2"/>
      <c r="C850" s="2"/>
      <c r="D850" s="2"/>
      <c r="E850" s="2"/>
      <c r="F850" s="2"/>
      <c r="G850" s="2"/>
      <c r="H850" s="7"/>
      <c r="I850" s="2"/>
      <c r="J850" s="7"/>
      <c r="K850" s="2"/>
      <c r="L850" s="2"/>
      <c r="M850" s="2"/>
      <c r="N850" s="2"/>
      <c r="O850" s="2"/>
      <c r="P850" s="2"/>
      <c r="Q850" s="2"/>
      <c r="R850" s="291"/>
      <c r="S850" s="2"/>
      <c r="T850" s="2"/>
      <c r="U850" s="2"/>
      <c r="V850" s="2"/>
      <c r="W850" s="2"/>
      <c r="X850" s="2"/>
      <c r="Y850" s="2"/>
      <c r="Z850" s="2"/>
    </row>
    <row r="851" spans="1:26" ht="15.75" customHeight="1" x14ac:dyDescent="0.2">
      <c r="A851" s="2"/>
      <c r="B851" s="2"/>
      <c r="C851" s="2"/>
      <c r="D851" s="2"/>
      <c r="E851" s="2"/>
      <c r="F851" s="2"/>
      <c r="G851" s="2"/>
      <c r="H851" s="7"/>
      <c r="I851" s="2"/>
      <c r="J851" s="7"/>
      <c r="K851" s="2"/>
      <c r="L851" s="2"/>
      <c r="M851" s="2"/>
      <c r="N851" s="2"/>
      <c r="O851" s="2"/>
      <c r="P851" s="2"/>
      <c r="Q851" s="2"/>
      <c r="R851" s="291"/>
      <c r="S851" s="2"/>
      <c r="T851" s="2"/>
      <c r="U851" s="2"/>
      <c r="V851" s="2"/>
      <c r="W851" s="2"/>
      <c r="X851" s="2"/>
      <c r="Y851" s="2"/>
      <c r="Z851" s="2"/>
    </row>
    <row r="852" spans="1:26" ht="15.75" customHeight="1" x14ac:dyDescent="0.2">
      <c r="A852" s="2"/>
      <c r="B852" s="2"/>
      <c r="C852" s="2"/>
      <c r="D852" s="2"/>
      <c r="E852" s="2"/>
      <c r="F852" s="2"/>
      <c r="G852" s="2"/>
      <c r="H852" s="7"/>
      <c r="I852" s="2"/>
      <c r="J852" s="7"/>
      <c r="K852" s="2"/>
      <c r="L852" s="2"/>
      <c r="M852" s="2"/>
      <c r="N852" s="2"/>
      <c r="O852" s="2"/>
      <c r="P852" s="2"/>
      <c r="Q852" s="2"/>
      <c r="R852" s="291"/>
      <c r="S852" s="2"/>
      <c r="T852" s="2"/>
      <c r="U852" s="2"/>
      <c r="V852" s="2"/>
      <c r="W852" s="2"/>
      <c r="X852" s="2"/>
      <c r="Y852" s="2"/>
      <c r="Z852" s="2"/>
    </row>
    <row r="853" spans="1:26" ht="15.75" customHeight="1" x14ac:dyDescent="0.2">
      <c r="A853" s="2"/>
      <c r="B853" s="2"/>
      <c r="C853" s="2"/>
      <c r="D853" s="2"/>
      <c r="E853" s="2"/>
      <c r="F853" s="2"/>
      <c r="G853" s="2"/>
      <c r="H853" s="7"/>
      <c r="I853" s="2"/>
      <c r="J853" s="7"/>
      <c r="K853" s="2"/>
      <c r="L853" s="2"/>
      <c r="M853" s="2"/>
      <c r="N853" s="2"/>
      <c r="O853" s="2"/>
      <c r="P853" s="2"/>
      <c r="Q853" s="2"/>
      <c r="R853" s="291"/>
      <c r="S853" s="2"/>
      <c r="T853" s="2"/>
      <c r="U853" s="2"/>
      <c r="V853" s="2"/>
      <c r="W853" s="2"/>
      <c r="X853" s="2"/>
      <c r="Y853" s="2"/>
      <c r="Z853" s="2"/>
    </row>
    <row r="854" spans="1:26" ht="15.75" customHeight="1" x14ac:dyDescent="0.2">
      <c r="A854" s="2"/>
      <c r="B854" s="2"/>
      <c r="C854" s="2"/>
      <c r="D854" s="2"/>
      <c r="E854" s="2"/>
      <c r="F854" s="2"/>
      <c r="G854" s="2"/>
      <c r="H854" s="7"/>
      <c r="I854" s="2"/>
      <c r="J854" s="7"/>
      <c r="K854" s="2"/>
      <c r="L854" s="2"/>
      <c r="M854" s="2"/>
      <c r="N854" s="2"/>
      <c r="O854" s="2"/>
      <c r="P854" s="2"/>
      <c r="Q854" s="2"/>
      <c r="R854" s="291"/>
      <c r="S854" s="2"/>
      <c r="T854" s="2"/>
      <c r="U854" s="2"/>
      <c r="V854" s="2"/>
      <c r="W854" s="2"/>
      <c r="X854" s="2"/>
      <c r="Y854" s="2"/>
      <c r="Z854" s="2"/>
    </row>
    <row r="855" spans="1:26" ht="15.75" customHeight="1" x14ac:dyDescent="0.2">
      <c r="A855" s="2"/>
      <c r="B855" s="2"/>
      <c r="C855" s="2"/>
      <c r="D855" s="2"/>
      <c r="E855" s="2"/>
      <c r="F855" s="2"/>
      <c r="G855" s="2"/>
      <c r="H855" s="7"/>
      <c r="I855" s="2"/>
      <c r="J855" s="7"/>
      <c r="K855" s="2"/>
      <c r="L855" s="2"/>
      <c r="M855" s="2"/>
      <c r="N855" s="2"/>
      <c r="O855" s="2"/>
      <c r="P855" s="2"/>
      <c r="Q855" s="2"/>
      <c r="R855" s="291"/>
      <c r="S855" s="2"/>
      <c r="T855" s="2"/>
      <c r="U855" s="2"/>
      <c r="V855" s="2"/>
      <c r="W855" s="2"/>
      <c r="X855" s="2"/>
      <c r="Y855" s="2"/>
      <c r="Z855" s="2"/>
    </row>
    <row r="856" spans="1:26" ht="15.75" customHeight="1" x14ac:dyDescent="0.2">
      <c r="A856" s="2"/>
      <c r="B856" s="2"/>
      <c r="C856" s="2"/>
      <c r="D856" s="2"/>
      <c r="E856" s="2"/>
      <c r="F856" s="2"/>
      <c r="G856" s="2"/>
      <c r="H856" s="7"/>
      <c r="I856" s="2"/>
      <c r="J856" s="7"/>
      <c r="K856" s="2"/>
      <c r="L856" s="2"/>
      <c r="M856" s="2"/>
      <c r="N856" s="2"/>
      <c r="O856" s="2"/>
      <c r="P856" s="2"/>
      <c r="Q856" s="2"/>
      <c r="R856" s="291"/>
      <c r="S856" s="2"/>
      <c r="T856" s="2"/>
      <c r="U856" s="2"/>
      <c r="V856" s="2"/>
      <c r="W856" s="2"/>
      <c r="X856" s="2"/>
      <c r="Y856" s="2"/>
      <c r="Z856" s="2"/>
    </row>
    <row r="857" spans="1:26" ht="15.75" customHeight="1" x14ac:dyDescent="0.2">
      <c r="A857" s="2"/>
      <c r="B857" s="2"/>
      <c r="C857" s="2"/>
      <c r="D857" s="2"/>
      <c r="E857" s="2"/>
      <c r="F857" s="2"/>
      <c r="G857" s="2"/>
      <c r="H857" s="7"/>
      <c r="I857" s="2"/>
      <c r="J857" s="7"/>
      <c r="K857" s="2"/>
      <c r="L857" s="2"/>
      <c r="M857" s="2"/>
      <c r="N857" s="2"/>
      <c r="O857" s="2"/>
      <c r="P857" s="2"/>
      <c r="Q857" s="2"/>
      <c r="R857" s="291"/>
      <c r="S857" s="2"/>
      <c r="T857" s="2"/>
      <c r="U857" s="2"/>
      <c r="V857" s="2"/>
      <c r="W857" s="2"/>
      <c r="X857" s="2"/>
      <c r="Y857" s="2"/>
      <c r="Z857" s="2"/>
    </row>
    <row r="858" spans="1:26" ht="15.75" customHeight="1" x14ac:dyDescent="0.2">
      <c r="A858" s="2"/>
      <c r="B858" s="2"/>
      <c r="C858" s="2"/>
      <c r="D858" s="2"/>
      <c r="E858" s="2"/>
      <c r="F858" s="2"/>
      <c r="G858" s="2"/>
      <c r="H858" s="7"/>
      <c r="I858" s="2"/>
      <c r="J858" s="7"/>
      <c r="K858" s="2"/>
      <c r="L858" s="2"/>
      <c r="M858" s="2"/>
      <c r="N858" s="2"/>
      <c r="O858" s="2"/>
      <c r="P858" s="2"/>
      <c r="Q858" s="2"/>
      <c r="R858" s="291"/>
      <c r="S858" s="2"/>
      <c r="T858" s="2"/>
      <c r="U858" s="2"/>
      <c r="V858" s="2"/>
      <c r="W858" s="2"/>
      <c r="X858" s="2"/>
      <c r="Y858" s="2"/>
      <c r="Z858" s="2"/>
    </row>
    <row r="859" spans="1:26" ht="15.75" customHeight="1" x14ac:dyDescent="0.2">
      <c r="A859" s="2"/>
      <c r="B859" s="2"/>
      <c r="C859" s="2"/>
      <c r="D859" s="2"/>
      <c r="E859" s="2"/>
      <c r="F859" s="2"/>
      <c r="G859" s="2"/>
      <c r="H859" s="7"/>
      <c r="I859" s="2"/>
      <c r="J859" s="7"/>
      <c r="K859" s="2"/>
      <c r="L859" s="2"/>
      <c r="M859" s="2"/>
      <c r="N859" s="2"/>
      <c r="O859" s="2"/>
      <c r="P859" s="2"/>
      <c r="Q859" s="2"/>
      <c r="R859" s="291"/>
      <c r="S859" s="2"/>
      <c r="T859" s="2"/>
      <c r="U859" s="2"/>
      <c r="V859" s="2"/>
      <c r="W859" s="2"/>
      <c r="X859" s="2"/>
      <c r="Y859" s="2"/>
      <c r="Z859" s="2"/>
    </row>
    <row r="860" spans="1:26" ht="15.75" customHeight="1" x14ac:dyDescent="0.2">
      <c r="A860" s="2"/>
      <c r="B860" s="2"/>
      <c r="C860" s="2"/>
      <c r="D860" s="2"/>
      <c r="E860" s="2"/>
      <c r="F860" s="2"/>
      <c r="G860" s="2"/>
      <c r="H860" s="7"/>
      <c r="I860" s="2"/>
      <c r="J860" s="7"/>
      <c r="K860" s="2"/>
      <c r="L860" s="2"/>
      <c r="M860" s="2"/>
      <c r="N860" s="2"/>
      <c r="O860" s="2"/>
      <c r="P860" s="2"/>
      <c r="Q860" s="2"/>
      <c r="R860" s="291"/>
      <c r="S860" s="2"/>
      <c r="T860" s="2"/>
      <c r="U860" s="2"/>
      <c r="V860" s="2"/>
      <c r="W860" s="2"/>
      <c r="X860" s="2"/>
      <c r="Y860" s="2"/>
      <c r="Z860" s="2"/>
    </row>
    <row r="861" spans="1:26" ht="15.75" customHeight="1" x14ac:dyDescent="0.2">
      <c r="A861" s="2"/>
      <c r="B861" s="2"/>
      <c r="C861" s="2"/>
      <c r="D861" s="2"/>
      <c r="E861" s="2"/>
      <c r="F861" s="2"/>
      <c r="G861" s="2"/>
      <c r="H861" s="7"/>
      <c r="I861" s="2"/>
      <c r="J861" s="7"/>
      <c r="K861" s="2"/>
      <c r="L861" s="2"/>
      <c r="M861" s="2"/>
      <c r="N861" s="2"/>
      <c r="O861" s="2"/>
      <c r="P861" s="2"/>
      <c r="Q861" s="2"/>
      <c r="R861" s="291"/>
      <c r="S861" s="2"/>
      <c r="T861" s="2"/>
      <c r="U861" s="2"/>
      <c r="V861" s="2"/>
      <c r="W861" s="2"/>
      <c r="X861" s="2"/>
      <c r="Y861" s="2"/>
      <c r="Z861" s="2"/>
    </row>
    <row r="862" spans="1:26" ht="15.75" customHeight="1" x14ac:dyDescent="0.2">
      <c r="A862" s="2"/>
      <c r="B862" s="2"/>
      <c r="C862" s="2"/>
      <c r="D862" s="2"/>
      <c r="E862" s="2"/>
      <c r="F862" s="2"/>
      <c r="G862" s="2"/>
      <c r="H862" s="7"/>
      <c r="I862" s="2"/>
      <c r="J862" s="7"/>
      <c r="K862" s="2"/>
      <c r="L862" s="2"/>
      <c r="M862" s="2"/>
      <c r="N862" s="2"/>
      <c r="O862" s="2"/>
      <c r="P862" s="2"/>
      <c r="Q862" s="2"/>
      <c r="R862" s="291"/>
      <c r="S862" s="2"/>
      <c r="T862" s="2"/>
      <c r="U862" s="2"/>
      <c r="V862" s="2"/>
      <c r="W862" s="2"/>
      <c r="X862" s="2"/>
      <c r="Y862" s="2"/>
      <c r="Z862" s="2"/>
    </row>
    <row r="863" spans="1:26" ht="15.75" customHeight="1" x14ac:dyDescent="0.2">
      <c r="A863" s="2"/>
      <c r="B863" s="2"/>
      <c r="C863" s="2"/>
      <c r="D863" s="2"/>
      <c r="E863" s="2"/>
      <c r="F863" s="2"/>
      <c r="G863" s="2"/>
      <c r="H863" s="7"/>
      <c r="I863" s="2"/>
      <c r="J863" s="7"/>
      <c r="K863" s="2"/>
      <c r="L863" s="2"/>
      <c r="M863" s="2"/>
      <c r="N863" s="2"/>
      <c r="O863" s="2"/>
      <c r="P863" s="2"/>
      <c r="Q863" s="2"/>
      <c r="R863" s="291"/>
      <c r="S863" s="2"/>
      <c r="T863" s="2"/>
      <c r="U863" s="2"/>
      <c r="V863" s="2"/>
      <c r="W863" s="2"/>
      <c r="X863" s="2"/>
      <c r="Y863" s="2"/>
      <c r="Z863" s="2"/>
    </row>
    <row r="864" spans="1:26" ht="15.75" customHeight="1" x14ac:dyDescent="0.2">
      <c r="A864" s="2"/>
      <c r="B864" s="2"/>
      <c r="C864" s="2"/>
      <c r="D864" s="2"/>
      <c r="E864" s="2"/>
      <c r="F864" s="2"/>
      <c r="G864" s="2"/>
      <c r="H864" s="7"/>
      <c r="I864" s="2"/>
      <c r="J864" s="7"/>
      <c r="K864" s="2"/>
      <c r="L864" s="2"/>
      <c r="M864" s="2"/>
      <c r="N864" s="2"/>
      <c r="O864" s="2"/>
      <c r="P864" s="2"/>
      <c r="Q864" s="2"/>
      <c r="R864" s="291"/>
      <c r="S864" s="2"/>
      <c r="T864" s="2"/>
      <c r="U864" s="2"/>
      <c r="V864" s="2"/>
      <c r="W864" s="2"/>
      <c r="X864" s="2"/>
      <c r="Y864" s="2"/>
      <c r="Z864" s="2"/>
    </row>
    <row r="865" spans="1:26" ht="15.75" customHeight="1" x14ac:dyDescent="0.2">
      <c r="A865" s="2"/>
      <c r="B865" s="2"/>
      <c r="C865" s="2"/>
      <c r="D865" s="2"/>
      <c r="E865" s="2"/>
      <c r="F865" s="2"/>
      <c r="G865" s="2"/>
      <c r="H865" s="7"/>
      <c r="I865" s="2"/>
      <c r="J865" s="7"/>
      <c r="K865" s="2"/>
      <c r="L865" s="2"/>
      <c r="M865" s="2"/>
      <c r="N865" s="2"/>
      <c r="O865" s="2"/>
      <c r="P865" s="2"/>
      <c r="Q865" s="2"/>
      <c r="R865" s="291"/>
      <c r="S865" s="2"/>
      <c r="T865" s="2"/>
      <c r="U865" s="2"/>
      <c r="V865" s="2"/>
      <c r="W865" s="2"/>
      <c r="X865" s="2"/>
      <c r="Y865" s="2"/>
      <c r="Z865" s="2"/>
    </row>
    <row r="866" spans="1:26" ht="15.75" customHeight="1" x14ac:dyDescent="0.2">
      <c r="A866" s="2"/>
      <c r="B866" s="2"/>
      <c r="C866" s="2"/>
      <c r="D866" s="2"/>
      <c r="E866" s="2"/>
      <c r="F866" s="2"/>
      <c r="G866" s="2"/>
      <c r="H866" s="7"/>
      <c r="I866" s="2"/>
      <c r="J866" s="7"/>
      <c r="K866" s="2"/>
      <c r="L866" s="2"/>
      <c r="M866" s="2"/>
      <c r="N866" s="2"/>
      <c r="O866" s="2"/>
      <c r="P866" s="2"/>
      <c r="Q866" s="2"/>
      <c r="R866" s="291"/>
      <c r="S866" s="2"/>
      <c r="T866" s="2"/>
      <c r="U866" s="2"/>
      <c r="V866" s="2"/>
      <c r="W866" s="2"/>
      <c r="X866" s="2"/>
      <c r="Y866" s="2"/>
      <c r="Z866" s="2"/>
    </row>
    <row r="867" spans="1:26" ht="15.75" customHeight="1" x14ac:dyDescent="0.2">
      <c r="A867" s="2"/>
      <c r="B867" s="2"/>
      <c r="C867" s="2"/>
      <c r="D867" s="2"/>
      <c r="E867" s="2"/>
      <c r="F867" s="2"/>
      <c r="G867" s="2"/>
      <c r="H867" s="7"/>
      <c r="I867" s="2"/>
      <c r="J867" s="7"/>
      <c r="K867" s="2"/>
      <c r="L867" s="2"/>
      <c r="M867" s="2"/>
      <c r="N867" s="2"/>
      <c r="O867" s="2"/>
      <c r="P867" s="2"/>
      <c r="Q867" s="2"/>
      <c r="R867" s="291"/>
      <c r="S867" s="2"/>
      <c r="T867" s="2"/>
      <c r="U867" s="2"/>
      <c r="V867" s="2"/>
      <c r="W867" s="2"/>
      <c r="X867" s="2"/>
      <c r="Y867" s="2"/>
      <c r="Z867" s="2"/>
    </row>
    <row r="868" spans="1:26" ht="15.75" customHeight="1" x14ac:dyDescent="0.2">
      <c r="A868" s="2"/>
      <c r="B868" s="2"/>
      <c r="C868" s="2"/>
      <c r="D868" s="2"/>
      <c r="E868" s="2"/>
      <c r="F868" s="2"/>
      <c r="G868" s="2"/>
      <c r="H868" s="7"/>
      <c r="I868" s="2"/>
      <c r="J868" s="7"/>
      <c r="K868" s="2"/>
      <c r="L868" s="2"/>
      <c r="M868" s="2"/>
      <c r="N868" s="2"/>
      <c r="O868" s="2"/>
      <c r="P868" s="2"/>
      <c r="Q868" s="2"/>
      <c r="R868" s="291"/>
      <c r="S868" s="2"/>
      <c r="T868" s="2"/>
      <c r="U868" s="2"/>
      <c r="V868" s="2"/>
      <c r="W868" s="2"/>
      <c r="X868" s="2"/>
      <c r="Y868" s="2"/>
      <c r="Z868" s="2"/>
    </row>
    <row r="869" spans="1:26" ht="15.75" customHeight="1" x14ac:dyDescent="0.2">
      <c r="A869" s="2"/>
      <c r="B869" s="2"/>
      <c r="C869" s="2"/>
      <c r="D869" s="2"/>
      <c r="E869" s="2"/>
      <c r="F869" s="2"/>
      <c r="G869" s="2"/>
      <c r="H869" s="7"/>
      <c r="I869" s="2"/>
      <c r="J869" s="7"/>
      <c r="K869" s="2"/>
      <c r="L869" s="2"/>
      <c r="M869" s="2"/>
      <c r="N869" s="2"/>
      <c r="O869" s="2"/>
      <c r="P869" s="2"/>
      <c r="Q869" s="2"/>
      <c r="R869" s="291"/>
      <c r="S869" s="2"/>
      <c r="T869" s="2"/>
      <c r="U869" s="2"/>
      <c r="V869" s="2"/>
      <c r="W869" s="2"/>
      <c r="X869" s="2"/>
      <c r="Y869" s="2"/>
      <c r="Z869" s="2"/>
    </row>
    <row r="870" spans="1:26" ht="15.75" customHeight="1" x14ac:dyDescent="0.2">
      <c r="A870" s="2"/>
      <c r="B870" s="2"/>
      <c r="C870" s="2"/>
      <c r="D870" s="2"/>
      <c r="E870" s="2"/>
      <c r="F870" s="2"/>
      <c r="G870" s="2"/>
      <c r="H870" s="7"/>
      <c r="I870" s="2"/>
      <c r="J870" s="7"/>
      <c r="K870" s="2"/>
      <c r="L870" s="2"/>
      <c r="M870" s="2"/>
      <c r="N870" s="2"/>
      <c r="O870" s="2"/>
      <c r="P870" s="2"/>
      <c r="Q870" s="2"/>
      <c r="R870" s="291"/>
      <c r="S870" s="2"/>
      <c r="T870" s="2"/>
      <c r="U870" s="2"/>
      <c r="V870" s="2"/>
      <c r="W870" s="2"/>
      <c r="X870" s="2"/>
      <c r="Y870" s="2"/>
      <c r="Z870" s="2"/>
    </row>
    <row r="871" spans="1:26" ht="15.75" customHeight="1" x14ac:dyDescent="0.2">
      <c r="A871" s="2"/>
      <c r="B871" s="2"/>
      <c r="C871" s="2"/>
      <c r="D871" s="2"/>
      <c r="E871" s="2"/>
      <c r="F871" s="2"/>
      <c r="G871" s="2"/>
      <c r="H871" s="7"/>
      <c r="I871" s="2"/>
      <c r="J871" s="7"/>
      <c r="K871" s="2"/>
      <c r="L871" s="2"/>
      <c r="M871" s="2"/>
      <c r="N871" s="2"/>
      <c r="O871" s="2"/>
      <c r="P871" s="2"/>
      <c r="Q871" s="2"/>
      <c r="R871" s="291"/>
      <c r="S871" s="2"/>
      <c r="T871" s="2"/>
      <c r="U871" s="2"/>
      <c r="V871" s="2"/>
      <c r="W871" s="2"/>
      <c r="X871" s="2"/>
      <c r="Y871" s="2"/>
      <c r="Z871" s="2"/>
    </row>
    <row r="872" spans="1:26" ht="15.75" customHeight="1" x14ac:dyDescent="0.2">
      <c r="A872" s="2"/>
      <c r="B872" s="2"/>
      <c r="C872" s="2"/>
      <c r="D872" s="2"/>
      <c r="E872" s="2"/>
      <c r="F872" s="2"/>
      <c r="G872" s="2"/>
      <c r="H872" s="7"/>
      <c r="I872" s="2"/>
      <c r="J872" s="7"/>
      <c r="K872" s="2"/>
      <c r="L872" s="2"/>
      <c r="M872" s="2"/>
      <c r="N872" s="2"/>
      <c r="O872" s="2"/>
      <c r="P872" s="2"/>
      <c r="Q872" s="2"/>
      <c r="R872" s="291"/>
      <c r="S872" s="2"/>
      <c r="T872" s="2"/>
      <c r="U872" s="2"/>
      <c r="V872" s="2"/>
      <c r="W872" s="2"/>
      <c r="X872" s="2"/>
      <c r="Y872" s="2"/>
      <c r="Z872" s="2"/>
    </row>
    <row r="873" spans="1:26" ht="15.75" customHeight="1" x14ac:dyDescent="0.2">
      <c r="A873" s="2"/>
      <c r="B873" s="2"/>
      <c r="C873" s="2"/>
      <c r="D873" s="2"/>
      <c r="E873" s="2"/>
      <c r="F873" s="2"/>
      <c r="G873" s="2"/>
      <c r="H873" s="7"/>
      <c r="I873" s="2"/>
      <c r="J873" s="7"/>
      <c r="K873" s="2"/>
      <c r="L873" s="2"/>
      <c r="M873" s="2"/>
      <c r="N873" s="2"/>
      <c r="O873" s="2"/>
      <c r="P873" s="2"/>
      <c r="Q873" s="2"/>
      <c r="R873" s="291"/>
      <c r="S873" s="2"/>
      <c r="T873" s="2"/>
      <c r="U873" s="2"/>
      <c r="V873" s="2"/>
      <c r="W873" s="2"/>
      <c r="X873" s="2"/>
      <c r="Y873" s="2"/>
      <c r="Z873" s="2"/>
    </row>
    <row r="874" spans="1:26" ht="15.75" customHeight="1" x14ac:dyDescent="0.2">
      <c r="A874" s="2"/>
      <c r="B874" s="2"/>
      <c r="C874" s="2"/>
      <c r="D874" s="2"/>
      <c r="E874" s="2"/>
      <c r="F874" s="2"/>
      <c r="G874" s="2"/>
      <c r="H874" s="7"/>
      <c r="I874" s="2"/>
      <c r="J874" s="7"/>
      <c r="K874" s="2"/>
      <c r="L874" s="2"/>
      <c r="M874" s="2"/>
      <c r="N874" s="2"/>
      <c r="O874" s="2"/>
      <c r="P874" s="2"/>
      <c r="Q874" s="2"/>
      <c r="R874" s="291"/>
      <c r="S874" s="2"/>
      <c r="T874" s="2"/>
      <c r="U874" s="2"/>
      <c r="V874" s="2"/>
      <c r="W874" s="2"/>
      <c r="X874" s="2"/>
      <c r="Y874" s="2"/>
      <c r="Z874" s="2"/>
    </row>
    <row r="875" spans="1:26" ht="15.75" customHeight="1" x14ac:dyDescent="0.2">
      <c r="A875" s="2"/>
      <c r="B875" s="2"/>
      <c r="C875" s="2"/>
      <c r="D875" s="2"/>
      <c r="E875" s="2"/>
      <c r="F875" s="2"/>
      <c r="G875" s="2"/>
      <c r="H875" s="7"/>
      <c r="I875" s="2"/>
      <c r="J875" s="7"/>
      <c r="K875" s="2"/>
      <c r="L875" s="2"/>
      <c r="M875" s="2"/>
      <c r="N875" s="2"/>
      <c r="O875" s="2"/>
      <c r="P875" s="2"/>
      <c r="Q875" s="2"/>
      <c r="R875" s="291"/>
      <c r="S875" s="2"/>
      <c r="T875" s="2"/>
      <c r="U875" s="2"/>
      <c r="V875" s="2"/>
      <c r="W875" s="2"/>
      <c r="X875" s="2"/>
      <c r="Y875" s="2"/>
      <c r="Z875" s="2"/>
    </row>
    <row r="876" spans="1:26" ht="15.75" customHeight="1" x14ac:dyDescent="0.2">
      <c r="A876" s="2"/>
      <c r="B876" s="2"/>
      <c r="C876" s="2"/>
      <c r="D876" s="2"/>
      <c r="E876" s="2"/>
      <c r="F876" s="2"/>
      <c r="G876" s="2"/>
      <c r="H876" s="7"/>
      <c r="I876" s="2"/>
      <c r="J876" s="7"/>
      <c r="K876" s="2"/>
      <c r="L876" s="2"/>
      <c r="M876" s="2"/>
      <c r="N876" s="2"/>
      <c r="O876" s="2"/>
      <c r="P876" s="2"/>
      <c r="Q876" s="2"/>
      <c r="R876" s="291"/>
      <c r="S876" s="2"/>
      <c r="T876" s="2"/>
      <c r="U876" s="2"/>
      <c r="V876" s="2"/>
      <c r="W876" s="2"/>
      <c r="X876" s="2"/>
      <c r="Y876" s="2"/>
      <c r="Z876" s="2"/>
    </row>
    <row r="877" spans="1:26" ht="15.75" customHeight="1" x14ac:dyDescent="0.2">
      <c r="A877" s="2"/>
      <c r="B877" s="2"/>
      <c r="C877" s="2"/>
      <c r="D877" s="2"/>
      <c r="E877" s="2"/>
      <c r="F877" s="2"/>
      <c r="G877" s="2"/>
      <c r="H877" s="7"/>
      <c r="I877" s="2"/>
      <c r="J877" s="7"/>
      <c r="K877" s="2"/>
      <c r="L877" s="2"/>
      <c r="M877" s="2"/>
      <c r="N877" s="2"/>
      <c r="O877" s="2"/>
      <c r="P877" s="2"/>
      <c r="Q877" s="2"/>
      <c r="R877" s="291"/>
      <c r="S877" s="2"/>
      <c r="T877" s="2"/>
      <c r="U877" s="2"/>
      <c r="V877" s="2"/>
      <c r="W877" s="2"/>
      <c r="X877" s="2"/>
      <c r="Y877" s="2"/>
      <c r="Z877" s="2"/>
    </row>
    <row r="878" spans="1:26" ht="15.75" customHeight="1" x14ac:dyDescent="0.2">
      <c r="A878" s="2"/>
      <c r="B878" s="2"/>
      <c r="C878" s="2"/>
      <c r="D878" s="2"/>
      <c r="E878" s="2"/>
      <c r="F878" s="2"/>
      <c r="G878" s="2"/>
      <c r="H878" s="7"/>
      <c r="I878" s="2"/>
      <c r="J878" s="7"/>
      <c r="K878" s="2"/>
      <c r="L878" s="2"/>
      <c r="M878" s="2"/>
      <c r="N878" s="2"/>
      <c r="O878" s="2"/>
      <c r="P878" s="2"/>
      <c r="Q878" s="2"/>
      <c r="R878" s="291"/>
      <c r="S878" s="2"/>
      <c r="T878" s="2"/>
      <c r="U878" s="2"/>
      <c r="V878" s="2"/>
      <c r="W878" s="2"/>
      <c r="X878" s="2"/>
      <c r="Y878" s="2"/>
      <c r="Z878" s="2"/>
    </row>
    <row r="879" spans="1:26" ht="15.75" customHeight="1" x14ac:dyDescent="0.2">
      <c r="A879" s="2"/>
      <c r="B879" s="2"/>
      <c r="C879" s="2"/>
      <c r="D879" s="2"/>
      <c r="E879" s="2"/>
      <c r="F879" s="2"/>
      <c r="G879" s="2"/>
      <c r="H879" s="7"/>
      <c r="I879" s="2"/>
      <c r="J879" s="7"/>
      <c r="K879" s="2"/>
      <c r="L879" s="2"/>
      <c r="M879" s="2"/>
      <c r="N879" s="2"/>
      <c r="O879" s="2"/>
      <c r="P879" s="2"/>
      <c r="Q879" s="2"/>
      <c r="R879" s="291"/>
      <c r="S879" s="2"/>
      <c r="T879" s="2"/>
      <c r="U879" s="2"/>
      <c r="V879" s="2"/>
      <c r="W879" s="2"/>
      <c r="X879" s="2"/>
      <c r="Y879" s="2"/>
      <c r="Z879" s="2"/>
    </row>
    <row r="880" spans="1:26" ht="15.75" customHeight="1" x14ac:dyDescent="0.2">
      <c r="A880" s="2"/>
      <c r="B880" s="2"/>
      <c r="C880" s="2"/>
      <c r="D880" s="2"/>
      <c r="E880" s="2"/>
      <c r="F880" s="2"/>
      <c r="G880" s="2"/>
      <c r="H880" s="7"/>
      <c r="I880" s="2"/>
      <c r="J880" s="7"/>
      <c r="K880" s="2"/>
      <c r="L880" s="2"/>
      <c r="M880" s="2"/>
      <c r="N880" s="2"/>
      <c r="O880" s="2"/>
      <c r="P880" s="2"/>
      <c r="Q880" s="2"/>
      <c r="R880" s="291"/>
      <c r="S880" s="2"/>
      <c r="T880" s="2"/>
      <c r="U880" s="2"/>
      <c r="V880" s="2"/>
      <c r="W880" s="2"/>
      <c r="X880" s="2"/>
      <c r="Y880" s="2"/>
      <c r="Z880" s="2"/>
    </row>
    <row r="881" spans="1:26" ht="15.75" customHeight="1" x14ac:dyDescent="0.2">
      <c r="A881" s="2"/>
      <c r="B881" s="2"/>
      <c r="C881" s="2"/>
      <c r="D881" s="2"/>
      <c r="E881" s="2"/>
      <c r="F881" s="2"/>
      <c r="G881" s="2"/>
      <c r="H881" s="7"/>
      <c r="I881" s="2"/>
      <c r="J881" s="7"/>
      <c r="K881" s="2"/>
      <c r="L881" s="2"/>
      <c r="M881" s="2"/>
      <c r="N881" s="2"/>
      <c r="O881" s="2"/>
      <c r="P881" s="2"/>
      <c r="Q881" s="2"/>
      <c r="R881" s="291"/>
      <c r="S881" s="2"/>
      <c r="T881" s="2"/>
      <c r="U881" s="2"/>
      <c r="V881" s="2"/>
      <c r="W881" s="2"/>
      <c r="X881" s="2"/>
      <c r="Y881" s="2"/>
      <c r="Z881" s="2"/>
    </row>
    <row r="882" spans="1:26" ht="15.75" customHeight="1" x14ac:dyDescent="0.2">
      <c r="A882" s="2"/>
      <c r="B882" s="2"/>
      <c r="C882" s="2"/>
      <c r="D882" s="2"/>
      <c r="E882" s="2"/>
      <c r="F882" s="2"/>
      <c r="G882" s="2"/>
      <c r="H882" s="7"/>
      <c r="I882" s="2"/>
      <c r="J882" s="7"/>
      <c r="K882" s="2"/>
      <c r="L882" s="2"/>
      <c r="M882" s="2"/>
      <c r="N882" s="2"/>
      <c r="O882" s="2"/>
      <c r="P882" s="2"/>
      <c r="Q882" s="2"/>
      <c r="R882" s="291"/>
      <c r="S882" s="2"/>
      <c r="T882" s="2"/>
      <c r="U882" s="2"/>
      <c r="V882" s="2"/>
      <c r="W882" s="2"/>
      <c r="X882" s="2"/>
      <c r="Y882" s="2"/>
      <c r="Z882" s="2"/>
    </row>
    <row r="883" spans="1:26" ht="15.75" customHeight="1" x14ac:dyDescent="0.2">
      <c r="A883" s="2"/>
      <c r="B883" s="2"/>
      <c r="C883" s="2"/>
      <c r="D883" s="2"/>
      <c r="E883" s="2"/>
      <c r="F883" s="2"/>
      <c r="G883" s="2"/>
      <c r="H883" s="7"/>
      <c r="I883" s="2"/>
      <c r="J883" s="7"/>
      <c r="K883" s="2"/>
      <c r="L883" s="2"/>
      <c r="M883" s="2"/>
      <c r="N883" s="2"/>
      <c r="O883" s="2"/>
      <c r="P883" s="2"/>
      <c r="Q883" s="2"/>
      <c r="R883" s="291"/>
      <c r="S883" s="2"/>
      <c r="T883" s="2"/>
      <c r="U883" s="2"/>
      <c r="V883" s="2"/>
      <c r="W883" s="2"/>
      <c r="X883" s="2"/>
      <c r="Y883" s="2"/>
      <c r="Z883" s="2"/>
    </row>
    <row r="884" spans="1:26" ht="15.75" customHeight="1" x14ac:dyDescent="0.2">
      <c r="A884" s="2"/>
      <c r="B884" s="2"/>
      <c r="C884" s="2"/>
      <c r="D884" s="2"/>
      <c r="E884" s="2"/>
      <c r="F884" s="2"/>
      <c r="G884" s="2"/>
      <c r="H884" s="7"/>
      <c r="I884" s="2"/>
      <c r="J884" s="7"/>
      <c r="K884" s="2"/>
      <c r="L884" s="2"/>
      <c r="M884" s="2"/>
      <c r="N884" s="2"/>
      <c r="O884" s="2"/>
      <c r="P884" s="2"/>
      <c r="Q884" s="2"/>
      <c r="R884" s="291"/>
      <c r="S884" s="2"/>
      <c r="T884" s="2"/>
      <c r="U884" s="2"/>
      <c r="V884" s="2"/>
      <c r="W884" s="2"/>
      <c r="X884" s="2"/>
      <c r="Y884" s="2"/>
      <c r="Z884" s="2"/>
    </row>
    <row r="885" spans="1:26" ht="15.75" customHeight="1" x14ac:dyDescent="0.2">
      <c r="A885" s="2"/>
      <c r="B885" s="2"/>
      <c r="C885" s="2"/>
      <c r="D885" s="2"/>
      <c r="E885" s="2"/>
      <c r="F885" s="2"/>
      <c r="G885" s="2"/>
      <c r="H885" s="7"/>
      <c r="I885" s="2"/>
      <c r="J885" s="7"/>
      <c r="K885" s="2"/>
      <c r="L885" s="2"/>
      <c r="M885" s="2"/>
      <c r="N885" s="2"/>
      <c r="O885" s="2"/>
      <c r="P885" s="2"/>
      <c r="Q885" s="2"/>
      <c r="R885" s="291"/>
      <c r="S885" s="2"/>
      <c r="T885" s="2"/>
      <c r="U885" s="2"/>
      <c r="V885" s="2"/>
      <c r="W885" s="2"/>
      <c r="X885" s="2"/>
      <c r="Y885" s="2"/>
      <c r="Z885" s="2"/>
    </row>
    <row r="886" spans="1:26" ht="15.75" customHeight="1" x14ac:dyDescent="0.2">
      <c r="A886" s="2"/>
      <c r="B886" s="2"/>
      <c r="C886" s="2"/>
      <c r="D886" s="2"/>
      <c r="E886" s="2"/>
      <c r="F886" s="2"/>
      <c r="G886" s="2"/>
      <c r="H886" s="7"/>
      <c r="I886" s="2"/>
      <c r="J886" s="7"/>
      <c r="K886" s="2"/>
      <c r="L886" s="2"/>
      <c r="M886" s="2"/>
      <c r="N886" s="2"/>
      <c r="O886" s="2"/>
      <c r="P886" s="2"/>
      <c r="Q886" s="2"/>
      <c r="R886" s="291"/>
      <c r="S886" s="2"/>
      <c r="T886" s="2"/>
      <c r="U886" s="2"/>
      <c r="V886" s="2"/>
      <c r="W886" s="2"/>
      <c r="X886" s="2"/>
      <c r="Y886" s="2"/>
      <c r="Z886" s="2"/>
    </row>
    <row r="887" spans="1:26" ht="15.75" customHeight="1" x14ac:dyDescent="0.2">
      <c r="A887" s="2"/>
      <c r="B887" s="2"/>
      <c r="C887" s="2"/>
      <c r="D887" s="2"/>
      <c r="E887" s="2"/>
      <c r="F887" s="2"/>
      <c r="G887" s="2"/>
      <c r="H887" s="7"/>
      <c r="I887" s="2"/>
      <c r="J887" s="7"/>
      <c r="K887" s="2"/>
      <c r="L887" s="2"/>
      <c r="M887" s="2"/>
      <c r="N887" s="2"/>
      <c r="O887" s="2"/>
      <c r="P887" s="2"/>
      <c r="Q887" s="2"/>
      <c r="R887" s="291"/>
      <c r="S887" s="2"/>
      <c r="T887" s="2"/>
      <c r="U887" s="2"/>
      <c r="V887" s="2"/>
      <c r="W887" s="2"/>
      <c r="X887" s="2"/>
      <c r="Y887" s="2"/>
      <c r="Z887" s="2"/>
    </row>
    <row r="888" spans="1:26" ht="15.75" customHeight="1" x14ac:dyDescent="0.2">
      <c r="A888" s="2"/>
      <c r="B888" s="2"/>
      <c r="C888" s="2"/>
      <c r="D888" s="2"/>
      <c r="E888" s="2"/>
      <c r="F888" s="2"/>
      <c r="G888" s="2"/>
      <c r="H888" s="7"/>
      <c r="I888" s="2"/>
      <c r="J888" s="7"/>
      <c r="K888" s="2"/>
      <c r="L888" s="2"/>
      <c r="M888" s="2"/>
      <c r="N888" s="2"/>
      <c r="O888" s="2"/>
      <c r="P888" s="2"/>
      <c r="Q888" s="2"/>
      <c r="R888" s="291"/>
      <c r="S888" s="2"/>
      <c r="T888" s="2"/>
      <c r="U888" s="2"/>
      <c r="V888" s="2"/>
      <c r="W888" s="2"/>
      <c r="X888" s="2"/>
      <c r="Y888" s="2"/>
      <c r="Z888" s="2"/>
    </row>
    <row r="889" spans="1:26" ht="15.75" customHeight="1" x14ac:dyDescent="0.2">
      <c r="A889" s="2"/>
      <c r="B889" s="2"/>
      <c r="C889" s="2"/>
      <c r="D889" s="2"/>
      <c r="E889" s="2"/>
      <c r="F889" s="2"/>
      <c r="G889" s="2"/>
      <c r="H889" s="7"/>
      <c r="I889" s="2"/>
      <c r="J889" s="7"/>
      <c r="K889" s="2"/>
      <c r="L889" s="2"/>
      <c r="M889" s="2"/>
      <c r="N889" s="2"/>
      <c r="O889" s="2"/>
      <c r="P889" s="2"/>
      <c r="Q889" s="2"/>
      <c r="R889" s="291"/>
      <c r="S889" s="2"/>
      <c r="T889" s="2"/>
      <c r="U889" s="2"/>
      <c r="V889" s="2"/>
      <c r="W889" s="2"/>
      <c r="X889" s="2"/>
      <c r="Y889" s="2"/>
      <c r="Z889" s="2"/>
    </row>
    <row r="890" spans="1:26" ht="15.75" customHeight="1" x14ac:dyDescent="0.2">
      <c r="A890" s="2"/>
      <c r="B890" s="2"/>
      <c r="C890" s="2"/>
      <c r="D890" s="2"/>
      <c r="E890" s="2"/>
      <c r="F890" s="2"/>
      <c r="G890" s="2"/>
      <c r="H890" s="7"/>
      <c r="I890" s="2"/>
      <c r="J890" s="7"/>
      <c r="K890" s="2"/>
      <c r="L890" s="2"/>
      <c r="M890" s="2"/>
      <c r="N890" s="2"/>
      <c r="O890" s="2"/>
      <c r="P890" s="2"/>
      <c r="Q890" s="2"/>
      <c r="R890" s="291"/>
      <c r="S890" s="2"/>
      <c r="T890" s="2"/>
      <c r="U890" s="2"/>
      <c r="V890" s="2"/>
      <c r="W890" s="2"/>
      <c r="X890" s="2"/>
      <c r="Y890" s="2"/>
      <c r="Z890" s="2"/>
    </row>
    <row r="891" spans="1:26" ht="15.75" customHeight="1" x14ac:dyDescent="0.2">
      <c r="A891" s="2"/>
      <c r="B891" s="2"/>
      <c r="C891" s="2"/>
      <c r="D891" s="2"/>
      <c r="E891" s="2"/>
      <c r="F891" s="2"/>
      <c r="G891" s="2"/>
      <c r="H891" s="7"/>
      <c r="I891" s="2"/>
      <c r="J891" s="7"/>
      <c r="K891" s="2"/>
      <c r="L891" s="2"/>
      <c r="M891" s="2"/>
      <c r="N891" s="2"/>
      <c r="O891" s="2"/>
      <c r="P891" s="2"/>
      <c r="Q891" s="2"/>
      <c r="R891" s="291"/>
      <c r="S891" s="2"/>
      <c r="T891" s="2"/>
      <c r="U891" s="2"/>
      <c r="V891" s="2"/>
      <c r="W891" s="2"/>
      <c r="X891" s="2"/>
      <c r="Y891" s="2"/>
      <c r="Z891" s="2"/>
    </row>
    <row r="892" spans="1:26" ht="15.75" customHeight="1" x14ac:dyDescent="0.2">
      <c r="A892" s="2"/>
      <c r="B892" s="2"/>
      <c r="C892" s="2"/>
      <c r="D892" s="2"/>
      <c r="E892" s="2"/>
      <c r="F892" s="2"/>
      <c r="G892" s="2"/>
      <c r="H892" s="7"/>
      <c r="I892" s="2"/>
      <c r="J892" s="7"/>
      <c r="K892" s="2"/>
      <c r="L892" s="2"/>
      <c r="M892" s="2"/>
      <c r="N892" s="2"/>
      <c r="O892" s="2"/>
      <c r="P892" s="2"/>
      <c r="Q892" s="2"/>
      <c r="R892" s="291"/>
      <c r="S892" s="2"/>
      <c r="T892" s="2"/>
      <c r="U892" s="2"/>
      <c r="V892" s="2"/>
      <c r="W892" s="2"/>
      <c r="X892" s="2"/>
      <c r="Y892" s="2"/>
      <c r="Z892" s="2"/>
    </row>
    <row r="893" spans="1:26" ht="15.75" customHeight="1" x14ac:dyDescent="0.2">
      <c r="A893" s="2"/>
      <c r="B893" s="2"/>
      <c r="C893" s="2"/>
      <c r="D893" s="2"/>
      <c r="E893" s="2"/>
      <c r="F893" s="2"/>
      <c r="G893" s="2"/>
      <c r="H893" s="7"/>
      <c r="I893" s="2"/>
      <c r="J893" s="7"/>
      <c r="K893" s="2"/>
      <c r="L893" s="2"/>
      <c r="M893" s="2"/>
      <c r="N893" s="2"/>
      <c r="O893" s="2"/>
      <c r="P893" s="2"/>
      <c r="Q893" s="2"/>
      <c r="R893" s="291"/>
      <c r="S893" s="2"/>
      <c r="T893" s="2"/>
      <c r="U893" s="2"/>
      <c r="V893" s="2"/>
      <c r="W893" s="2"/>
      <c r="X893" s="2"/>
      <c r="Y893" s="2"/>
      <c r="Z893" s="2"/>
    </row>
    <row r="894" spans="1:26" ht="15.75" customHeight="1" x14ac:dyDescent="0.2">
      <c r="A894" s="2"/>
      <c r="B894" s="2"/>
      <c r="C894" s="2"/>
      <c r="D894" s="2"/>
      <c r="E894" s="2"/>
      <c r="F894" s="2"/>
      <c r="G894" s="2"/>
      <c r="H894" s="7"/>
      <c r="I894" s="2"/>
      <c r="J894" s="7"/>
      <c r="K894" s="2"/>
      <c r="L894" s="2"/>
      <c r="M894" s="2"/>
      <c r="N894" s="2"/>
      <c r="O894" s="2"/>
      <c r="P894" s="2"/>
      <c r="Q894" s="2"/>
      <c r="R894" s="291"/>
      <c r="S894" s="2"/>
      <c r="T894" s="2"/>
      <c r="U894" s="2"/>
      <c r="V894" s="2"/>
      <c r="W894" s="2"/>
      <c r="X894" s="2"/>
      <c r="Y894" s="2"/>
      <c r="Z894" s="2"/>
    </row>
    <row r="895" spans="1:26" ht="15.75" customHeight="1" x14ac:dyDescent="0.2">
      <c r="A895" s="2"/>
      <c r="B895" s="2"/>
      <c r="C895" s="2"/>
      <c r="D895" s="2"/>
      <c r="E895" s="2"/>
      <c r="F895" s="2"/>
      <c r="G895" s="2"/>
      <c r="H895" s="7"/>
      <c r="I895" s="2"/>
      <c r="J895" s="7"/>
      <c r="K895" s="2"/>
      <c r="L895" s="2"/>
      <c r="M895" s="2"/>
      <c r="N895" s="2"/>
      <c r="O895" s="2"/>
      <c r="P895" s="2"/>
      <c r="Q895" s="2"/>
      <c r="R895" s="291"/>
      <c r="S895" s="2"/>
      <c r="T895" s="2"/>
      <c r="U895" s="2"/>
      <c r="V895" s="2"/>
      <c r="W895" s="2"/>
      <c r="X895" s="2"/>
      <c r="Y895" s="2"/>
      <c r="Z895" s="2"/>
    </row>
    <row r="896" spans="1:26" ht="15.75" customHeight="1" x14ac:dyDescent="0.2">
      <c r="A896" s="2"/>
      <c r="B896" s="2"/>
      <c r="C896" s="2"/>
      <c r="D896" s="2"/>
      <c r="E896" s="2"/>
      <c r="F896" s="2"/>
      <c r="G896" s="2"/>
      <c r="H896" s="7"/>
      <c r="I896" s="2"/>
      <c r="J896" s="7"/>
      <c r="K896" s="2"/>
      <c r="L896" s="2"/>
      <c r="M896" s="2"/>
      <c r="N896" s="2"/>
      <c r="O896" s="2"/>
      <c r="P896" s="2"/>
      <c r="Q896" s="2"/>
      <c r="R896" s="291"/>
      <c r="S896" s="2"/>
      <c r="T896" s="2"/>
      <c r="U896" s="2"/>
      <c r="V896" s="2"/>
      <c r="W896" s="2"/>
      <c r="X896" s="2"/>
      <c r="Y896" s="2"/>
      <c r="Z896" s="2"/>
    </row>
    <row r="897" spans="1:26" ht="15.75" customHeight="1" x14ac:dyDescent="0.2">
      <c r="A897" s="2"/>
      <c r="B897" s="2"/>
      <c r="C897" s="2"/>
      <c r="D897" s="2"/>
      <c r="E897" s="2"/>
      <c r="F897" s="2"/>
      <c r="G897" s="2"/>
      <c r="H897" s="7"/>
      <c r="I897" s="2"/>
      <c r="J897" s="7"/>
      <c r="K897" s="2"/>
      <c r="L897" s="2"/>
      <c r="M897" s="2"/>
      <c r="N897" s="2"/>
      <c r="O897" s="2"/>
      <c r="P897" s="2"/>
      <c r="Q897" s="2"/>
      <c r="R897" s="291"/>
      <c r="S897" s="2"/>
      <c r="T897" s="2"/>
      <c r="U897" s="2"/>
      <c r="V897" s="2"/>
      <c r="W897" s="2"/>
      <c r="X897" s="2"/>
      <c r="Y897" s="2"/>
      <c r="Z897" s="2"/>
    </row>
    <row r="898" spans="1:26" ht="15.75" customHeight="1" x14ac:dyDescent="0.2">
      <c r="A898" s="2"/>
      <c r="B898" s="2"/>
      <c r="C898" s="2"/>
      <c r="D898" s="2"/>
      <c r="E898" s="2"/>
      <c r="F898" s="2"/>
      <c r="G898" s="2"/>
      <c r="H898" s="7"/>
      <c r="I898" s="2"/>
      <c r="J898" s="7"/>
      <c r="K898" s="2"/>
      <c r="L898" s="2"/>
      <c r="M898" s="2"/>
      <c r="N898" s="2"/>
      <c r="O898" s="2"/>
      <c r="P898" s="2"/>
      <c r="Q898" s="2"/>
      <c r="R898" s="291"/>
      <c r="S898" s="2"/>
      <c r="T898" s="2"/>
      <c r="U898" s="2"/>
      <c r="V898" s="2"/>
      <c r="W898" s="2"/>
      <c r="X898" s="2"/>
      <c r="Y898" s="2"/>
      <c r="Z898" s="2"/>
    </row>
    <row r="899" spans="1:26" ht="15.75" customHeight="1" x14ac:dyDescent="0.2">
      <c r="A899" s="2"/>
      <c r="B899" s="2"/>
      <c r="C899" s="2"/>
      <c r="D899" s="2"/>
      <c r="E899" s="2"/>
      <c r="F899" s="2"/>
      <c r="G899" s="2"/>
      <c r="H899" s="7"/>
      <c r="I899" s="2"/>
      <c r="J899" s="7"/>
      <c r="K899" s="2"/>
      <c r="L899" s="2"/>
      <c r="M899" s="2"/>
      <c r="N899" s="2"/>
      <c r="O899" s="2"/>
      <c r="P899" s="2"/>
      <c r="Q899" s="2"/>
      <c r="R899" s="291"/>
      <c r="S899" s="2"/>
      <c r="T899" s="2"/>
      <c r="U899" s="2"/>
      <c r="V899" s="2"/>
      <c r="W899" s="2"/>
      <c r="X899" s="2"/>
      <c r="Y899" s="2"/>
      <c r="Z899" s="2"/>
    </row>
    <row r="900" spans="1:26" ht="15.75" customHeight="1" x14ac:dyDescent="0.2">
      <c r="A900" s="2"/>
      <c r="B900" s="2"/>
      <c r="C900" s="2"/>
      <c r="D900" s="2"/>
      <c r="E900" s="2"/>
      <c r="F900" s="2"/>
      <c r="G900" s="2"/>
      <c r="H900" s="7"/>
      <c r="I900" s="2"/>
      <c r="J900" s="7"/>
      <c r="K900" s="2"/>
      <c r="L900" s="2"/>
      <c r="M900" s="2"/>
      <c r="N900" s="2"/>
      <c r="O900" s="2"/>
      <c r="P900" s="2"/>
      <c r="Q900" s="2"/>
      <c r="R900" s="291"/>
      <c r="S900" s="2"/>
      <c r="T900" s="2"/>
      <c r="U900" s="2"/>
      <c r="V900" s="2"/>
      <c r="W900" s="2"/>
      <c r="X900" s="2"/>
      <c r="Y900" s="2"/>
      <c r="Z900" s="2"/>
    </row>
    <row r="901" spans="1:26" ht="15.75" customHeight="1" x14ac:dyDescent="0.2">
      <c r="A901" s="2"/>
      <c r="B901" s="2"/>
      <c r="C901" s="2"/>
      <c r="D901" s="2"/>
      <c r="E901" s="2"/>
      <c r="F901" s="2"/>
      <c r="G901" s="2"/>
      <c r="H901" s="7"/>
      <c r="I901" s="2"/>
      <c r="J901" s="7"/>
      <c r="K901" s="2"/>
      <c r="L901" s="2"/>
      <c r="M901" s="2"/>
      <c r="N901" s="2"/>
      <c r="O901" s="2"/>
      <c r="P901" s="2"/>
      <c r="Q901" s="2"/>
      <c r="R901" s="291"/>
      <c r="S901" s="2"/>
      <c r="T901" s="2"/>
      <c r="U901" s="2"/>
      <c r="V901" s="2"/>
      <c r="W901" s="2"/>
      <c r="X901" s="2"/>
      <c r="Y901" s="2"/>
      <c r="Z901" s="2"/>
    </row>
    <row r="902" spans="1:26" ht="15.75" customHeight="1" x14ac:dyDescent="0.2">
      <c r="A902" s="2"/>
      <c r="B902" s="2"/>
      <c r="C902" s="2"/>
      <c r="D902" s="2"/>
      <c r="E902" s="2"/>
      <c r="F902" s="2"/>
      <c r="G902" s="2"/>
      <c r="H902" s="7"/>
      <c r="I902" s="2"/>
      <c r="J902" s="7"/>
      <c r="K902" s="2"/>
      <c r="L902" s="2"/>
      <c r="M902" s="2"/>
      <c r="N902" s="2"/>
      <c r="O902" s="2"/>
      <c r="P902" s="2"/>
      <c r="Q902" s="2"/>
      <c r="R902" s="291"/>
      <c r="S902" s="2"/>
      <c r="T902" s="2"/>
      <c r="U902" s="2"/>
      <c r="V902" s="2"/>
      <c r="W902" s="2"/>
      <c r="X902" s="2"/>
      <c r="Y902" s="2"/>
      <c r="Z902" s="2"/>
    </row>
    <row r="903" spans="1:26" ht="15.75" customHeight="1" x14ac:dyDescent="0.2">
      <c r="A903" s="2"/>
      <c r="B903" s="2"/>
      <c r="C903" s="2"/>
      <c r="D903" s="2"/>
      <c r="E903" s="2"/>
      <c r="F903" s="2"/>
      <c r="G903" s="2"/>
      <c r="H903" s="7"/>
      <c r="I903" s="2"/>
      <c r="J903" s="7"/>
      <c r="K903" s="2"/>
      <c r="L903" s="2"/>
      <c r="M903" s="2"/>
      <c r="N903" s="2"/>
      <c r="O903" s="2"/>
      <c r="P903" s="2"/>
      <c r="Q903" s="2"/>
      <c r="R903" s="291"/>
      <c r="S903" s="2"/>
      <c r="T903" s="2"/>
      <c r="U903" s="2"/>
      <c r="V903" s="2"/>
      <c r="W903" s="2"/>
      <c r="X903" s="2"/>
      <c r="Y903" s="2"/>
      <c r="Z903" s="2"/>
    </row>
    <row r="904" spans="1:26" ht="15.75" customHeight="1" x14ac:dyDescent="0.2">
      <c r="A904" s="2"/>
      <c r="B904" s="2"/>
      <c r="C904" s="2"/>
      <c r="D904" s="2"/>
      <c r="E904" s="2"/>
      <c r="F904" s="2"/>
      <c r="G904" s="2"/>
      <c r="H904" s="7"/>
      <c r="I904" s="2"/>
      <c r="J904" s="7"/>
      <c r="K904" s="2"/>
      <c r="L904" s="2"/>
      <c r="M904" s="2"/>
      <c r="N904" s="2"/>
      <c r="O904" s="2"/>
      <c r="P904" s="2"/>
      <c r="Q904" s="2"/>
      <c r="R904" s="291"/>
      <c r="S904" s="2"/>
      <c r="T904" s="2"/>
      <c r="U904" s="2"/>
      <c r="V904" s="2"/>
      <c r="W904" s="2"/>
      <c r="X904" s="2"/>
      <c r="Y904" s="2"/>
      <c r="Z904" s="2"/>
    </row>
    <row r="905" spans="1:26" ht="15.75" customHeight="1" x14ac:dyDescent="0.2">
      <c r="A905" s="2"/>
      <c r="B905" s="2"/>
      <c r="C905" s="2"/>
      <c r="D905" s="2"/>
      <c r="E905" s="2"/>
      <c r="F905" s="2"/>
      <c r="G905" s="2"/>
      <c r="H905" s="7"/>
      <c r="I905" s="2"/>
      <c r="J905" s="7"/>
      <c r="K905" s="2"/>
      <c r="L905" s="2"/>
      <c r="M905" s="2"/>
      <c r="N905" s="2"/>
      <c r="O905" s="2"/>
      <c r="P905" s="2"/>
      <c r="Q905" s="2"/>
      <c r="R905" s="291"/>
      <c r="S905" s="2"/>
      <c r="T905" s="2"/>
      <c r="U905" s="2"/>
      <c r="V905" s="2"/>
      <c r="W905" s="2"/>
      <c r="X905" s="2"/>
      <c r="Y905" s="2"/>
      <c r="Z905" s="2"/>
    </row>
    <row r="906" spans="1:26" ht="15.75" customHeight="1" x14ac:dyDescent="0.2">
      <c r="A906" s="2"/>
      <c r="B906" s="2"/>
      <c r="C906" s="2"/>
      <c r="D906" s="2"/>
      <c r="E906" s="2"/>
      <c r="F906" s="2"/>
      <c r="G906" s="2"/>
      <c r="H906" s="7"/>
      <c r="I906" s="2"/>
      <c r="J906" s="7"/>
      <c r="K906" s="2"/>
      <c r="L906" s="2"/>
      <c r="M906" s="2"/>
      <c r="N906" s="2"/>
      <c r="O906" s="2"/>
      <c r="P906" s="2"/>
      <c r="Q906" s="2"/>
      <c r="R906" s="291"/>
      <c r="S906" s="2"/>
      <c r="T906" s="2"/>
      <c r="U906" s="2"/>
      <c r="V906" s="2"/>
      <c r="W906" s="2"/>
      <c r="X906" s="2"/>
      <c r="Y906" s="2"/>
      <c r="Z906" s="2"/>
    </row>
    <row r="907" spans="1:26" ht="15.75" customHeight="1" x14ac:dyDescent="0.2">
      <c r="A907" s="2"/>
      <c r="B907" s="2"/>
      <c r="C907" s="2"/>
      <c r="D907" s="2"/>
      <c r="E907" s="2"/>
      <c r="F907" s="2"/>
      <c r="G907" s="2"/>
      <c r="H907" s="7"/>
      <c r="I907" s="2"/>
      <c r="J907" s="7"/>
      <c r="K907" s="2"/>
      <c r="L907" s="2"/>
      <c r="M907" s="2"/>
      <c r="N907" s="2"/>
      <c r="O907" s="2"/>
      <c r="P907" s="2"/>
      <c r="Q907" s="2"/>
      <c r="R907" s="291"/>
      <c r="S907" s="2"/>
      <c r="T907" s="2"/>
      <c r="U907" s="2"/>
      <c r="V907" s="2"/>
      <c r="W907" s="2"/>
      <c r="X907" s="2"/>
      <c r="Y907" s="2"/>
      <c r="Z907" s="2"/>
    </row>
    <row r="908" spans="1:26" ht="15.75" customHeight="1" x14ac:dyDescent="0.2">
      <c r="A908" s="2"/>
      <c r="B908" s="2"/>
      <c r="C908" s="2"/>
      <c r="D908" s="2"/>
      <c r="E908" s="2"/>
      <c r="F908" s="2"/>
      <c r="G908" s="2"/>
      <c r="H908" s="7"/>
      <c r="I908" s="2"/>
      <c r="J908" s="7"/>
      <c r="K908" s="2"/>
      <c r="L908" s="2"/>
      <c r="M908" s="2"/>
      <c r="N908" s="2"/>
      <c r="O908" s="2"/>
      <c r="P908" s="2"/>
      <c r="Q908" s="2"/>
      <c r="R908" s="291"/>
      <c r="S908" s="2"/>
      <c r="T908" s="2"/>
      <c r="U908" s="2"/>
      <c r="V908" s="2"/>
      <c r="W908" s="2"/>
      <c r="X908" s="2"/>
      <c r="Y908" s="2"/>
      <c r="Z908" s="2"/>
    </row>
    <row r="909" spans="1:26" ht="15.75" customHeight="1" x14ac:dyDescent="0.2">
      <c r="A909" s="2"/>
      <c r="B909" s="2"/>
      <c r="C909" s="2"/>
      <c r="D909" s="2"/>
      <c r="E909" s="2"/>
      <c r="F909" s="2"/>
      <c r="G909" s="2"/>
      <c r="H909" s="7"/>
      <c r="I909" s="2"/>
      <c r="J909" s="7"/>
      <c r="K909" s="2"/>
      <c r="L909" s="2"/>
      <c r="M909" s="2"/>
      <c r="N909" s="2"/>
      <c r="O909" s="2"/>
      <c r="P909" s="2"/>
      <c r="Q909" s="2"/>
      <c r="R909" s="291"/>
      <c r="S909" s="2"/>
      <c r="T909" s="2"/>
      <c r="U909" s="2"/>
      <c r="V909" s="2"/>
      <c r="W909" s="2"/>
      <c r="X909" s="2"/>
      <c r="Y909" s="2"/>
      <c r="Z909" s="2"/>
    </row>
    <row r="910" spans="1:26" ht="15.75" customHeight="1" x14ac:dyDescent="0.2">
      <c r="A910" s="2"/>
      <c r="B910" s="2"/>
      <c r="C910" s="2"/>
      <c r="D910" s="2"/>
      <c r="E910" s="2"/>
      <c r="F910" s="2"/>
      <c r="G910" s="2"/>
      <c r="H910" s="7"/>
      <c r="I910" s="2"/>
      <c r="J910" s="7"/>
      <c r="K910" s="2"/>
      <c r="L910" s="2"/>
      <c r="M910" s="2"/>
      <c r="N910" s="2"/>
      <c r="O910" s="2"/>
      <c r="P910" s="2"/>
      <c r="Q910" s="2"/>
      <c r="R910" s="291"/>
      <c r="S910" s="2"/>
      <c r="T910" s="2"/>
      <c r="U910" s="2"/>
      <c r="V910" s="2"/>
      <c r="W910" s="2"/>
      <c r="X910" s="2"/>
      <c r="Y910" s="2"/>
      <c r="Z910" s="2"/>
    </row>
    <row r="911" spans="1:26" ht="15.75" customHeight="1" x14ac:dyDescent="0.2">
      <c r="A911" s="2"/>
      <c r="B911" s="2"/>
      <c r="C911" s="2"/>
      <c r="D911" s="2"/>
      <c r="E911" s="2"/>
      <c r="F911" s="2"/>
      <c r="G911" s="2"/>
      <c r="H911" s="7"/>
      <c r="I911" s="2"/>
      <c r="J911" s="7"/>
      <c r="K911" s="2"/>
      <c r="L911" s="2"/>
      <c r="M911" s="2"/>
      <c r="N911" s="2"/>
      <c r="O911" s="2"/>
      <c r="P911" s="2"/>
      <c r="Q911" s="2"/>
      <c r="R911" s="291"/>
      <c r="S911" s="2"/>
      <c r="T911" s="2"/>
      <c r="U911" s="2"/>
      <c r="V911" s="2"/>
      <c r="W911" s="2"/>
      <c r="X911" s="2"/>
      <c r="Y911" s="2"/>
      <c r="Z911" s="2"/>
    </row>
    <row r="912" spans="1:26" ht="15.75" customHeight="1" x14ac:dyDescent="0.2">
      <c r="A912" s="2"/>
      <c r="B912" s="2"/>
      <c r="C912" s="2"/>
      <c r="D912" s="2"/>
      <c r="E912" s="2"/>
      <c r="F912" s="2"/>
      <c r="G912" s="2"/>
      <c r="H912" s="7"/>
      <c r="I912" s="2"/>
      <c r="J912" s="7"/>
      <c r="K912" s="2"/>
      <c r="L912" s="2"/>
      <c r="M912" s="2"/>
      <c r="N912" s="2"/>
      <c r="O912" s="2"/>
      <c r="P912" s="2"/>
      <c r="Q912" s="2"/>
      <c r="R912" s="291"/>
      <c r="S912" s="2"/>
      <c r="T912" s="2"/>
      <c r="U912" s="2"/>
      <c r="V912" s="2"/>
      <c r="W912" s="2"/>
      <c r="X912" s="2"/>
      <c r="Y912" s="2"/>
      <c r="Z912" s="2"/>
    </row>
    <row r="913" spans="1:26" ht="15.75" customHeight="1" x14ac:dyDescent="0.2">
      <c r="A913" s="2"/>
      <c r="B913" s="2"/>
      <c r="C913" s="2"/>
      <c r="D913" s="2"/>
      <c r="E913" s="2"/>
      <c r="F913" s="2"/>
      <c r="G913" s="2"/>
      <c r="H913" s="7"/>
      <c r="I913" s="2"/>
      <c r="J913" s="7"/>
      <c r="K913" s="2"/>
      <c r="L913" s="2"/>
      <c r="M913" s="2"/>
      <c r="N913" s="2"/>
      <c r="O913" s="2"/>
      <c r="P913" s="2"/>
      <c r="Q913" s="2"/>
      <c r="R913" s="291"/>
      <c r="S913" s="2"/>
      <c r="T913" s="2"/>
      <c r="U913" s="2"/>
      <c r="V913" s="2"/>
      <c r="W913" s="2"/>
      <c r="X913" s="2"/>
      <c r="Y913" s="2"/>
      <c r="Z913" s="2"/>
    </row>
    <row r="914" spans="1:26" ht="15.75" customHeight="1" x14ac:dyDescent="0.2">
      <c r="A914" s="2"/>
      <c r="B914" s="2"/>
      <c r="C914" s="2"/>
      <c r="D914" s="2"/>
      <c r="E914" s="2"/>
      <c r="F914" s="2"/>
      <c r="G914" s="2"/>
      <c r="H914" s="7"/>
      <c r="I914" s="2"/>
      <c r="J914" s="7"/>
      <c r="K914" s="2"/>
      <c r="L914" s="2"/>
      <c r="M914" s="2"/>
      <c r="N914" s="2"/>
      <c r="O914" s="2"/>
      <c r="P914" s="2"/>
      <c r="Q914" s="2"/>
      <c r="R914" s="291"/>
      <c r="S914" s="2"/>
      <c r="T914" s="2"/>
      <c r="U914" s="2"/>
      <c r="V914" s="2"/>
      <c r="W914" s="2"/>
      <c r="X914" s="2"/>
      <c r="Y914" s="2"/>
      <c r="Z914" s="2"/>
    </row>
    <row r="915" spans="1:26" ht="15.75" customHeight="1" x14ac:dyDescent="0.2">
      <c r="A915" s="2"/>
      <c r="B915" s="2"/>
      <c r="C915" s="2"/>
      <c r="D915" s="2"/>
      <c r="E915" s="2"/>
      <c r="F915" s="2"/>
      <c r="G915" s="2"/>
      <c r="H915" s="7"/>
      <c r="I915" s="2"/>
      <c r="J915" s="7"/>
      <c r="K915" s="2"/>
      <c r="L915" s="2"/>
      <c r="M915" s="2"/>
      <c r="N915" s="2"/>
      <c r="O915" s="2"/>
      <c r="P915" s="2"/>
      <c r="Q915" s="2"/>
      <c r="R915" s="291"/>
      <c r="S915" s="2"/>
      <c r="T915" s="2"/>
      <c r="U915" s="2"/>
      <c r="V915" s="2"/>
      <c r="W915" s="2"/>
      <c r="X915" s="2"/>
      <c r="Y915" s="2"/>
      <c r="Z915" s="2"/>
    </row>
    <row r="916" spans="1:26" ht="15.75" customHeight="1" x14ac:dyDescent="0.2">
      <c r="A916" s="2"/>
      <c r="B916" s="2"/>
      <c r="C916" s="2"/>
      <c r="D916" s="2"/>
      <c r="E916" s="2"/>
      <c r="F916" s="2"/>
      <c r="G916" s="2"/>
      <c r="H916" s="7"/>
      <c r="I916" s="2"/>
      <c r="J916" s="7"/>
      <c r="K916" s="2"/>
      <c r="L916" s="2"/>
      <c r="M916" s="2"/>
      <c r="N916" s="2"/>
      <c r="O916" s="2"/>
      <c r="P916" s="2"/>
      <c r="Q916" s="2"/>
      <c r="R916" s="291"/>
      <c r="S916" s="2"/>
      <c r="T916" s="2"/>
      <c r="U916" s="2"/>
      <c r="V916" s="2"/>
      <c r="W916" s="2"/>
      <c r="X916" s="2"/>
      <c r="Y916" s="2"/>
      <c r="Z916" s="2"/>
    </row>
    <row r="917" spans="1:26" ht="15.75" customHeight="1" x14ac:dyDescent="0.2">
      <c r="A917" s="2"/>
      <c r="B917" s="2"/>
      <c r="C917" s="2"/>
      <c r="D917" s="2"/>
      <c r="E917" s="2"/>
      <c r="F917" s="2"/>
      <c r="G917" s="2"/>
      <c r="H917" s="7"/>
      <c r="I917" s="2"/>
      <c r="J917" s="7"/>
      <c r="K917" s="2"/>
      <c r="L917" s="2"/>
      <c r="M917" s="2"/>
      <c r="N917" s="2"/>
      <c r="O917" s="2"/>
      <c r="P917" s="2"/>
      <c r="Q917" s="2"/>
      <c r="R917" s="291"/>
      <c r="S917" s="2"/>
      <c r="T917" s="2"/>
      <c r="U917" s="2"/>
      <c r="V917" s="2"/>
      <c r="W917" s="2"/>
      <c r="X917" s="2"/>
      <c r="Y917" s="2"/>
      <c r="Z917" s="2"/>
    </row>
    <row r="918" spans="1:26" ht="15.75" customHeight="1" x14ac:dyDescent="0.2">
      <c r="A918" s="2"/>
      <c r="B918" s="2"/>
      <c r="C918" s="2"/>
      <c r="D918" s="2"/>
      <c r="E918" s="2"/>
      <c r="F918" s="2"/>
      <c r="G918" s="2"/>
      <c r="H918" s="7"/>
      <c r="I918" s="2"/>
      <c r="J918" s="7"/>
      <c r="K918" s="2"/>
      <c r="L918" s="2"/>
      <c r="M918" s="2"/>
      <c r="N918" s="2"/>
      <c r="O918" s="2"/>
      <c r="P918" s="2"/>
      <c r="Q918" s="2"/>
      <c r="R918" s="291"/>
      <c r="S918" s="2"/>
      <c r="T918" s="2"/>
      <c r="U918" s="2"/>
      <c r="V918" s="2"/>
      <c r="W918" s="2"/>
      <c r="X918" s="2"/>
      <c r="Y918" s="2"/>
      <c r="Z918" s="2"/>
    </row>
    <row r="919" spans="1:26" ht="15.75" customHeight="1" x14ac:dyDescent="0.2">
      <c r="A919" s="2"/>
      <c r="B919" s="2"/>
      <c r="C919" s="2"/>
      <c r="D919" s="2"/>
      <c r="E919" s="2"/>
      <c r="F919" s="2"/>
      <c r="G919" s="2"/>
      <c r="H919" s="7"/>
      <c r="I919" s="2"/>
      <c r="J919" s="7"/>
      <c r="K919" s="2"/>
      <c r="L919" s="2"/>
      <c r="M919" s="2"/>
      <c r="N919" s="2"/>
      <c r="O919" s="2"/>
      <c r="P919" s="2"/>
      <c r="Q919" s="2"/>
      <c r="R919" s="291"/>
      <c r="S919" s="2"/>
      <c r="T919" s="2"/>
      <c r="U919" s="2"/>
      <c r="V919" s="2"/>
      <c r="W919" s="2"/>
      <c r="X919" s="2"/>
      <c r="Y919" s="2"/>
      <c r="Z919" s="2"/>
    </row>
    <row r="920" spans="1:26" ht="15.75" customHeight="1" x14ac:dyDescent="0.2">
      <c r="A920" s="2"/>
      <c r="B920" s="2"/>
      <c r="C920" s="2"/>
      <c r="D920" s="2"/>
      <c r="E920" s="2"/>
      <c r="F920" s="2"/>
      <c r="G920" s="2"/>
      <c r="H920" s="7"/>
      <c r="I920" s="2"/>
      <c r="J920" s="7"/>
      <c r="K920" s="2"/>
      <c r="L920" s="2"/>
      <c r="M920" s="2"/>
      <c r="N920" s="2"/>
      <c r="O920" s="2"/>
      <c r="P920" s="2"/>
      <c r="Q920" s="2"/>
      <c r="R920" s="291"/>
      <c r="S920" s="2"/>
      <c r="T920" s="2"/>
      <c r="U920" s="2"/>
      <c r="V920" s="2"/>
      <c r="W920" s="2"/>
      <c r="X920" s="2"/>
      <c r="Y920" s="2"/>
      <c r="Z920" s="2"/>
    </row>
    <row r="921" spans="1:26" ht="15.75" customHeight="1" x14ac:dyDescent="0.2">
      <c r="A921" s="2"/>
      <c r="B921" s="2"/>
      <c r="C921" s="2"/>
      <c r="D921" s="2"/>
      <c r="E921" s="2"/>
      <c r="F921" s="2"/>
      <c r="G921" s="2"/>
      <c r="H921" s="7"/>
      <c r="I921" s="2"/>
      <c r="J921" s="7"/>
      <c r="K921" s="2"/>
      <c r="L921" s="2"/>
      <c r="M921" s="2"/>
      <c r="N921" s="2"/>
      <c r="O921" s="2"/>
      <c r="P921" s="2"/>
      <c r="Q921" s="2"/>
      <c r="R921" s="291"/>
      <c r="S921" s="2"/>
      <c r="T921" s="2"/>
      <c r="U921" s="2"/>
      <c r="V921" s="2"/>
      <c r="W921" s="2"/>
      <c r="X921" s="2"/>
      <c r="Y921" s="2"/>
      <c r="Z921" s="2"/>
    </row>
    <row r="922" spans="1:26" ht="15.75" customHeight="1" x14ac:dyDescent="0.2">
      <c r="A922" s="2"/>
      <c r="B922" s="2"/>
      <c r="C922" s="2"/>
      <c r="D922" s="2"/>
      <c r="E922" s="2"/>
      <c r="F922" s="2"/>
      <c r="G922" s="2"/>
      <c r="H922" s="7"/>
      <c r="I922" s="2"/>
      <c r="J922" s="7"/>
      <c r="K922" s="2"/>
      <c r="L922" s="2"/>
      <c r="M922" s="2"/>
      <c r="N922" s="2"/>
      <c r="O922" s="2"/>
      <c r="P922" s="2"/>
      <c r="Q922" s="2"/>
      <c r="R922" s="291"/>
      <c r="S922" s="2"/>
      <c r="T922" s="2"/>
      <c r="U922" s="2"/>
      <c r="V922" s="2"/>
      <c r="W922" s="2"/>
      <c r="X922" s="2"/>
      <c r="Y922" s="2"/>
      <c r="Z922" s="2"/>
    </row>
    <row r="923" spans="1:26" ht="15.75" customHeight="1" x14ac:dyDescent="0.2">
      <c r="A923" s="2"/>
      <c r="B923" s="2"/>
      <c r="C923" s="2"/>
      <c r="D923" s="2"/>
      <c r="E923" s="2"/>
      <c r="F923" s="2"/>
      <c r="G923" s="2"/>
      <c r="H923" s="7"/>
      <c r="I923" s="2"/>
      <c r="J923" s="7"/>
      <c r="K923" s="2"/>
      <c r="L923" s="2"/>
      <c r="M923" s="2"/>
      <c r="N923" s="2"/>
      <c r="O923" s="2"/>
      <c r="P923" s="2"/>
      <c r="Q923" s="2"/>
      <c r="R923" s="291"/>
      <c r="S923" s="2"/>
      <c r="T923" s="2"/>
      <c r="U923" s="2"/>
      <c r="V923" s="2"/>
      <c r="W923" s="2"/>
      <c r="X923" s="2"/>
      <c r="Y923" s="2"/>
      <c r="Z923" s="2"/>
    </row>
    <row r="924" spans="1:26" ht="15.75" customHeight="1" x14ac:dyDescent="0.2">
      <c r="A924" s="2"/>
      <c r="B924" s="2"/>
      <c r="C924" s="2"/>
      <c r="D924" s="2"/>
      <c r="E924" s="2"/>
      <c r="F924" s="2"/>
      <c r="G924" s="2"/>
      <c r="H924" s="7"/>
      <c r="I924" s="2"/>
      <c r="J924" s="7"/>
      <c r="K924" s="2"/>
      <c r="L924" s="2"/>
      <c r="M924" s="2"/>
      <c r="N924" s="2"/>
      <c r="O924" s="2"/>
      <c r="P924" s="2"/>
      <c r="Q924" s="2"/>
      <c r="R924" s="291"/>
      <c r="S924" s="2"/>
      <c r="T924" s="2"/>
      <c r="U924" s="2"/>
      <c r="V924" s="2"/>
      <c r="W924" s="2"/>
      <c r="X924" s="2"/>
      <c r="Y924" s="2"/>
      <c r="Z924" s="2"/>
    </row>
    <row r="925" spans="1:26" ht="15.75" customHeight="1" x14ac:dyDescent="0.2">
      <c r="A925" s="2"/>
      <c r="B925" s="2"/>
      <c r="C925" s="2"/>
      <c r="D925" s="2"/>
      <c r="E925" s="2"/>
      <c r="F925" s="2"/>
      <c r="G925" s="2"/>
      <c r="H925" s="7"/>
      <c r="I925" s="2"/>
      <c r="J925" s="7"/>
      <c r="K925" s="2"/>
      <c r="L925" s="2"/>
      <c r="M925" s="2"/>
      <c r="N925" s="2"/>
      <c r="O925" s="2"/>
      <c r="P925" s="2"/>
      <c r="Q925" s="2"/>
      <c r="R925" s="291"/>
      <c r="S925" s="2"/>
      <c r="T925" s="2"/>
      <c r="U925" s="2"/>
      <c r="V925" s="2"/>
      <c r="W925" s="2"/>
      <c r="X925" s="2"/>
      <c r="Y925" s="2"/>
      <c r="Z925" s="2"/>
    </row>
    <row r="926" spans="1:26" ht="15.75" customHeight="1" x14ac:dyDescent="0.2">
      <c r="A926" s="2"/>
      <c r="B926" s="2"/>
      <c r="C926" s="2"/>
      <c r="D926" s="2"/>
      <c r="E926" s="2"/>
      <c r="F926" s="2"/>
      <c r="G926" s="2"/>
      <c r="H926" s="7"/>
      <c r="I926" s="2"/>
      <c r="J926" s="7"/>
      <c r="K926" s="2"/>
      <c r="L926" s="2"/>
      <c r="M926" s="2"/>
      <c r="N926" s="2"/>
      <c r="O926" s="2"/>
      <c r="P926" s="2"/>
      <c r="Q926" s="2"/>
      <c r="R926" s="291"/>
      <c r="S926" s="2"/>
      <c r="T926" s="2"/>
      <c r="U926" s="2"/>
      <c r="V926" s="2"/>
      <c r="W926" s="2"/>
      <c r="X926" s="2"/>
      <c r="Y926" s="2"/>
      <c r="Z926" s="2"/>
    </row>
    <row r="927" spans="1:26" ht="15.75" customHeight="1" x14ac:dyDescent="0.2">
      <c r="A927" s="2"/>
      <c r="B927" s="2"/>
      <c r="C927" s="2"/>
      <c r="D927" s="2"/>
      <c r="E927" s="2"/>
      <c r="F927" s="2"/>
      <c r="G927" s="2"/>
      <c r="H927" s="7"/>
      <c r="I927" s="2"/>
      <c r="J927" s="7"/>
      <c r="K927" s="2"/>
      <c r="L927" s="2"/>
      <c r="M927" s="2"/>
      <c r="N927" s="2"/>
      <c r="O927" s="2"/>
      <c r="P927" s="2"/>
      <c r="Q927" s="2"/>
      <c r="R927" s="291"/>
      <c r="S927" s="2"/>
      <c r="T927" s="2"/>
      <c r="U927" s="2"/>
      <c r="V927" s="2"/>
      <c r="W927" s="2"/>
      <c r="X927" s="2"/>
      <c r="Y927" s="2"/>
      <c r="Z927" s="2"/>
    </row>
    <row r="928" spans="1:26" ht="15.75" customHeight="1" x14ac:dyDescent="0.2">
      <c r="A928" s="2"/>
      <c r="B928" s="2"/>
      <c r="C928" s="2"/>
      <c r="D928" s="2"/>
      <c r="E928" s="2"/>
      <c r="F928" s="2"/>
      <c r="G928" s="2"/>
      <c r="H928" s="7"/>
      <c r="I928" s="2"/>
      <c r="J928" s="7"/>
      <c r="K928" s="2"/>
      <c r="L928" s="2"/>
      <c r="M928" s="2"/>
      <c r="N928" s="2"/>
      <c r="O928" s="2"/>
      <c r="P928" s="2"/>
      <c r="Q928" s="2"/>
      <c r="R928" s="291"/>
      <c r="S928" s="2"/>
      <c r="T928" s="2"/>
      <c r="U928" s="2"/>
      <c r="V928" s="2"/>
      <c r="W928" s="2"/>
      <c r="X928" s="2"/>
      <c r="Y928" s="2"/>
      <c r="Z928" s="2"/>
    </row>
    <row r="929" spans="1:26" ht="15.75" customHeight="1" x14ac:dyDescent="0.2">
      <c r="A929" s="2"/>
      <c r="B929" s="2"/>
      <c r="C929" s="2"/>
      <c r="D929" s="2"/>
      <c r="E929" s="2"/>
      <c r="F929" s="2"/>
      <c r="G929" s="2"/>
      <c r="H929" s="7"/>
      <c r="I929" s="2"/>
      <c r="J929" s="7"/>
      <c r="K929" s="2"/>
      <c r="L929" s="2"/>
      <c r="M929" s="2"/>
      <c r="N929" s="2"/>
      <c r="O929" s="2"/>
      <c r="P929" s="2"/>
      <c r="Q929" s="2"/>
      <c r="R929" s="291"/>
      <c r="S929" s="2"/>
      <c r="T929" s="2"/>
      <c r="U929" s="2"/>
      <c r="V929" s="2"/>
      <c r="W929" s="2"/>
      <c r="X929" s="2"/>
      <c r="Y929" s="2"/>
      <c r="Z929" s="2"/>
    </row>
    <row r="930" spans="1:26" ht="15.75" customHeight="1" x14ac:dyDescent="0.2">
      <c r="A930" s="2"/>
      <c r="B930" s="2"/>
      <c r="C930" s="2"/>
      <c r="D930" s="2"/>
      <c r="E930" s="2"/>
      <c r="F930" s="2"/>
      <c r="G930" s="2"/>
      <c r="H930" s="7"/>
      <c r="I930" s="2"/>
      <c r="J930" s="7"/>
      <c r="K930" s="2"/>
      <c r="L930" s="2"/>
      <c r="M930" s="2"/>
      <c r="N930" s="2"/>
      <c r="O930" s="2"/>
      <c r="P930" s="2"/>
      <c r="Q930" s="2"/>
      <c r="R930" s="291"/>
      <c r="S930" s="2"/>
      <c r="T930" s="2"/>
      <c r="U930" s="2"/>
      <c r="V930" s="2"/>
      <c r="W930" s="2"/>
      <c r="X930" s="2"/>
      <c r="Y930" s="2"/>
      <c r="Z930" s="2"/>
    </row>
    <row r="931" spans="1:26" ht="15.75" customHeight="1" x14ac:dyDescent="0.2">
      <c r="A931" s="2"/>
      <c r="B931" s="2"/>
      <c r="C931" s="2"/>
      <c r="D931" s="2"/>
      <c r="E931" s="2"/>
      <c r="F931" s="2"/>
      <c r="G931" s="2"/>
      <c r="H931" s="7"/>
      <c r="I931" s="2"/>
      <c r="J931" s="7"/>
      <c r="K931" s="2"/>
      <c r="L931" s="2"/>
      <c r="M931" s="2"/>
      <c r="N931" s="2"/>
      <c r="O931" s="2"/>
      <c r="P931" s="2"/>
      <c r="Q931" s="2"/>
      <c r="R931" s="291"/>
      <c r="S931" s="2"/>
      <c r="T931" s="2"/>
      <c r="U931" s="2"/>
      <c r="V931" s="2"/>
      <c r="W931" s="2"/>
      <c r="X931" s="2"/>
      <c r="Y931" s="2"/>
      <c r="Z931" s="2"/>
    </row>
    <row r="932" spans="1:26" ht="15.75" customHeight="1" x14ac:dyDescent="0.2">
      <c r="A932" s="2"/>
      <c r="B932" s="2"/>
      <c r="C932" s="2"/>
      <c r="D932" s="2"/>
      <c r="E932" s="2"/>
      <c r="F932" s="2"/>
      <c r="G932" s="2"/>
      <c r="H932" s="7"/>
      <c r="I932" s="2"/>
      <c r="J932" s="7"/>
      <c r="K932" s="2"/>
      <c r="L932" s="2"/>
      <c r="M932" s="2"/>
      <c r="N932" s="2"/>
      <c r="O932" s="2"/>
      <c r="P932" s="2"/>
      <c r="Q932" s="2"/>
      <c r="R932" s="291"/>
      <c r="S932" s="2"/>
      <c r="T932" s="2"/>
      <c r="U932" s="2"/>
      <c r="V932" s="2"/>
      <c r="W932" s="2"/>
      <c r="X932" s="2"/>
      <c r="Y932" s="2"/>
      <c r="Z932" s="2"/>
    </row>
    <row r="933" spans="1:26" ht="15.75" customHeight="1" x14ac:dyDescent="0.2">
      <c r="A933" s="2"/>
      <c r="B933" s="2"/>
      <c r="C933" s="2"/>
      <c r="D933" s="2"/>
      <c r="E933" s="2"/>
      <c r="F933" s="2"/>
      <c r="G933" s="2"/>
      <c r="H933" s="7"/>
      <c r="I933" s="2"/>
      <c r="J933" s="7"/>
      <c r="K933" s="2"/>
      <c r="L933" s="2"/>
      <c r="M933" s="2"/>
      <c r="N933" s="2"/>
      <c r="O933" s="2"/>
      <c r="P933" s="2"/>
      <c r="Q933" s="2"/>
      <c r="R933" s="291"/>
      <c r="S933" s="2"/>
      <c r="T933" s="2"/>
      <c r="U933" s="2"/>
      <c r="V933" s="2"/>
      <c r="W933" s="2"/>
      <c r="X933" s="2"/>
      <c r="Y933" s="2"/>
      <c r="Z933" s="2"/>
    </row>
    <row r="934" spans="1:26" ht="15.75" customHeight="1" x14ac:dyDescent="0.2">
      <c r="A934" s="2"/>
      <c r="B934" s="2"/>
      <c r="C934" s="2"/>
      <c r="D934" s="2"/>
      <c r="E934" s="2"/>
      <c r="F934" s="2"/>
      <c r="G934" s="2"/>
      <c r="H934" s="7"/>
      <c r="I934" s="2"/>
      <c r="J934" s="7"/>
      <c r="K934" s="2"/>
      <c r="L934" s="2"/>
      <c r="M934" s="2"/>
      <c r="N934" s="2"/>
      <c r="O934" s="2"/>
      <c r="P934" s="2"/>
      <c r="Q934" s="2"/>
      <c r="R934" s="291"/>
      <c r="S934" s="2"/>
      <c r="T934" s="2"/>
      <c r="U934" s="2"/>
      <c r="V934" s="2"/>
      <c r="W934" s="2"/>
      <c r="X934" s="2"/>
      <c r="Y934" s="2"/>
      <c r="Z934" s="2"/>
    </row>
    <row r="935" spans="1:26" ht="15.75" customHeight="1" x14ac:dyDescent="0.2">
      <c r="A935" s="2"/>
      <c r="B935" s="2"/>
      <c r="C935" s="2"/>
      <c r="D935" s="2"/>
      <c r="E935" s="2"/>
      <c r="F935" s="2"/>
      <c r="G935" s="2"/>
      <c r="H935" s="7"/>
      <c r="I935" s="2"/>
      <c r="J935" s="7"/>
      <c r="K935" s="2"/>
      <c r="L935" s="2"/>
      <c r="M935" s="2"/>
      <c r="N935" s="2"/>
      <c r="O935" s="2"/>
      <c r="P935" s="2"/>
      <c r="Q935" s="2"/>
      <c r="R935" s="291"/>
      <c r="S935" s="2"/>
      <c r="T935" s="2"/>
      <c r="U935" s="2"/>
      <c r="V935" s="2"/>
      <c r="W935" s="2"/>
      <c r="X935" s="2"/>
      <c r="Y935" s="2"/>
      <c r="Z935" s="2"/>
    </row>
    <row r="936" spans="1:26" ht="15.75" customHeight="1" x14ac:dyDescent="0.2">
      <c r="A936" s="2"/>
      <c r="B936" s="2"/>
      <c r="C936" s="2"/>
      <c r="D936" s="2"/>
      <c r="E936" s="2"/>
      <c r="F936" s="2"/>
      <c r="G936" s="2"/>
      <c r="H936" s="7"/>
      <c r="I936" s="2"/>
      <c r="J936" s="7"/>
      <c r="K936" s="2"/>
      <c r="L936" s="2"/>
      <c r="M936" s="2"/>
      <c r="N936" s="2"/>
      <c r="O936" s="2"/>
      <c r="P936" s="2"/>
      <c r="Q936" s="2"/>
      <c r="R936" s="291"/>
      <c r="S936" s="2"/>
      <c r="T936" s="2"/>
      <c r="U936" s="2"/>
      <c r="V936" s="2"/>
      <c r="W936" s="2"/>
      <c r="X936" s="2"/>
      <c r="Y936" s="2"/>
      <c r="Z936" s="2"/>
    </row>
    <row r="937" spans="1:26" ht="15.75" customHeight="1" x14ac:dyDescent="0.2">
      <c r="A937" s="2"/>
      <c r="B937" s="2"/>
      <c r="C937" s="2"/>
      <c r="D937" s="2"/>
      <c r="E937" s="2"/>
      <c r="F937" s="2"/>
      <c r="G937" s="2"/>
      <c r="H937" s="7"/>
      <c r="I937" s="2"/>
      <c r="J937" s="7"/>
      <c r="K937" s="2"/>
      <c r="L937" s="2"/>
      <c r="M937" s="2"/>
      <c r="N937" s="2"/>
      <c r="O937" s="2"/>
      <c r="P937" s="2"/>
      <c r="Q937" s="2"/>
      <c r="R937" s="291"/>
      <c r="S937" s="2"/>
      <c r="T937" s="2"/>
      <c r="U937" s="2"/>
      <c r="V937" s="2"/>
      <c r="W937" s="2"/>
      <c r="X937" s="2"/>
      <c r="Y937" s="2"/>
      <c r="Z937" s="2"/>
    </row>
    <row r="938" spans="1:26" ht="15.75" customHeight="1" x14ac:dyDescent="0.2">
      <c r="A938" s="2"/>
      <c r="B938" s="2"/>
      <c r="C938" s="2"/>
      <c r="D938" s="2"/>
      <c r="E938" s="2"/>
      <c r="F938" s="2"/>
      <c r="G938" s="2"/>
      <c r="H938" s="7"/>
      <c r="I938" s="2"/>
      <c r="J938" s="7"/>
      <c r="K938" s="2"/>
      <c r="L938" s="2"/>
      <c r="M938" s="2"/>
      <c r="N938" s="2"/>
      <c r="O938" s="2"/>
      <c r="P938" s="2"/>
      <c r="Q938" s="2"/>
      <c r="R938" s="291"/>
      <c r="S938" s="2"/>
      <c r="T938" s="2"/>
      <c r="U938" s="2"/>
      <c r="V938" s="2"/>
      <c r="W938" s="2"/>
      <c r="X938" s="2"/>
      <c r="Y938" s="2"/>
      <c r="Z938" s="2"/>
    </row>
    <row r="939" spans="1:26" ht="15.75" customHeight="1" x14ac:dyDescent="0.2">
      <c r="A939" s="2"/>
      <c r="B939" s="2"/>
      <c r="C939" s="2"/>
      <c r="D939" s="2"/>
      <c r="E939" s="2"/>
      <c r="F939" s="2"/>
      <c r="G939" s="2"/>
      <c r="H939" s="7"/>
      <c r="I939" s="2"/>
      <c r="J939" s="7"/>
      <c r="K939" s="2"/>
      <c r="L939" s="2"/>
      <c r="M939" s="2"/>
      <c r="N939" s="2"/>
      <c r="O939" s="2"/>
      <c r="P939" s="2"/>
      <c r="Q939" s="2"/>
      <c r="R939" s="291"/>
      <c r="S939" s="2"/>
      <c r="T939" s="2"/>
      <c r="U939" s="2"/>
      <c r="V939" s="2"/>
      <c r="W939" s="2"/>
      <c r="X939" s="2"/>
      <c r="Y939" s="2"/>
      <c r="Z939" s="2"/>
    </row>
    <row r="940" spans="1:26" ht="15.75" customHeight="1" x14ac:dyDescent="0.2">
      <c r="A940" s="2"/>
      <c r="B940" s="2"/>
      <c r="C940" s="2"/>
      <c r="D940" s="2"/>
      <c r="E940" s="2"/>
      <c r="F940" s="2"/>
      <c r="G940" s="2"/>
      <c r="H940" s="7"/>
      <c r="I940" s="2"/>
      <c r="J940" s="7"/>
      <c r="K940" s="2"/>
      <c r="L940" s="2"/>
      <c r="M940" s="2"/>
      <c r="N940" s="2"/>
      <c r="O940" s="2"/>
      <c r="P940" s="2"/>
      <c r="Q940" s="2"/>
      <c r="R940" s="291"/>
      <c r="S940" s="2"/>
      <c r="T940" s="2"/>
      <c r="U940" s="2"/>
      <c r="V940" s="2"/>
      <c r="W940" s="2"/>
      <c r="X940" s="2"/>
      <c r="Y940" s="2"/>
      <c r="Z940" s="2"/>
    </row>
    <row r="941" spans="1:26" ht="15.75" customHeight="1" x14ac:dyDescent="0.2">
      <c r="A941" s="2"/>
      <c r="B941" s="2"/>
      <c r="C941" s="2"/>
      <c r="D941" s="2"/>
      <c r="E941" s="2"/>
      <c r="F941" s="2"/>
      <c r="G941" s="2"/>
      <c r="H941" s="7"/>
      <c r="I941" s="2"/>
      <c r="J941" s="7"/>
      <c r="K941" s="2"/>
      <c r="L941" s="2"/>
      <c r="M941" s="2"/>
      <c r="N941" s="2"/>
      <c r="O941" s="2"/>
      <c r="P941" s="2"/>
      <c r="Q941" s="2"/>
      <c r="R941" s="291"/>
      <c r="S941" s="2"/>
      <c r="T941" s="2"/>
      <c r="U941" s="2"/>
      <c r="V941" s="2"/>
      <c r="W941" s="2"/>
      <c r="X941" s="2"/>
      <c r="Y941" s="2"/>
      <c r="Z941" s="2"/>
    </row>
    <row r="942" spans="1:26" ht="15.75" customHeight="1" x14ac:dyDescent="0.2">
      <c r="A942" s="2"/>
      <c r="B942" s="2"/>
      <c r="C942" s="2"/>
      <c r="D942" s="2"/>
      <c r="E942" s="2"/>
      <c r="F942" s="2"/>
      <c r="G942" s="2"/>
      <c r="H942" s="7"/>
      <c r="I942" s="2"/>
      <c r="J942" s="7"/>
      <c r="K942" s="2"/>
      <c r="L942" s="2"/>
      <c r="M942" s="2"/>
      <c r="N942" s="2"/>
      <c r="O942" s="2"/>
      <c r="P942" s="2"/>
      <c r="Q942" s="2"/>
      <c r="R942" s="291"/>
      <c r="S942" s="2"/>
      <c r="T942" s="2"/>
      <c r="U942" s="2"/>
      <c r="V942" s="2"/>
      <c r="W942" s="2"/>
      <c r="X942" s="2"/>
      <c r="Y942" s="2"/>
      <c r="Z942" s="2"/>
    </row>
    <row r="943" spans="1:26" ht="15.75" customHeight="1" x14ac:dyDescent="0.2">
      <c r="A943" s="2"/>
      <c r="B943" s="2"/>
      <c r="C943" s="2"/>
      <c r="D943" s="2"/>
      <c r="E943" s="2"/>
      <c r="F943" s="2"/>
      <c r="G943" s="2"/>
      <c r="H943" s="7"/>
      <c r="I943" s="2"/>
      <c r="J943" s="7"/>
      <c r="K943" s="2"/>
      <c r="L943" s="2"/>
      <c r="M943" s="2"/>
      <c r="N943" s="2"/>
      <c r="O943" s="2"/>
      <c r="P943" s="2"/>
      <c r="Q943" s="2"/>
      <c r="R943" s="291"/>
      <c r="S943" s="2"/>
      <c r="T943" s="2"/>
      <c r="U943" s="2"/>
      <c r="V943" s="2"/>
      <c r="W943" s="2"/>
      <c r="X943" s="2"/>
      <c r="Y943" s="2"/>
      <c r="Z943" s="2"/>
    </row>
    <row r="944" spans="1:26" ht="15.75" customHeight="1" x14ac:dyDescent="0.2">
      <c r="A944" s="2"/>
      <c r="B944" s="2"/>
      <c r="C944" s="2"/>
      <c r="D944" s="2"/>
      <c r="E944" s="2"/>
      <c r="F944" s="2"/>
      <c r="G944" s="2"/>
      <c r="H944" s="7"/>
      <c r="I944" s="2"/>
      <c r="J944" s="7"/>
      <c r="K944" s="2"/>
      <c r="L944" s="2"/>
      <c r="M944" s="2"/>
      <c r="N944" s="2"/>
      <c r="O944" s="2"/>
      <c r="P944" s="2"/>
      <c r="Q944" s="2"/>
      <c r="R944" s="291"/>
      <c r="S944" s="2"/>
      <c r="T944" s="2"/>
      <c r="U944" s="2"/>
      <c r="V944" s="2"/>
      <c r="W944" s="2"/>
      <c r="X944" s="2"/>
      <c r="Y944" s="2"/>
      <c r="Z944" s="2"/>
    </row>
    <row r="945" spans="1:26" ht="15.75" customHeight="1" x14ac:dyDescent="0.2">
      <c r="A945" s="2"/>
      <c r="B945" s="2"/>
      <c r="C945" s="2"/>
      <c r="D945" s="2"/>
      <c r="E945" s="2"/>
      <c r="F945" s="2"/>
      <c r="G945" s="2"/>
      <c r="H945" s="7"/>
      <c r="I945" s="2"/>
      <c r="J945" s="7"/>
      <c r="K945" s="2"/>
      <c r="L945" s="2"/>
      <c r="M945" s="2"/>
      <c r="N945" s="2"/>
      <c r="O945" s="2"/>
      <c r="P945" s="2"/>
      <c r="Q945" s="2"/>
      <c r="R945" s="291"/>
      <c r="S945" s="2"/>
      <c r="T945" s="2"/>
      <c r="U945" s="2"/>
      <c r="V945" s="2"/>
      <c r="W945" s="2"/>
      <c r="X945" s="2"/>
      <c r="Y945" s="2"/>
      <c r="Z945" s="2"/>
    </row>
    <row r="946" spans="1:26" ht="15.75" customHeight="1" x14ac:dyDescent="0.2">
      <c r="A946" s="2"/>
      <c r="B946" s="2"/>
      <c r="C946" s="2"/>
      <c r="D946" s="2"/>
      <c r="E946" s="2"/>
      <c r="F946" s="2"/>
      <c r="G946" s="2"/>
      <c r="H946" s="7"/>
      <c r="I946" s="2"/>
      <c r="J946" s="7"/>
      <c r="K946" s="2"/>
      <c r="L946" s="2"/>
      <c r="M946" s="2"/>
      <c r="N946" s="2"/>
      <c r="O946" s="2"/>
      <c r="P946" s="2"/>
      <c r="Q946" s="2"/>
      <c r="R946" s="291"/>
      <c r="S946" s="2"/>
      <c r="T946" s="2"/>
      <c r="U946" s="2"/>
      <c r="V946" s="2"/>
      <c r="W946" s="2"/>
      <c r="X946" s="2"/>
      <c r="Y946" s="2"/>
      <c r="Z946" s="2"/>
    </row>
    <row r="947" spans="1:26" ht="15.75" customHeight="1" x14ac:dyDescent="0.2">
      <c r="A947" s="2"/>
      <c r="B947" s="2"/>
      <c r="C947" s="2"/>
      <c r="D947" s="2"/>
      <c r="E947" s="2"/>
      <c r="F947" s="2"/>
      <c r="G947" s="2"/>
      <c r="H947" s="7"/>
      <c r="I947" s="2"/>
      <c r="J947" s="7"/>
      <c r="K947" s="2"/>
      <c r="L947" s="2"/>
      <c r="M947" s="2"/>
      <c r="N947" s="2"/>
      <c r="O947" s="2"/>
      <c r="P947" s="2"/>
      <c r="Q947" s="2"/>
      <c r="R947" s="291"/>
      <c r="S947" s="2"/>
      <c r="T947" s="2"/>
      <c r="U947" s="2"/>
      <c r="V947" s="2"/>
      <c r="W947" s="2"/>
      <c r="X947" s="2"/>
      <c r="Y947" s="2"/>
      <c r="Z947" s="2"/>
    </row>
    <row r="948" spans="1:26" ht="15.75" customHeight="1" x14ac:dyDescent="0.2">
      <c r="A948" s="2"/>
      <c r="B948" s="2"/>
      <c r="C948" s="2"/>
      <c r="D948" s="2"/>
      <c r="E948" s="2"/>
      <c r="F948" s="2"/>
      <c r="G948" s="2"/>
      <c r="H948" s="7"/>
      <c r="I948" s="2"/>
      <c r="J948" s="7"/>
      <c r="K948" s="2"/>
      <c r="L948" s="2"/>
      <c r="M948" s="2"/>
      <c r="N948" s="2"/>
      <c r="O948" s="2"/>
      <c r="P948" s="2"/>
      <c r="Q948" s="2"/>
      <c r="R948" s="291"/>
      <c r="S948" s="2"/>
      <c r="T948" s="2"/>
      <c r="U948" s="2"/>
      <c r="V948" s="2"/>
      <c r="W948" s="2"/>
      <c r="X948" s="2"/>
      <c r="Y948" s="2"/>
      <c r="Z948" s="2"/>
    </row>
    <row r="949" spans="1:26" ht="15.75" customHeight="1" x14ac:dyDescent="0.2">
      <c r="A949" s="2"/>
      <c r="B949" s="2"/>
      <c r="C949" s="2"/>
      <c r="D949" s="2"/>
      <c r="E949" s="2"/>
      <c r="F949" s="2"/>
      <c r="G949" s="2"/>
      <c r="H949" s="7"/>
      <c r="I949" s="2"/>
      <c r="J949" s="7"/>
      <c r="K949" s="2"/>
      <c r="L949" s="2"/>
      <c r="M949" s="2"/>
      <c r="N949" s="2"/>
      <c r="O949" s="2"/>
      <c r="P949" s="2"/>
      <c r="Q949" s="2"/>
      <c r="R949" s="291"/>
      <c r="S949" s="2"/>
      <c r="T949" s="2"/>
      <c r="U949" s="2"/>
      <c r="V949" s="2"/>
      <c r="W949" s="2"/>
      <c r="X949" s="2"/>
      <c r="Y949" s="2"/>
      <c r="Z949" s="2"/>
    </row>
    <row r="950" spans="1:26" ht="15.75" customHeight="1" x14ac:dyDescent="0.2">
      <c r="A950" s="2"/>
      <c r="B950" s="2"/>
      <c r="C950" s="2"/>
      <c r="D950" s="2"/>
      <c r="E950" s="2"/>
      <c r="F950" s="2"/>
      <c r="G950" s="2"/>
      <c r="H950" s="7"/>
      <c r="I950" s="2"/>
      <c r="J950" s="7"/>
      <c r="K950" s="2"/>
      <c r="L950" s="2"/>
      <c r="M950" s="2"/>
      <c r="N950" s="2"/>
      <c r="O950" s="2"/>
      <c r="P950" s="2"/>
      <c r="Q950" s="2"/>
      <c r="R950" s="291"/>
      <c r="S950" s="2"/>
      <c r="T950" s="2"/>
      <c r="U950" s="2"/>
      <c r="V950" s="2"/>
      <c r="W950" s="2"/>
      <c r="X950" s="2"/>
      <c r="Y950" s="2"/>
      <c r="Z950" s="2"/>
    </row>
    <row r="951" spans="1:26" ht="15.75" customHeight="1" x14ac:dyDescent="0.2">
      <c r="A951" s="2"/>
      <c r="B951" s="2"/>
      <c r="C951" s="2"/>
      <c r="D951" s="2"/>
      <c r="E951" s="2"/>
      <c r="F951" s="2"/>
      <c r="G951" s="2"/>
      <c r="H951" s="7"/>
      <c r="I951" s="2"/>
      <c r="J951" s="7"/>
      <c r="K951" s="2"/>
      <c r="L951" s="2"/>
      <c r="M951" s="2"/>
      <c r="N951" s="2"/>
      <c r="O951" s="2"/>
      <c r="P951" s="2"/>
      <c r="Q951" s="2"/>
      <c r="R951" s="291"/>
      <c r="S951" s="2"/>
      <c r="T951" s="2"/>
      <c r="U951" s="2"/>
      <c r="V951" s="2"/>
      <c r="W951" s="2"/>
      <c r="X951" s="2"/>
      <c r="Y951" s="2"/>
      <c r="Z951" s="2"/>
    </row>
    <row r="952" spans="1:26" ht="15.75" customHeight="1" x14ac:dyDescent="0.2">
      <c r="A952" s="2"/>
      <c r="B952" s="2"/>
      <c r="C952" s="2"/>
      <c r="D952" s="2"/>
      <c r="E952" s="2"/>
      <c r="F952" s="2"/>
      <c r="G952" s="2"/>
      <c r="H952" s="7"/>
      <c r="I952" s="2"/>
      <c r="J952" s="7"/>
      <c r="K952" s="2"/>
      <c r="L952" s="2"/>
      <c r="M952" s="2"/>
      <c r="N952" s="2"/>
      <c r="O952" s="2"/>
      <c r="P952" s="2"/>
      <c r="Q952" s="2"/>
      <c r="R952" s="291"/>
      <c r="S952" s="2"/>
      <c r="T952" s="2"/>
      <c r="U952" s="2"/>
      <c r="V952" s="2"/>
      <c r="W952" s="2"/>
      <c r="X952" s="2"/>
      <c r="Y952" s="2"/>
      <c r="Z952" s="2"/>
    </row>
    <row r="953" spans="1:26" ht="15.75" customHeight="1" x14ac:dyDescent="0.2">
      <c r="A953" s="2"/>
      <c r="B953" s="2"/>
      <c r="C953" s="2"/>
      <c r="D953" s="2"/>
      <c r="E953" s="2"/>
      <c r="F953" s="2"/>
      <c r="G953" s="2"/>
      <c r="H953" s="7"/>
      <c r="I953" s="2"/>
      <c r="J953" s="7"/>
      <c r="K953" s="2"/>
      <c r="L953" s="2"/>
      <c r="M953" s="2"/>
      <c r="N953" s="2"/>
      <c r="O953" s="2"/>
      <c r="P953" s="2"/>
      <c r="Q953" s="2"/>
      <c r="R953" s="291"/>
      <c r="S953" s="2"/>
      <c r="T953" s="2"/>
      <c r="U953" s="2"/>
      <c r="V953" s="2"/>
      <c r="W953" s="2"/>
      <c r="X953" s="2"/>
      <c r="Y953" s="2"/>
      <c r="Z953" s="2"/>
    </row>
    <row r="954" spans="1:26" ht="15.75" customHeight="1" x14ac:dyDescent="0.2">
      <c r="A954" s="2"/>
      <c r="B954" s="2"/>
      <c r="C954" s="2"/>
      <c r="D954" s="2"/>
      <c r="E954" s="2"/>
      <c r="F954" s="2"/>
      <c r="G954" s="2"/>
      <c r="H954" s="7"/>
      <c r="I954" s="2"/>
      <c r="J954" s="7"/>
      <c r="K954" s="2"/>
      <c r="L954" s="2"/>
      <c r="M954" s="2"/>
      <c r="N954" s="2"/>
      <c r="O954" s="2"/>
      <c r="P954" s="2"/>
      <c r="Q954" s="2"/>
      <c r="R954" s="291"/>
      <c r="S954" s="2"/>
      <c r="T954" s="2"/>
      <c r="U954" s="2"/>
      <c r="V954" s="2"/>
      <c r="W954" s="2"/>
      <c r="X954" s="2"/>
      <c r="Y954" s="2"/>
      <c r="Z954" s="2"/>
    </row>
    <row r="955" spans="1:26" ht="15.75" customHeight="1" x14ac:dyDescent="0.2">
      <c r="A955" s="2"/>
      <c r="B955" s="2"/>
      <c r="C955" s="2"/>
      <c r="D955" s="2"/>
      <c r="E955" s="2"/>
      <c r="F955" s="2"/>
      <c r="G955" s="2"/>
      <c r="H955" s="7"/>
      <c r="I955" s="2"/>
      <c r="J955" s="7"/>
      <c r="K955" s="2"/>
      <c r="L955" s="2"/>
      <c r="M955" s="2"/>
      <c r="N955" s="2"/>
      <c r="O955" s="2"/>
      <c r="P955" s="2"/>
      <c r="Q955" s="2"/>
      <c r="R955" s="291"/>
      <c r="S955" s="2"/>
      <c r="T955" s="2"/>
      <c r="U955" s="2"/>
      <c r="V955" s="2"/>
      <c r="W955" s="2"/>
      <c r="X955" s="2"/>
      <c r="Y955" s="2"/>
      <c r="Z955" s="2"/>
    </row>
    <row r="956" spans="1:26" ht="15.75" customHeight="1" x14ac:dyDescent="0.2">
      <c r="A956" s="2"/>
      <c r="B956" s="2"/>
      <c r="C956" s="2"/>
      <c r="D956" s="2"/>
      <c r="E956" s="2"/>
      <c r="F956" s="2"/>
      <c r="G956" s="2"/>
      <c r="H956" s="7"/>
      <c r="I956" s="2"/>
      <c r="J956" s="7"/>
      <c r="K956" s="2"/>
      <c r="L956" s="2"/>
      <c r="M956" s="2"/>
      <c r="N956" s="2"/>
      <c r="O956" s="2"/>
      <c r="P956" s="2"/>
      <c r="Q956" s="2"/>
      <c r="R956" s="291"/>
      <c r="S956" s="2"/>
      <c r="T956" s="2"/>
      <c r="U956" s="2"/>
      <c r="V956" s="2"/>
      <c r="W956" s="2"/>
      <c r="X956" s="2"/>
      <c r="Y956" s="2"/>
      <c r="Z956" s="2"/>
    </row>
    <row r="957" spans="1:26" ht="15.75" customHeight="1" x14ac:dyDescent="0.2">
      <c r="A957" s="2"/>
      <c r="B957" s="2"/>
      <c r="C957" s="2"/>
      <c r="D957" s="2"/>
      <c r="E957" s="2"/>
      <c r="F957" s="2"/>
      <c r="G957" s="2"/>
      <c r="H957" s="7"/>
      <c r="I957" s="2"/>
      <c r="J957" s="7"/>
      <c r="K957" s="2"/>
      <c r="L957" s="2"/>
      <c r="M957" s="2"/>
      <c r="N957" s="2"/>
      <c r="O957" s="2"/>
      <c r="P957" s="2"/>
      <c r="Q957" s="2"/>
      <c r="R957" s="291"/>
      <c r="S957" s="2"/>
      <c r="T957" s="2"/>
      <c r="U957" s="2"/>
      <c r="V957" s="2"/>
      <c r="W957" s="2"/>
      <c r="X957" s="2"/>
      <c r="Y957" s="2"/>
      <c r="Z957" s="2"/>
    </row>
    <row r="958" spans="1:26" ht="15.75" customHeight="1" x14ac:dyDescent="0.2">
      <c r="A958" s="2"/>
      <c r="B958" s="2"/>
      <c r="C958" s="2"/>
      <c r="D958" s="2"/>
      <c r="E958" s="2"/>
      <c r="F958" s="2"/>
      <c r="G958" s="2"/>
      <c r="H958" s="7"/>
      <c r="I958" s="2"/>
      <c r="J958" s="7"/>
      <c r="K958" s="2"/>
      <c r="L958" s="2"/>
      <c r="M958" s="2"/>
      <c r="N958" s="2"/>
      <c r="O958" s="2"/>
      <c r="P958" s="2"/>
      <c r="Q958" s="2"/>
      <c r="R958" s="291"/>
      <c r="S958" s="2"/>
      <c r="T958" s="2"/>
      <c r="U958" s="2"/>
      <c r="V958" s="2"/>
      <c r="W958" s="2"/>
      <c r="X958" s="2"/>
      <c r="Y958" s="2"/>
      <c r="Z958" s="2"/>
    </row>
    <row r="959" spans="1:26" ht="15.75" customHeight="1" x14ac:dyDescent="0.2">
      <c r="A959" s="2"/>
      <c r="B959" s="2"/>
      <c r="C959" s="2"/>
      <c r="D959" s="2"/>
      <c r="E959" s="2"/>
      <c r="F959" s="2"/>
      <c r="G959" s="2"/>
      <c r="H959" s="7"/>
      <c r="I959" s="2"/>
      <c r="J959" s="7"/>
      <c r="K959" s="2"/>
      <c r="L959" s="2"/>
      <c r="M959" s="2"/>
      <c r="N959" s="2"/>
      <c r="O959" s="2"/>
      <c r="P959" s="2"/>
      <c r="Q959" s="2"/>
      <c r="R959" s="291"/>
      <c r="S959" s="2"/>
      <c r="T959" s="2"/>
      <c r="U959" s="2"/>
      <c r="V959" s="2"/>
      <c r="W959" s="2"/>
      <c r="X959" s="2"/>
      <c r="Y959" s="2"/>
      <c r="Z959" s="2"/>
    </row>
    <row r="960" spans="1:26" ht="15.75" customHeight="1" x14ac:dyDescent="0.2">
      <c r="A960" s="2"/>
      <c r="B960" s="2"/>
      <c r="C960" s="2"/>
      <c r="D960" s="2"/>
      <c r="E960" s="2"/>
      <c r="F960" s="2"/>
      <c r="G960" s="2"/>
      <c r="H960" s="7"/>
      <c r="I960" s="2"/>
      <c r="J960" s="7"/>
      <c r="K960" s="2"/>
      <c r="L960" s="2"/>
      <c r="M960" s="2"/>
      <c r="N960" s="2"/>
      <c r="O960" s="2"/>
      <c r="P960" s="2"/>
      <c r="Q960" s="2"/>
      <c r="R960" s="291"/>
      <c r="S960" s="2"/>
      <c r="T960" s="2"/>
      <c r="U960" s="2"/>
      <c r="V960" s="2"/>
      <c r="W960" s="2"/>
      <c r="X960" s="2"/>
      <c r="Y960" s="2"/>
      <c r="Z960" s="2"/>
    </row>
    <row r="961" spans="1:26" ht="15.75" customHeight="1" x14ac:dyDescent="0.2">
      <c r="A961" s="2"/>
      <c r="B961" s="2"/>
      <c r="C961" s="2"/>
      <c r="D961" s="2"/>
      <c r="E961" s="2"/>
      <c r="F961" s="2"/>
      <c r="G961" s="2"/>
      <c r="H961" s="7"/>
      <c r="I961" s="2"/>
      <c r="J961" s="7"/>
      <c r="K961" s="2"/>
      <c r="L961" s="2"/>
      <c r="M961" s="2"/>
      <c r="N961" s="2"/>
      <c r="O961" s="2"/>
      <c r="P961" s="2"/>
      <c r="Q961" s="2"/>
      <c r="R961" s="291"/>
      <c r="S961" s="2"/>
      <c r="T961" s="2"/>
      <c r="U961" s="2"/>
      <c r="V961" s="2"/>
      <c r="W961" s="2"/>
      <c r="X961" s="2"/>
      <c r="Y961" s="2"/>
      <c r="Z961" s="2"/>
    </row>
    <row r="962" spans="1:26" ht="15.75" customHeight="1" x14ac:dyDescent="0.2">
      <c r="A962" s="2"/>
      <c r="B962" s="2"/>
      <c r="C962" s="2"/>
      <c r="D962" s="2"/>
      <c r="E962" s="2"/>
      <c r="F962" s="2"/>
      <c r="G962" s="2"/>
      <c r="H962" s="7"/>
      <c r="I962" s="2"/>
      <c r="J962" s="7"/>
      <c r="K962" s="2"/>
      <c r="L962" s="2"/>
      <c r="M962" s="2"/>
      <c r="N962" s="2"/>
      <c r="O962" s="2"/>
      <c r="P962" s="2"/>
      <c r="Q962" s="2"/>
      <c r="R962" s="291"/>
      <c r="S962" s="2"/>
      <c r="T962" s="2"/>
      <c r="U962" s="2"/>
      <c r="V962" s="2"/>
      <c r="W962" s="2"/>
      <c r="X962" s="2"/>
      <c r="Y962" s="2"/>
      <c r="Z962" s="2"/>
    </row>
    <row r="963" spans="1:26" ht="15.75" customHeight="1" x14ac:dyDescent="0.2">
      <c r="A963" s="2"/>
      <c r="B963" s="2"/>
      <c r="C963" s="2"/>
      <c r="D963" s="2"/>
      <c r="E963" s="2"/>
      <c r="F963" s="2"/>
      <c r="G963" s="2"/>
      <c r="H963" s="7"/>
      <c r="I963" s="2"/>
      <c r="J963" s="7"/>
      <c r="K963" s="2"/>
      <c r="L963" s="2"/>
      <c r="M963" s="2"/>
      <c r="N963" s="2"/>
      <c r="O963" s="2"/>
      <c r="P963" s="2"/>
      <c r="Q963" s="2"/>
      <c r="R963" s="291"/>
      <c r="S963" s="2"/>
      <c r="T963" s="2"/>
      <c r="U963" s="2"/>
      <c r="V963" s="2"/>
      <c r="W963" s="2"/>
      <c r="X963" s="2"/>
      <c r="Y963" s="2"/>
      <c r="Z963" s="2"/>
    </row>
    <row r="964" spans="1:26" ht="15.75" customHeight="1" x14ac:dyDescent="0.2">
      <c r="A964" s="2"/>
      <c r="B964" s="2"/>
      <c r="C964" s="2"/>
      <c r="D964" s="2"/>
      <c r="E964" s="2"/>
      <c r="F964" s="2"/>
      <c r="G964" s="2"/>
      <c r="H964" s="7"/>
      <c r="I964" s="2"/>
      <c r="J964" s="7"/>
      <c r="K964" s="2"/>
      <c r="L964" s="2"/>
      <c r="M964" s="2"/>
      <c r="N964" s="2"/>
      <c r="O964" s="2"/>
      <c r="P964" s="2"/>
      <c r="Q964" s="2"/>
      <c r="R964" s="291"/>
      <c r="S964" s="2"/>
      <c r="T964" s="2"/>
      <c r="U964" s="2"/>
      <c r="V964" s="2"/>
      <c r="W964" s="2"/>
      <c r="X964" s="2"/>
      <c r="Y964" s="2"/>
      <c r="Z964" s="2"/>
    </row>
    <row r="965" spans="1:26" ht="15.75" customHeight="1" x14ac:dyDescent="0.2">
      <c r="A965" s="2"/>
      <c r="B965" s="2"/>
      <c r="C965" s="2"/>
      <c r="D965" s="2"/>
      <c r="E965" s="2"/>
      <c r="F965" s="2"/>
      <c r="G965" s="2"/>
      <c r="H965" s="7"/>
      <c r="I965" s="2"/>
      <c r="J965" s="7"/>
      <c r="K965" s="2"/>
      <c r="L965" s="2"/>
      <c r="M965" s="2"/>
      <c r="N965" s="2"/>
      <c r="O965" s="2"/>
      <c r="P965" s="2"/>
      <c r="Q965" s="2"/>
      <c r="R965" s="291"/>
      <c r="S965" s="2"/>
      <c r="T965" s="2"/>
      <c r="U965" s="2"/>
      <c r="V965" s="2"/>
      <c r="W965" s="2"/>
      <c r="X965" s="2"/>
      <c r="Y965" s="2"/>
      <c r="Z965" s="2"/>
    </row>
    <row r="966" spans="1:26" ht="15.75" customHeight="1" x14ac:dyDescent="0.2">
      <c r="A966" s="2"/>
      <c r="B966" s="2"/>
      <c r="C966" s="2"/>
      <c r="D966" s="2"/>
      <c r="E966" s="2"/>
      <c r="F966" s="2"/>
      <c r="G966" s="2"/>
      <c r="H966" s="7"/>
      <c r="I966" s="2"/>
      <c r="J966" s="7"/>
      <c r="K966" s="2"/>
      <c r="L966" s="2"/>
      <c r="M966" s="2"/>
      <c r="N966" s="2"/>
      <c r="O966" s="2"/>
      <c r="P966" s="2"/>
      <c r="Q966" s="2"/>
      <c r="R966" s="291"/>
      <c r="S966" s="2"/>
      <c r="T966" s="2"/>
      <c r="U966" s="2"/>
      <c r="V966" s="2"/>
      <c r="W966" s="2"/>
      <c r="X966" s="2"/>
      <c r="Y966" s="2"/>
      <c r="Z966" s="2"/>
    </row>
    <row r="967" spans="1:26" ht="15.75" customHeight="1" x14ac:dyDescent="0.2">
      <c r="A967" s="2"/>
      <c r="B967" s="2"/>
      <c r="C967" s="2"/>
      <c r="D967" s="2"/>
      <c r="E967" s="2"/>
      <c r="F967" s="2"/>
      <c r="G967" s="2"/>
      <c r="H967" s="7"/>
      <c r="I967" s="2"/>
      <c r="J967" s="7"/>
      <c r="K967" s="2"/>
      <c r="L967" s="2"/>
      <c r="M967" s="2"/>
      <c r="N967" s="2"/>
      <c r="O967" s="2"/>
      <c r="P967" s="2"/>
      <c r="Q967" s="2"/>
      <c r="R967" s="291"/>
      <c r="S967" s="2"/>
      <c r="T967" s="2"/>
      <c r="U967" s="2"/>
      <c r="V967" s="2"/>
      <c r="W967" s="2"/>
      <c r="X967" s="2"/>
      <c r="Y967" s="2"/>
      <c r="Z967" s="2"/>
    </row>
    <row r="968" spans="1:26" ht="15.75" customHeight="1" x14ac:dyDescent="0.2">
      <c r="A968" s="2"/>
      <c r="B968" s="2"/>
      <c r="C968" s="2"/>
      <c r="D968" s="2"/>
      <c r="E968" s="2"/>
      <c r="F968" s="2"/>
      <c r="G968" s="2"/>
      <c r="H968" s="7"/>
      <c r="I968" s="2"/>
      <c r="J968" s="7"/>
      <c r="K968" s="2"/>
      <c r="L968" s="2"/>
      <c r="M968" s="2"/>
      <c r="N968" s="2"/>
      <c r="O968" s="2"/>
      <c r="P968" s="2"/>
      <c r="Q968" s="2"/>
      <c r="R968" s="291"/>
      <c r="S968" s="2"/>
      <c r="T968" s="2"/>
      <c r="U968" s="2"/>
      <c r="V968" s="2"/>
      <c r="W968" s="2"/>
      <c r="X968" s="2"/>
      <c r="Y968" s="2"/>
      <c r="Z968" s="2"/>
    </row>
    <row r="969" spans="1:26" ht="15.75" customHeight="1" x14ac:dyDescent="0.2">
      <c r="A969" s="2"/>
      <c r="B969" s="2"/>
      <c r="C969" s="2"/>
      <c r="D969" s="2"/>
      <c r="E969" s="2"/>
      <c r="F969" s="2"/>
      <c r="G969" s="2"/>
      <c r="H969" s="7"/>
      <c r="I969" s="2"/>
      <c r="J969" s="7"/>
      <c r="K969" s="2"/>
      <c r="L969" s="2"/>
      <c r="M969" s="2"/>
      <c r="N969" s="2"/>
      <c r="O969" s="2"/>
      <c r="P969" s="2"/>
      <c r="Q969" s="2"/>
      <c r="R969" s="291"/>
      <c r="S969" s="2"/>
      <c r="T969" s="2"/>
      <c r="U969" s="2"/>
      <c r="V969" s="2"/>
      <c r="W969" s="2"/>
      <c r="X969" s="2"/>
      <c r="Y969" s="2"/>
      <c r="Z969" s="2"/>
    </row>
    <row r="970" spans="1:26" ht="15.75" customHeight="1" x14ac:dyDescent="0.2">
      <c r="A970" s="2"/>
      <c r="B970" s="2"/>
      <c r="C970" s="2"/>
      <c r="D970" s="2"/>
      <c r="E970" s="2"/>
      <c r="F970" s="2"/>
      <c r="G970" s="2"/>
      <c r="H970" s="7"/>
      <c r="I970" s="2"/>
      <c r="J970" s="7"/>
      <c r="K970" s="2"/>
      <c r="L970" s="2"/>
      <c r="M970" s="2"/>
      <c r="N970" s="2"/>
      <c r="O970" s="2"/>
      <c r="P970" s="2"/>
      <c r="Q970" s="2"/>
      <c r="R970" s="291"/>
      <c r="S970" s="2"/>
      <c r="T970" s="2"/>
      <c r="U970" s="2"/>
      <c r="V970" s="2"/>
      <c r="W970" s="2"/>
      <c r="X970" s="2"/>
      <c r="Y970" s="2"/>
      <c r="Z970" s="2"/>
    </row>
    <row r="971" spans="1:26" ht="15.75" customHeight="1" x14ac:dyDescent="0.2">
      <c r="A971" s="2"/>
      <c r="B971" s="2"/>
      <c r="C971" s="2"/>
      <c r="D971" s="2"/>
      <c r="E971" s="2"/>
      <c r="F971" s="2"/>
      <c r="G971" s="2"/>
      <c r="H971" s="7"/>
      <c r="I971" s="2"/>
      <c r="J971" s="7"/>
      <c r="K971" s="2"/>
      <c r="L971" s="2"/>
      <c r="M971" s="2"/>
      <c r="N971" s="2"/>
      <c r="O971" s="2"/>
      <c r="P971" s="2"/>
      <c r="Q971" s="2"/>
      <c r="R971" s="291"/>
      <c r="S971" s="2"/>
      <c r="T971" s="2"/>
      <c r="U971" s="2"/>
      <c r="V971" s="2"/>
      <c r="W971" s="2"/>
      <c r="X971" s="2"/>
      <c r="Y971" s="2"/>
      <c r="Z971" s="2"/>
    </row>
    <row r="972" spans="1:26" ht="15.75" customHeight="1" x14ac:dyDescent="0.2">
      <c r="A972" s="2"/>
      <c r="B972" s="2"/>
      <c r="C972" s="2"/>
      <c r="D972" s="2"/>
      <c r="E972" s="2"/>
      <c r="F972" s="2"/>
      <c r="G972" s="2"/>
      <c r="H972" s="7"/>
      <c r="I972" s="2"/>
      <c r="J972" s="7"/>
      <c r="K972" s="2"/>
      <c r="L972" s="2"/>
      <c r="M972" s="2"/>
      <c r="N972" s="2"/>
      <c r="O972" s="2"/>
      <c r="P972" s="2"/>
      <c r="Q972" s="2"/>
      <c r="R972" s="291"/>
      <c r="S972" s="2"/>
      <c r="T972" s="2"/>
      <c r="U972" s="2"/>
      <c r="V972" s="2"/>
      <c r="W972" s="2"/>
      <c r="X972" s="2"/>
      <c r="Y972" s="2"/>
      <c r="Z972" s="2"/>
    </row>
    <row r="973" spans="1:26" ht="15.75" customHeight="1" x14ac:dyDescent="0.2">
      <c r="A973" s="2"/>
      <c r="B973" s="2"/>
      <c r="C973" s="2"/>
      <c r="D973" s="2"/>
      <c r="E973" s="2"/>
      <c r="F973" s="2"/>
      <c r="G973" s="2"/>
      <c r="H973" s="7"/>
      <c r="I973" s="2"/>
      <c r="J973" s="7"/>
      <c r="K973" s="2"/>
      <c r="L973" s="2"/>
      <c r="M973" s="2"/>
      <c r="N973" s="2"/>
      <c r="O973" s="2"/>
      <c r="P973" s="2"/>
      <c r="Q973" s="2"/>
      <c r="R973" s="291"/>
      <c r="S973" s="2"/>
      <c r="T973" s="2"/>
      <c r="U973" s="2"/>
      <c r="V973" s="2"/>
      <c r="W973" s="2"/>
      <c r="X973" s="2"/>
      <c r="Y973" s="2"/>
      <c r="Z973" s="2"/>
    </row>
    <row r="974" spans="1:26" ht="15.75" customHeight="1" x14ac:dyDescent="0.2">
      <c r="A974" s="2"/>
      <c r="B974" s="2"/>
      <c r="C974" s="2"/>
      <c r="D974" s="2"/>
      <c r="E974" s="2"/>
      <c r="F974" s="2"/>
      <c r="G974" s="2"/>
      <c r="H974" s="7"/>
      <c r="I974" s="2"/>
      <c r="J974" s="7"/>
      <c r="K974" s="2"/>
      <c r="L974" s="2"/>
      <c r="M974" s="2"/>
      <c r="N974" s="2"/>
      <c r="O974" s="2"/>
      <c r="P974" s="2"/>
      <c r="Q974" s="2"/>
      <c r="R974" s="291"/>
      <c r="S974" s="2"/>
      <c r="T974" s="2"/>
      <c r="U974" s="2"/>
      <c r="V974" s="2"/>
      <c r="W974" s="2"/>
      <c r="X974" s="2"/>
      <c r="Y974" s="2"/>
      <c r="Z974" s="2"/>
    </row>
    <row r="975" spans="1:26" ht="15.75" customHeight="1" x14ac:dyDescent="0.2">
      <c r="A975" s="2"/>
      <c r="B975" s="2"/>
      <c r="C975" s="2"/>
      <c r="D975" s="2"/>
      <c r="E975" s="2"/>
      <c r="F975" s="2"/>
      <c r="G975" s="2"/>
      <c r="H975" s="7"/>
      <c r="I975" s="2"/>
      <c r="J975" s="7"/>
      <c r="K975" s="2"/>
      <c r="L975" s="2"/>
      <c r="M975" s="2"/>
      <c r="N975" s="2"/>
      <c r="O975" s="2"/>
      <c r="P975" s="2"/>
      <c r="Q975" s="2"/>
      <c r="R975" s="291"/>
      <c r="S975" s="2"/>
      <c r="T975" s="2"/>
      <c r="U975" s="2"/>
      <c r="V975" s="2"/>
      <c r="W975" s="2"/>
      <c r="X975" s="2"/>
      <c r="Y975" s="2"/>
      <c r="Z975" s="2"/>
    </row>
    <row r="976" spans="1:26" ht="15.75" customHeight="1" x14ac:dyDescent="0.2">
      <c r="A976" s="2"/>
      <c r="B976" s="2"/>
      <c r="C976" s="2"/>
      <c r="D976" s="2"/>
      <c r="E976" s="2"/>
      <c r="F976" s="2"/>
      <c r="G976" s="2"/>
      <c r="H976" s="7"/>
      <c r="I976" s="2"/>
      <c r="J976" s="7"/>
      <c r="K976" s="2"/>
      <c r="L976" s="2"/>
      <c r="M976" s="2"/>
      <c r="N976" s="2"/>
      <c r="O976" s="2"/>
      <c r="P976" s="2"/>
      <c r="Q976" s="2"/>
      <c r="R976" s="291"/>
      <c r="S976" s="2"/>
      <c r="T976" s="2"/>
      <c r="U976" s="2"/>
      <c r="V976" s="2"/>
      <c r="W976" s="2"/>
      <c r="X976" s="2"/>
      <c r="Y976" s="2"/>
      <c r="Z976" s="2"/>
    </row>
    <row r="977" spans="1:26" ht="15.75" customHeight="1" x14ac:dyDescent="0.2">
      <c r="A977" s="2"/>
      <c r="B977" s="2"/>
      <c r="C977" s="2"/>
      <c r="D977" s="2"/>
      <c r="E977" s="2"/>
      <c r="F977" s="2"/>
      <c r="G977" s="2"/>
      <c r="H977" s="7"/>
      <c r="I977" s="2"/>
      <c r="J977" s="7"/>
      <c r="K977" s="2"/>
      <c r="L977" s="2"/>
      <c r="M977" s="2"/>
      <c r="N977" s="2"/>
      <c r="O977" s="2"/>
      <c r="P977" s="2"/>
      <c r="Q977" s="2"/>
      <c r="R977" s="291"/>
      <c r="S977" s="2"/>
      <c r="T977" s="2"/>
      <c r="U977" s="2"/>
      <c r="V977" s="2"/>
      <c r="W977" s="2"/>
      <c r="X977" s="2"/>
      <c r="Y977" s="2"/>
      <c r="Z977" s="2"/>
    </row>
    <row r="978" spans="1:26" ht="15.75" customHeight="1" x14ac:dyDescent="0.2">
      <c r="A978" s="2"/>
      <c r="B978" s="2"/>
      <c r="C978" s="2"/>
      <c r="D978" s="2"/>
      <c r="E978" s="2"/>
      <c r="F978" s="2"/>
      <c r="G978" s="2"/>
      <c r="H978" s="7"/>
      <c r="I978" s="2"/>
      <c r="J978" s="7"/>
      <c r="K978" s="2"/>
      <c r="L978" s="2"/>
      <c r="M978" s="2"/>
      <c r="N978" s="2"/>
      <c r="O978" s="2"/>
      <c r="P978" s="2"/>
      <c r="Q978" s="2"/>
      <c r="R978" s="291"/>
      <c r="S978" s="2"/>
      <c r="T978" s="2"/>
      <c r="U978" s="2"/>
      <c r="V978" s="2"/>
      <c r="W978" s="2"/>
      <c r="X978" s="2"/>
      <c r="Y978" s="2"/>
      <c r="Z978" s="2"/>
    </row>
    <row r="979" spans="1:26" ht="15.75" customHeight="1" x14ac:dyDescent="0.2">
      <c r="A979" s="2"/>
      <c r="B979" s="2"/>
      <c r="C979" s="2"/>
      <c r="D979" s="2"/>
      <c r="E979" s="2"/>
      <c r="F979" s="2"/>
      <c r="G979" s="2"/>
      <c r="H979" s="7"/>
      <c r="I979" s="2"/>
      <c r="J979" s="7"/>
      <c r="K979" s="2"/>
      <c r="L979" s="2"/>
      <c r="M979" s="2"/>
      <c r="N979" s="2"/>
      <c r="O979" s="2"/>
      <c r="P979" s="2"/>
      <c r="Q979" s="2"/>
      <c r="R979" s="291"/>
      <c r="S979" s="2"/>
      <c r="T979" s="2"/>
      <c r="U979" s="2"/>
      <c r="V979" s="2"/>
      <c r="W979" s="2"/>
      <c r="X979" s="2"/>
      <c r="Y979" s="2"/>
      <c r="Z979" s="2"/>
    </row>
    <row r="980" spans="1:26" ht="15.75" customHeight="1" x14ac:dyDescent="0.2">
      <c r="A980" s="2"/>
      <c r="B980" s="2"/>
      <c r="C980" s="2"/>
      <c r="D980" s="2"/>
      <c r="E980" s="2"/>
      <c r="F980" s="2"/>
      <c r="G980" s="2"/>
      <c r="H980" s="7"/>
      <c r="I980" s="2"/>
      <c r="J980" s="7"/>
      <c r="K980" s="2"/>
      <c r="L980" s="2"/>
      <c r="M980" s="2"/>
      <c r="N980" s="2"/>
      <c r="O980" s="2"/>
      <c r="P980" s="2"/>
      <c r="Q980" s="2"/>
      <c r="R980" s="291"/>
      <c r="S980" s="2"/>
      <c r="T980" s="2"/>
      <c r="U980" s="2"/>
      <c r="V980" s="2"/>
      <c r="W980" s="2"/>
      <c r="X980" s="2"/>
      <c r="Y980" s="2"/>
      <c r="Z980" s="2"/>
    </row>
    <row r="981" spans="1:26" ht="15.75" customHeight="1" x14ac:dyDescent="0.2">
      <c r="A981" s="2"/>
      <c r="B981" s="2"/>
      <c r="C981" s="2"/>
      <c r="D981" s="2"/>
      <c r="E981" s="2"/>
      <c r="F981" s="2"/>
      <c r="G981" s="2"/>
      <c r="H981" s="7"/>
      <c r="I981" s="2"/>
      <c r="J981" s="7"/>
      <c r="K981" s="2"/>
      <c r="L981" s="2"/>
      <c r="M981" s="2"/>
      <c r="N981" s="2"/>
      <c r="O981" s="2"/>
      <c r="P981" s="2"/>
      <c r="Q981" s="2"/>
      <c r="R981" s="291"/>
      <c r="S981" s="2"/>
      <c r="T981" s="2"/>
      <c r="U981" s="2"/>
      <c r="V981" s="2"/>
      <c r="W981" s="2"/>
      <c r="X981" s="2"/>
      <c r="Y981" s="2"/>
      <c r="Z981" s="2"/>
    </row>
    <row r="982" spans="1:26" ht="15.75" customHeight="1" x14ac:dyDescent="0.2">
      <c r="A982" s="2"/>
      <c r="B982" s="2"/>
      <c r="C982" s="2"/>
      <c r="D982" s="2"/>
      <c r="E982" s="2"/>
      <c r="F982" s="2"/>
      <c r="G982" s="2"/>
      <c r="H982" s="7"/>
      <c r="I982" s="2"/>
      <c r="J982" s="7"/>
      <c r="K982" s="2"/>
      <c r="L982" s="2"/>
      <c r="M982" s="2"/>
      <c r="N982" s="2"/>
      <c r="O982" s="2"/>
      <c r="P982" s="2"/>
      <c r="Q982" s="2"/>
      <c r="R982" s="291"/>
      <c r="S982" s="2"/>
      <c r="T982" s="2"/>
      <c r="U982" s="2"/>
      <c r="V982" s="2"/>
      <c r="W982" s="2"/>
      <c r="X982" s="2"/>
      <c r="Y982" s="2"/>
      <c r="Z982" s="2"/>
    </row>
    <row r="983" spans="1:26" ht="15.75" customHeight="1" x14ac:dyDescent="0.2">
      <c r="A983" s="2"/>
      <c r="B983" s="2"/>
      <c r="C983" s="2"/>
      <c r="D983" s="2"/>
      <c r="E983" s="2"/>
      <c r="F983" s="2"/>
      <c r="G983" s="2"/>
      <c r="H983" s="7"/>
      <c r="I983" s="2"/>
      <c r="J983" s="7"/>
      <c r="K983" s="2"/>
      <c r="L983" s="2"/>
      <c r="M983" s="2"/>
      <c r="N983" s="2"/>
      <c r="O983" s="2"/>
      <c r="P983" s="2"/>
      <c r="Q983" s="2"/>
      <c r="R983" s="291"/>
      <c r="S983" s="2"/>
      <c r="T983" s="2"/>
      <c r="U983" s="2"/>
      <c r="V983" s="2"/>
      <c r="W983" s="2"/>
      <c r="X983" s="2"/>
      <c r="Y983" s="2"/>
      <c r="Z983" s="2"/>
    </row>
    <row r="984" spans="1:26" ht="15.75" customHeight="1" x14ac:dyDescent="0.2">
      <c r="A984" s="2"/>
      <c r="B984" s="2"/>
      <c r="C984" s="2"/>
      <c r="D984" s="2"/>
      <c r="E984" s="2"/>
      <c r="F984" s="2"/>
      <c r="G984" s="2"/>
      <c r="H984" s="7"/>
      <c r="I984" s="2"/>
      <c r="J984" s="7"/>
      <c r="K984" s="2"/>
      <c r="L984" s="2"/>
      <c r="M984" s="2"/>
      <c r="N984" s="2"/>
      <c r="O984" s="2"/>
      <c r="P984" s="2"/>
      <c r="Q984" s="2"/>
      <c r="R984" s="291"/>
      <c r="S984" s="2"/>
      <c r="T984" s="2"/>
      <c r="U984" s="2"/>
      <c r="V984" s="2"/>
      <c r="W984" s="2"/>
      <c r="X984" s="2"/>
      <c r="Y984" s="2"/>
      <c r="Z984" s="2"/>
    </row>
    <row r="985" spans="1:26" ht="15.75" customHeight="1" x14ac:dyDescent="0.2">
      <c r="A985" s="2"/>
      <c r="B985" s="2"/>
      <c r="C985" s="2"/>
      <c r="D985" s="2"/>
      <c r="E985" s="2"/>
      <c r="F985" s="2"/>
      <c r="G985" s="2"/>
      <c r="H985" s="7"/>
      <c r="I985" s="2"/>
      <c r="J985" s="7"/>
      <c r="K985" s="2"/>
      <c r="L985" s="2"/>
      <c r="M985" s="2"/>
      <c r="N985" s="2"/>
      <c r="O985" s="2"/>
      <c r="P985" s="2"/>
      <c r="Q985" s="2"/>
      <c r="R985" s="291"/>
      <c r="S985" s="2"/>
      <c r="T985" s="2"/>
      <c r="U985" s="2"/>
      <c r="V985" s="2"/>
      <c r="W985" s="2"/>
      <c r="X985" s="2"/>
      <c r="Y985" s="2"/>
      <c r="Z985" s="2"/>
    </row>
    <row r="986" spans="1:26" ht="15.75" customHeight="1" x14ac:dyDescent="0.2">
      <c r="A986" s="2"/>
      <c r="B986" s="2"/>
      <c r="C986" s="2"/>
      <c r="D986" s="2"/>
      <c r="E986" s="2"/>
      <c r="F986" s="2"/>
      <c r="G986" s="2"/>
      <c r="H986" s="7"/>
      <c r="I986" s="2"/>
      <c r="J986" s="7"/>
      <c r="K986" s="2"/>
      <c r="L986" s="2"/>
      <c r="M986" s="2"/>
      <c r="N986" s="2"/>
      <c r="O986" s="2"/>
      <c r="P986" s="2"/>
      <c r="Q986" s="2"/>
      <c r="R986" s="291"/>
      <c r="S986" s="2"/>
      <c r="T986" s="2"/>
      <c r="U986" s="2"/>
      <c r="V986" s="2"/>
      <c r="W986" s="2"/>
      <c r="X986" s="2"/>
      <c r="Y986" s="2"/>
      <c r="Z986" s="2"/>
    </row>
    <row r="987" spans="1:26" ht="15.75" customHeight="1" x14ac:dyDescent="0.2">
      <c r="A987" s="2"/>
      <c r="B987" s="2"/>
      <c r="C987" s="2"/>
      <c r="D987" s="2"/>
      <c r="E987" s="2"/>
      <c r="F987" s="2"/>
      <c r="G987" s="2"/>
      <c r="H987" s="7"/>
      <c r="I987" s="2"/>
      <c r="J987" s="7"/>
      <c r="K987" s="2"/>
      <c r="L987" s="2"/>
      <c r="M987" s="2"/>
      <c r="N987" s="2"/>
      <c r="O987" s="2"/>
      <c r="P987" s="2"/>
      <c r="Q987" s="2"/>
      <c r="R987" s="291"/>
      <c r="S987" s="2"/>
      <c r="T987" s="2"/>
      <c r="U987" s="2"/>
      <c r="V987" s="2"/>
      <c r="W987" s="2"/>
      <c r="X987" s="2"/>
      <c r="Y987" s="2"/>
      <c r="Z987" s="2"/>
    </row>
    <row r="988" spans="1:26" ht="15.75" customHeight="1" x14ac:dyDescent="0.2">
      <c r="A988" s="2"/>
      <c r="B988" s="2"/>
      <c r="C988" s="2"/>
      <c r="D988" s="2"/>
      <c r="E988" s="2"/>
      <c r="F988" s="2"/>
      <c r="G988" s="2"/>
      <c r="H988" s="7"/>
      <c r="I988" s="2"/>
      <c r="J988" s="7"/>
      <c r="K988" s="2"/>
      <c r="L988" s="2"/>
      <c r="M988" s="2"/>
      <c r="N988" s="2"/>
      <c r="O988" s="2"/>
      <c r="P988" s="2"/>
      <c r="Q988" s="2"/>
      <c r="R988" s="291"/>
      <c r="S988" s="2"/>
      <c r="T988" s="2"/>
      <c r="U988" s="2"/>
      <c r="V988" s="2"/>
      <c r="W988" s="2"/>
      <c r="X988" s="2"/>
      <c r="Y988" s="2"/>
      <c r="Z988" s="2"/>
    </row>
    <row r="989" spans="1:26" ht="15.75" customHeight="1" x14ac:dyDescent="0.2">
      <c r="A989" s="2"/>
      <c r="B989" s="2"/>
      <c r="C989" s="2"/>
      <c r="D989" s="2"/>
      <c r="E989" s="2"/>
      <c r="F989" s="2"/>
      <c r="G989" s="2"/>
      <c r="H989" s="7"/>
      <c r="I989" s="2"/>
      <c r="J989" s="7"/>
      <c r="K989" s="2"/>
      <c r="L989" s="2"/>
      <c r="M989" s="2"/>
      <c r="N989" s="2"/>
      <c r="O989" s="2"/>
      <c r="P989" s="2"/>
      <c r="Q989" s="2"/>
      <c r="R989" s="291"/>
      <c r="S989" s="2"/>
      <c r="T989" s="2"/>
      <c r="U989" s="2"/>
      <c r="V989" s="2"/>
      <c r="W989" s="2"/>
      <c r="X989" s="2"/>
      <c r="Y989" s="2"/>
      <c r="Z989" s="2"/>
    </row>
    <row r="990" spans="1:26" ht="15.75" customHeight="1" x14ac:dyDescent="0.2">
      <c r="A990" s="2"/>
      <c r="B990" s="2"/>
      <c r="C990" s="2"/>
      <c r="D990" s="2"/>
      <c r="E990" s="2"/>
      <c r="F990" s="2"/>
      <c r="G990" s="2"/>
      <c r="H990" s="7"/>
      <c r="I990" s="2"/>
      <c r="J990" s="7"/>
      <c r="K990" s="2"/>
      <c r="L990" s="2"/>
      <c r="M990" s="2"/>
      <c r="N990" s="2"/>
      <c r="O990" s="2"/>
      <c r="P990" s="2"/>
      <c r="Q990" s="2"/>
      <c r="R990" s="291"/>
      <c r="S990" s="2"/>
      <c r="T990" s="2"/>
      <c r="U990" s="2"/>
      <c r="V990" s="2"/>
      <c r="W990" s="2"/>
      <c r="X990" s="2"/>
      <c r="Y990" s="2"/>
      <c r="Z990" s="2"/>
    </row>
    <row r="991" spans="1:26" ht="15.75" customHeight="1" x14ac:dyDescent="0.2">
      <c r="A991" s="2"/>
      <c r="B991" s="2"/>
      <c r="C991" s="2"/>
      <c r="D991" s="2"/>
      <c r="E991" s="2"/>
      <c r="F991" s="2"/>
      <c r="G991" s="2"/>
      <c r="H991" s="7"/>
      <c r="I991" s="2"/>
      <c r="J991" s="7"/>
      <c r="K991" s="2"/>
      <c r="L991" s="2"/>
      <c r="M991" s="2"/>
      <c r="N991" s="2"/>
      <c r="O991" s="2"/>
      <c r="P991" s="2"/>
      <c r="Q991" s="2"/>
      <c r="R991" s="291"/>
      <c r="S991" s="2"/>
      <c r="T991" s="2"/>
      <c r="U991" s="2"/>
      <c r="V991" s="2"/>
      <c r="W991" s="2"/>
      <c r="X991" s="2"/>
      <c r="Y991" s="2"/>
      <c r="Z991" s="2"/>
    </row>
    <row r="992" spans="1:26" ht="15.75" customHeight="1" x14ac:dyDescent="0.2">
      <c r="A992" s="2"/>
      <c r="B992" s="2"/>
      <c r="C992" s="2"/>
      <c r="D992" s="2"/>
      <c r="E992" s="2"/>
      <c r="F992" s="2"/>
      <c r="G992" s="2"/>
      <c r="H992" s="7"/>
      <c r="I992" s="2"/>
      <c r="J992" s="7"/>
      <c r="K992" s="2"/>
      <c r="L992" s="2"/>
      <c r="M992" s="2"/>
      <c r="N992" s="2"/>
      <c r="O992" s="2"/>
      <c r="P992" s="2"/>
      <c r="Q992" s="2"/>
      <c r="R992" s="291"/>
      <c r="S992" s="2"/>
      <c r="T992" s="2"/>
      <c r="U992" s="2"/>
      <c r="V992" s="2"/>
      <c r="W992" s="2"/>
      <c r="X992" s="2"/>
      <c r="Y992" s="2"/>
      <c r="Z992" s="2"/>
    </row>
    <row r="993" spans="1:26" ht="15.75" customHeight="1" x14ac:dyDescent="0.2">
      <c r="A993" s="2"/>
      <c r="B993" s="2"/>
      <c r="C993" s="2"/>
      <c r="D993" s="2"/>
      <c r="E993" s="2"/>
      <c r="F993" s="2"/>
      <c r="G993" s="2"/>
      <c r="H993" s="7"/>
      <c r="I993" s="2"/>
      <c r="J993" s="7"/>
      <c r="K993" s="2"/>
      <c r="L993" s="2"/>
      <c r="M993" s="2"/>
      <c r="N993" s="2"/>
      <c r="O993" s="2"/>
      <c r="P993" s="2"/>
      <c r="Q993" s="2"/>
      <c r="R993" s="291"/>
      <c r="S993" s="2"/>
      <c r="T993" s="2"/>
      <c r="U993" s="2"/>
      <c r="V993" s="2"/>
      <c r="W993" s="2"/>
      <c r="X993" s="2"/>
      <c r="Y993" s="2"/>
      <c r="Z993" s="2"/>
    </row>
    <row r="994" spans="1:26" ht="15.75" customHeight="1" x14ac:dyDescent="0.2">
      <c r="A994" s="2"/>
      <c r="B994" s="2"/>
      <c r="C994" s="2"/>
      <c r="D994" s="2"/>
      <c r="E994" s="2"/>
      <c r="F994" s="2"/>
      <c r="G994" s="2"/>
      <c r="H994" s="7"/>
      <c r="I994" s="2"/>
      <c r="J994" s="7"/>
      <c r="K994" s="2"/>
      <c r="L994" s="2"/>
      <c r="M994" s="2"/>
      <c r="N994" s="2"/>
      <c r="O994" s="2"/>
      <c r="P994" s="2"/>
      <c r="Q994" s="2"/>
      <c r="R994" s="291"/>
      <c r="S994" s="2"/>
      <c r="T994" s="2"/>
      <c r="U994" s="2"/>
      <c r="V994" s="2"/>
      <c r="W994" s="2"/>
      <c r="X994" s="2"/>
      <c r="Y994" s="2"/>
      <c r="Z994" s="2"/>
    </row>
    <row r="995" spans="1:26" ht="15.75" customHeight="1" x14ac:dyDescent="0.2">
      <c r="A995" s="2"/>
      <c r="B995" s="2"/>
      <c r="C995" s="2"/>
      <c r="D995" s="2"/>
      <c r="E995" s="2"/>
      <c r="F995" s="2"/>
      <c r="G995" s="2"/>
      <c r="H995" s="7"/>
      <c r="I995" s="2"/>
      <c r="J995" s="7"/>
      <c r="K995" s="2"/>
      <c r="L995" s="2"/>
      <c r="M995" s="2"/>
      <c r="N995" s="2"/>
      <c r="O995" s="2"/>
      <c r="P995" s="2"/>
      <c r="Q995" s="2"/>
      <c r="R995" s="291"/>
      <c r="S995" s="2"/>
      <c r="T995" s="2"/>
      <c r="U995" s="2"/>
      <c r="V995" s="2"/>
      <c r="W995" s="2"/>
      <c r="X995" s="2"/>
      <c r="Y995" s="2"/>
      <c r="Z995" s="2"/>
    </row>
    <row r="996" spans="1:26" ht="15.75" customHeight="1" x14ac:dyDescent="0.2">
      <c r="A996" s="2"/>
      <c r="B996" s="2"/>
      <c r="C996" s="2"/>
      <c r="D996" s="2"/>
      <c r="E996" s="2"/>
      <c r="F996" s="2"/>
      <c r="G996" s="2"/>
      <c r="H996" s="7"/>
      <c r="I996" s="2"/>
      <c r="J996" s="7"/>
      <c r="K996" s="2"/>
      <c r="L996" s="2"/>
      <c r="M996" s="2"/>
      <c r="N996" s="2"/>
      <c r="O996" s="2"/>
      <c r="P996" s="2"/>
      <c r="Q996" s="2"/>
      <c r="R996" s="291"/>
      <c r="S996" s="2"/>
      <c r="T996" s="2"/>
      <c r="U996" s="2"/>
      <c r="V996" s="2"/>
      <c r="W996" s="2"/>
      <c r="X996" s="2"/>
      <c r="Y996" s="2"/>
      <c r="Z996" s="2"/>
    </row>
    <row r="997" spans="1:26" ht="15.75" customHeight="1" x14ac:dyDescent="0.2">
      <c r="A997" s="2"/>
      <c r="B997" s="2"/>
      <c r="C997" s="2"/>
      <c r="D997" s="2"/>
      <c r="E997" s="2"/>
      <c r="F997" s="2"/>
      <c r="G997" s="2"/>
      <c r="H997" s="7"/>
      <c r="I997" s="2"/>
      <c r="J997" s="7"/>
      <c r="K997" s="2"/>
      <c r="L997" s="2"/>
      <c r="M997" s="2"/>
      <c r="N997" s="2"/>
      <c r="O997" s="2"/>
      <c r="P997" s="2"/>
      <c r="Q997" s="2"/>
      <c r="R997" s="291"/>
      <c r="S997" s="2"/>
      <c r="T997" s="2"/>
      <c r="U997" s="2"/>
      <c r="V997" s="2"/>
      <c r="W997" s="2"/>
      <c r="X997" s="2"/>
      <c r="Y997" s="2"/>
      <c r="Z997" s="2"/>
    </row>
    <row r="998" spans="1:26" ht="15.75" customHeight="1" x14ac:dyDescent="0.2">
      <c r="A998" s="2"/>
      <c r="B998" s="2"/>
      <c r="C998" s="2"/>
      <c r="D998" s="2"/>
      <c r="E998" s="2"/>
      <c r="F998" s="2"/>
      <c r="G998" s="2"/>
      <c r="H998" s="7"/>
      <c r="I998" s="2"/>
      <c r="J998" s="7"/>
      <c r="K998" s="2"/>
      <c r="L998" s="2"/>
      <c r="M998" s="2"/>
      <c r="N998" s="2"/>
      <c r="O998" s="2"/>
      <c r="P998" s="2"/>
      <c r="Q998" s="2"/>
      <c r="R998" s="291"/>
      <c r="S998" s="2"/>
      <c r="T998" s="2"/>
      <c r="U998" s="2"/>
      <c r="V998" s="2"/>
      <c r="W998" s="2"/>
      <c r="X998" s="2"/>
      <c r="Y998" s="2"/>
      <c r="Z998" s="2"/>
    </row>
    <row r="999" spans="1:26" ht="15.75" customHeight="1" x14ac:dyDescent="0.2">
      <c r="A999" s="2"/>
      <c r="B999" s="2"/>
      <c r="C999" s="2"/>
      <c r="D999" s="2"/>
      <c r="E999" s="2"/>
      <c r="F999" s="2"/>
      <c r="G999" s="2"/>
      <c r="H999" s="7"/>
      <c r="I999" s="2"/>
      <c r="J999" s="7"/>
      <c r="K999" s="2"/>
      <c r="L999" s="2"/>
      <c r="M999" s="2"/>
      <c r="N999" s="2"/>
      <c r="O999" s="2"/>
      <c r="P999" s="2"/>
      <c r="Q999" s="2"/>
      <c r="R999" s="291"/>
      <c r="S999" s="2"/>
      <c r="T999" s="2"/>
      <c r="U999" s="2"/>
      <c r="V999" s="2"/>
      <c r="W999" s="2"/>
      <c r="X999" s="2"/>
      <c r="Y999" s="2"/>
      <c r="Z999" s="2"/>
    </row>
    <row r="1000" spans="1:26" ht="15.75" customHeight="1" x14ac:dyDescent="0.2">
      <c r="A1000" s="2"/>
      <c r="B1000" s="2"/>
      <c r="C1000" s="2"/>
      <c r="D1000" s="2"/>
      <c r="E1000" s="2"/>
      <c r="F1000" s="2"/>
      <c r="G1000" s="2"/>
      <c r="H1000" s="7"/>
      <c r="I1000" s="2"/>
      <c r="J1000" s="7"/>
      <c r="K1000" s="2"/>
      <c r="L1000" s="2"/>
      <c r="M1000" s="2"/>
      <c r="N1000" s="2"/>
      <c r="O1000" s="2"/>
      <c r="P1000" s="2"/>
      <c r="Q1000" s="2"/>
      <c r="R1000" s="291"/>
      <c r="S1000" s="2"/>
      <c r="T1000" s="2"/>
      <c r="U1000" s="2"/>
      <c r="V1000" s="2"/>
      <c r="W1000" s="2"/>
      <c r="X1000" s="2"/>
      <c r="Y1000" s="2"/>
      <c r="Z1000" s="2"/>
    </row>
  </sheetData>
  <autoFilter ref="A1:Z1000" xr:uid="{00000000-0001-0000-0100-000000000000}"/>
  <conditionalFormatting sqref="I1:I1000">
    <cfRule type="containsText" dxfId="4" priority="1" operator="containsText" text="No">
      <formula>NOT(ISERROR(SEARCH(("No"),(I1))))</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C1" workbookViewId="0">
      <selection activeCell="L6" sqref="L6"/>
    </sheetView>
  </sheetViews>
  <sheetFormatPr baseColWidth="10" defaultColWidth="9" defaultRowHeight="14" x14ac:dyDescent="0.2"/>
  <cols>
    <col min="1" max="2" width="18" style="232" customWidth="1"/>
    <col min="3" max="3" width="27.1640625" style="232" customWidth="1"/>
    <col min="4" max="4" width="49.83203125" style="232" customWidth="1"/>
    <col min="5" max="9" width="9" style="232"/>
    <col min="10" max="10" width="24.6640625" style="232" customWidth="1"/>
    <col min="11" max="11" width="35.5" style="239" customWidth="1"/>
    <col min="12" max="16384" width="9" style="232"/>
  </cols>
  <sheetData>
    <row r="1" spans="1:15" ht="15" x14ac:dyDescent="0.2">
      <c r="A1" s="197" t="s">
        <v>1544</v>
      </c>
    </row>
    <row r="2" spans="1:15" ht="15" x14ac:dyDescent="0.2">
      <c r="A2" s="199" t="s">
        <v>1545</v>
      </c>
    </row>
    <row r="3" spans="1:15" s="233" customFormat="1" x14ac:dyDescent="0.2">
      <c r="A3" s="233" t="s">
        <v>1778</v>
      </c>
      <c r="B3" s="233" t="s">
        <v>37</v>
      </c>
      <c r="C3" s="233" t="s">
        <v>38</v>
      </c>
      <c r="D3" s="233" t="s">
        <v>39</v>
      </c>
      <c r="E3" s="233" t="s">
        <v>46</v>
      </c>
      <c r="F3" s="233" t="s">
        <v>47</v>
      </c>
      <c r="G3" s="233" t="s">
        <v>48</v>
      </c>
      <c r="H3" s="233" t="s">
        <v>49</v>
      </c>
      <c r="I3" s="233" t="s">
        <v>50</v>
      </c>
      <c r="J3" s="233" t="s">
        <v>51</v>
      </c>
      <c r="K3" s="240" t="s">
        <v>52</v>
      </c>
      <c r="L3" s="233" t="s">
        <v>53</v>
      </c>
      <c r="M3" s="233" t="s">
        <v>54</v>
      </c>
      <c r="N3" s="233" t="s">
        <v>55</v>
      </c>
      <c r="O3" s="233" t="s">
        <v>56</v>
      </c>
    </row>
    <row r="4" spans="1:15" x14ac:dyDescent="0.2">
      <c r="A4" s="232" t="s">
        <v>1779</v>
      </c>
      <c r="B4" s="232" t="s">
        <v>57</v>
      </c>
      <c r="C4" s="232" t="s">
        <v>58</v>
      </c>
      <c r="D4" s="232" t="s">
        <v>59</v>
      </c>
      <c r="E4" s="232" t="s">
        <v>64</v>
      </c>
      <c r="F4" s="232" t="s">
        <v>65</v>
      </c>
      <c r="G4" s="232">
        <v>0</v>
      </c>
      <c r="H4" s="232">
        <v>1</v>
      </c>
      <c r="I4" s="232">
        <v>0.02</v>
      </c>
      <c r="J4" s="232" t="s">
        <v>66</v>
      </c>
      <c r="K4" s="239"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2" t="s">
        <v>67</v>
      </c>
      <c r="M4" s="232" t="s">
        <v>68</v>
      </c>
      <c r="N4" s="232" t="s">
        <v>1470</v>
      </c>
    </row>
    <row r="5" spans="1:15" x14ac:dyDescent="0.2">
      <c r="A5" s="232" t="s">
        <v>1780</v>
      </c>
      <c r="B5" s="232" t="s">
        <v>57</v>
      </c>
      <c r="C5" s="232" t="s">
        <v>85</v>
      </c>
      <c r="D5" s="232" t="s">
        <v>86</v>
      </c>
      <c r="E5" s="232" t="s">
        <v>86</v>
      </c>
      <c r="F5" s="232" t="s">
        <v>87</v>
      </c>
      <c r="G5" s="232">
        <v>0</v>
      </c>
      <c r="H5" s="232">
        <v>300</v>
      </c>
      <c r="I5" s="232">
        <v>5</v>
      </c>
      <c r="J5" s="232" t="s">
        <v>88</v>
      </c>
      <c r="K5" s="239"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2" t="s">
        <v>89</v>
      </c>
      <c r="N5" s="232" t="s">
        <v>1681</v>
      </c>
    </row>
    <row r="6" spans="1:15" x14ac:dyDescent="0.2">
      <c r="A6" s="232" t="s">
        <v>1781</v>
      </c>
      <c r="B6" s="232" t="s">
        <v>57</v>
      </c>
      <c r="C6" s="232" t="s">
        <v>90</v>
      </c>
      <c r="D6" s="232" t="s">
        <v>91</v>
      </c>
      <c r="E6" s="232" t="s">
        <v>92</v>
      </c>
      <c r="F6" s="232" t="s">
        <v>93</v>
      </c>
      <c r="G6" s="232">
        <v>0</v>
      </c>
      <c r="H6" s="232">
        <v>1</v>
      </c>
      <c r="I6" s="232">
        <v>0.02</v>
      </c>
      <c r="J6" s="232" t="s">
        <v>94</v>
      </c>
      <c r="K6" s="239"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2" t="s">
        <v>95</v>
      </c>
      <c r="N6" s="232" t="s">
        <v>1682</v>
      </c>
    </row>
    <row r="7" spans="1:15" x14ac:dyDescent="0.2">
      <c r="A7" s="232" t="s">
        <v>1782</v>
      </c>
      <c r="B7" s="232" t="s">
        <v>57</v>
      </c>
      <c r="C7" s="232" t="s">
        <v>96</v>
      </c>
      <c r="D7" s="232" t="s">
        <v>97</v>
      </c>
      <c r="E7" s="232" t="s">
        <v>100</v>
      </c>
      <c r="F7" s="232" t="s">
        <v>101</v>
      </c>
      <c r="G7" s="232">
        <v>0</v>
      </c>
      <c r="H7" s="232">
        <v>1</v>
      </c>
      <c r="I7" s="232">
        <v>0.01</v>
      </c>
      <c r="J7" s="232" t="s">
        <v>102</v>
      </c>
      <c r="K7" s="239"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2" t="s">
        <v>103</v>
      </c>
      <c r="M7" s="232" t="s">
        <v>104</v>
      </c>
    </row>
    <row r="8" spans="1:15" x14ac:dyDescent="0.2">
      <c r="A8" s="232" t="s">
        <v>1783</v>
      </c>
      <c r="B8" s="232" t="s">
        <v>57</v>
      </c>
      <c r="C8" s="232" t="s">
        <v>111</v>
      </c>
      <c r="D8" s="232" t="s">
        <v>112</v>
      </c>
      <c r="E8" s="232" t="s">
        <v>113</v>
      </c>
      <c r="F8" s="232" t="s">
        <v>114</v>
      </c>
      <c r="G8" s="232">
        <v>0</v>
      </c>
      <c r="H8" s="232">
        <v>0.5</v>
      </c>
      <c r="I8" s="232">
        <v>0.01</v>
      </c>
      <c r="J8" s="232" t="s">
        <v>115</v>
      </c>
      <c r="K8" s="239"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2" t="s">
        <v>116</v>
      </c>
      <c r="M8" s="232" t="s">
        <v>117</v>
      </c>
    </row>
    <row r="9" spans="1:15" x14ac:dyDescent="0.2">
      <c r="A9" s="232" t="s">
        <v>1784</v>
      </c>
      <c r="B9" s="232" t="s">
        <v>57</v>
      </c>
      <c r="C9" s="232" t="s">
        <v>118</v>
      </c>
      <c r="D9" s="232" t="s">
        <v>119</v>
      </c>
      <c r="E9" s="232" t="s">
        <v>118</v>
      </c>
      <c r="F9" s="232" t="s">
        <v>120</v>
      </c>
      <c r="G9" s="232">
        <v>0</v>
      </c>
      <c r="H9" s="232">
        <v>1</v>
      </c>
      <c r="I9" s="232">
        <v>0.02</v>
      </c>
      <c r="J9" s="232" t="s">
        <v>121</v>
      </c>
      <c r="K9" s="239"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2" t="s">
        <v>122</v>
      </c>
      <c r="M9" s="232" t="s">
        <v>123</v>
      </c>
      <c r="N9" s="232" t="s">
        <v>1471</v>
      </c>
      <c r="O9" s="232" t="s">
        <v>1472</v>
      </c>
    </row>
    <row r="10" spans="1:15" x14ac:dyDescent="0.2">
      <c r="A10" s="232" t="s">
        <v>1785</v>
      </c>
      <c r="B10" s="232" t="s">
        <v>57</v>
      </c>
      <c r="C10" s="232" t="s">
        <v>124</v>
      </c>
      <c r="D10" s="232" t="s">
        <v>125</v>
      </c>
      <c r="E10" s="232" t="s">
        <v>126</v>
      </c>
      <c r="F10" s="232" t="s">
        <v>127</v>
      </c>
      <c r="G10" s="232">
        <v>0</v>
      </c>
      <c r="H10" s="232">
        <v>0.3</v>
      </c>
      <c r="I10" s="232">
        <v>0.01</v>
      </c>
      <c r="J10" s="232" t="str">
        <f>app_en!A111</f>
        <v>% increase in km/L</v>
      </c>
      <c r="K10" s="239"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L10" s="232" t="s">
        <v>128</v>
      </c>
      <c r="M10" s="232" t="s">
        <v>129</v>
      </c>
      <c r="N10" s="232" t="s">
        <v>1473</v>
      </c>
      <c r="O10" s="232" t="s">
        <v>1474</v>
      </c>
    </row>
    <row r="11" spans="1:15" x14ac:dyDescent="0.2">
      <c r="A11" s="232" t="s">
        <v>1786</v>
      </c>
      <c r="B11" s="232" t="s">
        <v>57</v>
      </c>
      <c r="C11" s="232" t="s">
        <v>131</v>
      </c>
      <c r="D11" s="232" t="s">
        <v>132</v>
      </c>
      <c r="E11" s="232" t="s">
        <v>133</v>
      </c>
      <c r="F11" s="232" t="s">
        <v>134</v>
      </c>
      <c r="G11" s="232">
        <v>0</v>
      </c>
      <c r="H11" s="232">
        <v>1</v>
      </c>
      <c r="I11" s="232">
        <v>0.01</v>
      </c>
      <c r="J11" s="232" t="s">
        <v>102</v>
      </c>
      <c r="K11" s="239"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2" t="s">
        <v>135</v>
      </c>
      <c r="N11" s="232" t="s">
        <v>136</v>
      </c>
    </row>
    <row r="12" spans="1:15" x14ac:dyDescent="0.2">
      <c r="A12" s="232" t="s">
        <v>1787</v>
      </c>
      <c r="B12" s="232" t="s">
        <v>57</v>
      </c>
      <c r="C12" s="232" t="s">
        <v>137</v>
      </c>
      <c r="D12" s="232" t="s">
        <v>138</v>
      </c>
      <c r="E12" s="232" t="s">
        <v>137</v>
      </c>
      <c r="F12" s="232" t="s">
        <v>139</v>
      </c>
      <c r="G12" s="232">
        <v>0</v>
      </c>
      <c r="H12" s="232">
        <v>0.14000000000000001</v>
      </c>
      <c r="I12" s="232">
        <v>0.01</v>
      </c>
      <c r="J12" s="232" t="s">
        <v>140</v>
      </c>
      <c r="K12" s="239"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2" t="s">
        <v>141</v>
      </c>
      <c r="M12" s="232" t="s">
        <v>142</v>
      </c>
      <c r="N12" s="232" t="s">
        <v>1475</v>
      </c>
      <c r="O12" s="232" t="s">
        <v>1476</v>
      </c>
    </row>
    <row r="13" spans="1:15" x14ac:dyDescent="0.2">
      <c r="A13" s="232" t="s">
        <v>1788</v>
      </c>
      <c r="B13" s="232" t="s">
        <v>57</v>
      </c>
      <c r="C13" s="232" t="s">
        <v>143</v>
      </c>
      <c r="D13" s="232" t="s">
        <v>144</v>
      </c>
      <c r="E13" s="232" t="s">
        <v>143</v>
      </c>
      <c r="F13" s="232" t="s">
        <v>146</v>
      </c>
      <c r="G13" s="232">
        <v>0</v>
      </c>
      <c r="H13" s="232">
        <v>1</v>
      </c>
      <c r="I13" s="232">
        <v>0.01</v>
      </c>
      <c r="J13" s="232" t="s">
        <v>147</v>
      </c>
      <c r="K13" s="242" t="e">
        <f>INDEX(Guidance!$U:$U,MATCH(A13,Guidance!$B:$B,0))</f>
        <v>#N/A</v>
      </c>
      <c r="L13" s="232" t="s">
        <v>148</v>
      </c>
      <c r="M13" s="232" t="s">
        <v>149</v>
      </c>
      <c r="N13" s="232" t="s">
        <v>150</v>
      </c>
    </row>
    <row r="14" spans="1:15" x14ac:dyDescent="0.2">
      <c r="A14" s="232" t="s">
        <v>1789</v>
      </c>
      <c r="B14" s="232" t="s">
        <v>151</v>
      </c>
      <c r="C14" s="232" t="s">
        <v>152</v>
      </c>
      <c r="D14" s="232" t="s">
        <v>153</v>
      </c>
      <c r="E14" s="232" t="s">
        <v>152</v>
      </c>
      <c r="F14" s="232" t="s">
        <v>158</v>
      </c>
      <c r="G14" s="232">
        <v>0</v>
      </c>
      <c r="H14" s="232">
        <v>1</v>
      </c>
      <c r="I14" s="232">
        <v>0.01</v>
      </c>
      <c r="J14" s="232" t="s">
        <v>159</v>
      </c>
      <c r="K14" s="239"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2" t="s">
        <v>160</v>
      </c>
      <c r="M14" s="232" t="s">
        <v>161</v>
      </c>
    </row>
    <row r="15" spans="1:15" x14ac:dyDescent="0.2">
      <c r="A15" s="232" t="s">
        <v>1790</v>
      </c>
      <c r="B15" s="232" t="s">
        <v>151</v>
      </c>
      <c r="C15" s="232" t="s">
        <v>174</v>
      </c>
      <c r="D15" s="232" t="s">
        <v>175</v>
      </c>
      <c r="E15" s="232" t="s">
        <v>174</v>
      </c>
      <c r="F15" s="232" t="s">
        <v>176</v>
      </c>
      <c r="G15" s="232">
        <v>0</v>
      </c>
      <c r="H15" s="232">
        <v>0.22</v>
      </c>
      <c r="I15" s="232">
        <v>0.01</v>
      </c>
      <c r="J15" s="232" t="s">
        <v>177</v>
      </c>
      <c r="K15" s="239"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2" t="s">
        <v>178</v>
      </c>
      <c r="M15" s="232" t="s">
        <v>179</v>
      </c>
      <c r="N15" s="232" t="s">
        <v>180</v>
      </c>
      <c r="O15" s="232" t="s">
        <v>181</v>
      </c>
    </row>
    <row r="16" spans="1:15" x14ac:dyDescent="0.2">
      <c r="A16" s="232" t="s">
        <v>1791</v>
      </c>
      <c r="B16" s="232" t="s">
        <v>151</v>
      </c>
      <c r="C16" s="232" t="s">
        <v>184</v>
      </c>
      <c r="D16" s="232" t="s">
        <v>185</v>
      </c>
      <c r="E16" s="232" t="s">
        <v>184</v>
      </c>
      <c r="F16" s="232" t="s">
        <v>186</v>
      </c>
      <c r="G16" s="232">
        <v>0</v>
      </c>
      <c r="H16" s="232">
        <v>1</v>
      </c>
      <c r="I16" s="232">
        <v>1</v>
      </c>
      <c r="J16" s="232" t="s">
        <v>187</v>
      </c>
      <c r="K16" s="239"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2" t="s">
        <v>188</v>
      </c>
      <c r="M16" s="232" t="s">
        <v>189</v>
      </c>
      <c r="N16" s="232" t="s">
        <v>190</v>
      </c>
    </row>
    <row r="17" spans="1:15" x14ac:dyDescent="0.2">
      <c r="A17" s="232" t="s">
        <v>1792</v>
      </c>
      <c r="B17" s="232" t="s">
        <v>151</v>
      </c>
      <c r="C17" s="232" t="s">
        <v>191</v>
      </c>
      <c r="D17" s="232" t="s">
        <v>192</v>
      </c>
      <c r="E17" s="232" t="s">
        <v>193</v>
      </c>
      <c r="F17" s="232" t="s">
        <v>194</v>
      </c>
      <c r="G17" s="232">
        <v>0</v>
      </c>
      <c r="H17" s="232">
        <v>0.33681692323861573</v>
      </c>
      <c r="I17" s="232">
        <v>5.0000000000000001E-3</v>
      </c>
      <c r="J17" s="232" t="s">
        <v>195</v>
      </c>
      <c r="K17" s="239"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2" t="s">
        <v>196</v>
      </c>
      <c r="M17" s="232" t="s">
        <v>197</v>
      </c>
      <c r="N17" s="232" t="s">
        <v>1468</v>
      </c>
    </row>
    <row r="18" spans="1:15" x14ac:dyDescent="0.2">
      <c r="A18" s="232" t="s">
        <v>1793</v>
      </c>
      <c r="B18" s="232" t="s">
        <v>151</v>
      </c>
      <c r="C18" s="232" t="s">
        <v>198</v>
      </c>
      <c r="D18" s="232" t="s">
        <v>199</v>
      </c>
      <c r="E18" s="232" t="s">
        <v>193</v>
      </c>
      <c r="F18" s="232" t="s">
        <v>200</v>
      </c>
      <c r="G18" s="232">
        <v>0</v>
      </c>
      <c r="H18" s="232">
        <v>0.5</v>
      </c>
      <c r="I18" s="232">
        <v>0.01</v>
      </c>
      <c r="J18" s="232" t="s">
        <v>201</v>
      </c>
      <c r="K18" s="239" t="str">
        <f>INDEX(Guidance!$U:$U,MATCH(A18,Guidance!$B:$B,0))</f>
        <v>**Description:** This policy causes the government to reimburse building owners for a percentage of the cost of new distributed solar PV capacity that is installed on or around buildings. // **Guidance for setting values: **</v>
      </c>
      <c r="L18" s="232" t="s">
        <v>202</v>
      </c>
      <c r="M18" s="232" t="s">
        <v>203</v>
      </c>
      <c r="N18" s="232" t="s">
        <v>204</v>
      </c>
    </row>
    <row r="19" spans="1:15" x14ac:dyDescent="0.2">
      <c r="A19" s="232" t="s">
        <v>1794</v>
      </c>
      <c r="B19" s="232" t="s">
        <v>151</v>
      </c>
      <c r="C19" s="232" t="s">
        <v>205</v>
      </c>
      <c r="D19" s="232" t="s">
        <v>206</v>
      </c>
      <c r="E19" s="232" t="s">
        <v>205</v>
      </c>
      <c r="F19" s="232" t="s">
        <v>207</v>
      </c>
      <c r="G19" s="232">
        <v>0</v>
      </c>
      <c r="H19" s="232">
        <v>1</v>
      </c>
      <c r="I19" s="232">
        <v>1</v>
      </c>
      <c r="J19" s="232" t="s">
        <v>187</v>
      </c>
      <c r="K19" s="239"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2" t="s">
        <v>208</v>
      </c>
      <c r="M19" s="232" t="s">
        <v>209</v>
      </c>
      <c r="N19" s="232" t="s">
        <v>1469</v>
      </c>
    </row>
    <row r="20" spans="1:15" x14ac:dyDescent="0.2">
      <c r="A20" s="232" t="s">
        <v>1795</v>
      </c>
      <c r="B20" s="232" t="s">
        <v>151</v>
      </c>
      <c r="C20" s="232" t="s">
        <v>210</v>
      </c>
      <c r="D20" s="232" t="s">
        <v>211</v>
      </c>
      <c r="E20" s="232" t="s">
        <v>212</v>
      </c>
      <c r="F20" s="232" t="s">
        <v>213</v>
      </c>
      <c r="G20" s="232">
        <v>0</v>
      </c>
      <c r="H20" s="232">
        <v>0.5</v>
      </c>
      <c r="I20" s="232">
        <v>0.01</v>
      </c>
      <c r="J20" s="232" t="s">
        <v>214</v>
      </c>
      <c r="K20" s="239"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2" t="s">
        <v>215</v>
      </c>
      <c r="M20" s="232" t="s">
        <v>216</v>
      </c>
      <c r="N20" s="232" t="s">
        <v>130</v>
      </c>
    </row>
    <row r="21" spans="1:15" x14ac:dyDescent="0.2">
      <c r="A21" s="232" t="s">
        <v>1796</v>
      </c>
      <c r="B21" s="232" t="s">
        <v>151</v>
      </c>
      <c r="C21" s="232" t="s">
        <v>217</v>
      </c>
      <c r="D21" s="232" t="s">
        <v>218</v>
      </c>
      <c r="E21" s="232" t="s">
        <v>217</v>
      </c>
      <c r="F21" s="232" t="s">
        <v>219</v>
      </c>
      <c r="G21" s="232">
        <v>0</v>
      </c>
      <c r="H21" s="232">
        <v>1</v>
      </c>
      <c r="I21" s="232">
        <v>1</v>
      </c>
      <c r="J21" s="232" t="s">
        <v>187</v>
      </c>
      <c r="K21" s="239"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2" t="s">
        <v>220</v>
      </c>
      <c r="M21" s="232" t="s">
        <v>221</v>
      </c>
      <c r="N21" s="232" t="s">
        <v>190</v>
      </c>
    </row>
    <row r="22" spans="1:15" x14ac:dyDescent="0.2">
      <c r="A22" s="232" t="s">
        <v>1797</v>
      </c>
      <c r="B22" s="232" t="s">
        <v>223</v>
      </c>
      <c r="C22" s="232" t="s">
        <v>224</v>
      </c>
      <c r="D22" s="232" t="s">
        <v>225</v>
      </c>
      <c r="E22" s="232" t="s">
        <v>224</v>
      </c>
      <c r="F22" s="232" t="s">
        <v>228</v>
      </c>
      <c r="G22" s="232">
        <v>0</v>
      </c>
      <c r="H22" s="232">
        <v>1</v>
      </c>
      <c r="I22" s="232">
        <v>1</v>
      </c>
      <c r="J22" s="232" t="s">
        <v>187</v>
      </c>
      <c r="K22" s="239" t="str">
        <f>INDEX(Guidance!$U:$U,MATCH(A22,Guidance!$B:$B,0))</f>
        <v>**Description:** This policy prevents new capacity of the selected type(s) from being built or deployed.//</v>
      </c>
      <c r="L22" s="232" t="s">
        <v>229</v>
      </c>
      <c r="M22" s="232" t="s">
        <v>230</v>
      </c>
    </row>
    <row r="23" spans="1:15" x14ac:dyDescent="0.2">
      <c r="A23" s="232" t="s">
        <v>1798</v>
      </c>
      <c r="B23" s="232" t="s">
        <v>223</v>
      </c>
      <c r="C23" s="232" t="s">
        <v>261</v>
      </c>
      <c r="D23" s="232" t="s">
        <v>262</v>
      </c>
      <c r="E23" s="232" t="s">
        <v>261</v>
      </c>
      <c r="F23" s="232" t="s">
        <v>263</v>
      </c>
      <c r="G23" s="232">
        <v>0</v>
      </c>
      <c r="H23" s="232">
        <v>1</v>
      </c>
      <c r="I23" s="232">
        <v>0.01</v>
      </c>
      <c r="J23" s="232" t="s">
        <v>264</v>
      </c>
      <c r="K23" s="239"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2" t="s">
        <v>265</v>
      </c>
      <c r="M23" s="232" t="s">
        <v>266</v>
      </c>
      <c r="N23" s="232" t="s">
        <v>1477</v>
      </c>
      <c r="O23" s="232" t="s">
        <v>1477</v>
      </c>
    </row>
    <row r="24" spans="1:15" x14ac:dyDescent="0.2">
      <c r="A24" s="232" t="s">
        <v>1799</v>
      </c>
      <c r="B24" s="232" t="s">
        <v>223</v>
      </c>
      <c r="C24" s="232" t="s">
        <v>267</v>
      </c>
      <c r="D24" s="232" t="s">
        <v>268</v>
      </c>
      <c r="E24" s="232" t="s">
        <v>269</v>
      </c>
      <c r="F24" s="232" t="s">
        <v>270</v>
      </c>
      <c r="G24" s="232">
        <v>-0.5</v>
      </c>
      <c r="H24" s="232">
        <v>1</v>
      </c>
      <c r="I24" s="232">
        <v>0.02</v>
      </c>
      <c r="J24" s="232" t="s">
        <v>271</v>
      </c>
      <c r="K24" s="239"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2" t="s">
        <v>272</v>
      </c>
      <c r="M24" s="232" t="s">
        <v>273</v>
      </c>
      <c r="N24" s="232" t="s">
        <v>274</v>
      </c>
    </row>
    <row r="25" spans="1:15" x14ac:dyDescent="0.2">
      <c r="A25" s="232" t="s">
        <v>1800</v>
      </c>
      <c r="B25" s="232" t="s">
        <v>223</v>
      </c>
      <c r="C25" s="232" t="s">
        <v>275</v>
      </c>
      <c r="D25" s="232" t="s">
        <v>276</v>
      </c>
      <c r="E25" s="232" t="s">
        <v>269</v>
      </c>
      <c r="F25" s="232" t="s">
        <v>277</v>
      </c>
      <c r="G25" s="232">
        <v>-0.5</v>
      </c>
      <c r="H25" s="232">
        <v>1</v>
      </c>
      <c r="I25" s="232">
        <v>0.02</v>
      </c>
      <c r="J25" s="232" t="s">
        <v>278</v>
      </c>
      <c r="K25" s="239"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2" t="s">
        <v>279</v>
      </c>
      <c r="M25" s="232" t="s">
        <v>273</v>
      </c>
      <c r="N25" s="232" t="s">
        <v>274</v>
      </c>
    </row>
    <row r="26" spans="1:15" x14ac:dyDescent="0.2">
      <c r="A26" s="232" t="s">
        <v>1801</v>
      </c>
      <c r="B26" s="232" t="s">
        <v>223</v>
      </c>
      <c r="C26" s="232" t="s">
        <v>280</v>
      </c>
      <c r="D26" s="232" t="s">
        <v>281</v>
      </c>
      <c r="E26" s="232" t="s">
        <v>280</v>
      </c>
      <c r="F26" s="232" t="s">
        <v>282</v>
      </c>
      <c r="K26" s="242" t="str">
        <f>INDEX(Guidance!$U:$U,MATCH(A26,Guidance!$B:$B,0))</f>
        <v>**Description:**0</v>
      </c>
    </row>
    <row r="27" spans="1:15" x14ac:dyDescent="0.2">
      <c r="A27" s="232" t="s">
        <v>1802</v>
      </c>
      <c r="B27" s="232" t="s">
        <v>223</v>
      </c>
      <c r="C27" s="232" t="s">
        <v>283</v>
      </c>
      <c r="D27" s="232" t="s">
        <v>284</v>
      </c>
      <c r="E27" s="232" t="s">
        <v>283</v>
      </c>
      <c r="F27" s="232" t="s">
        <v>285</v>
      </c>
      <c r="G27" s="232">
        <v>0</v>
      </c>
      <c r="H27" s="232">
        <v>1</v>
      </c>
      <c r="I27" s="232">
        <v>0.01</v>
      </c>
      <c r="J27" s="232" t="s">
        <v>286</v>
      </c>
      <c r="K27" s="239"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2" t="s">
        <v>287</v>
      </c>
      <c r="M27" s="232" t="s">
        <v>288</v>
      </c>
      <c r="N27" s="232" t="s">
        <v>1478</v>
      </c>
      <c r="O27" s="232" t="s">
        <v>1478</v>
      </c>
    </row>
    <row r="28" spans="1:15" x14ac:dyDescent="0.2">
      <c r="A28" s="232" t="s">
        <v>1803</v>
      </c>
      <c r="B28" s="232" t="s">
        <v>223</v>
      </c>
      <c r="C28" s="232" t="s">
        <v>289</v>
      </c>
      <c r="D28" s="232" t="s">
        <v>290</v>
      </c>
      <c r="E28" s="232" t="s">
        <v>289</v>
      </c>
      <c r="F28" s="232" t="s">
        <v>291</v>
      </c>
      <c r="G28" s="232">
        <v>0</v>
      </c>
      <c r="H28" s="232">
        <v>10000</v>
      </c>
      <c r="I28" s="232">
        <v>250</v>
      </c>
      <c r="J28" s="232" t="s">
        <v>292</v>
      </c>
      <c r="K28" s="239"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L28" s="232" t="s">
        <v>293</v>
      </c>
      <c r="M28" s="232" t="s">
        <v>294</v>
      </c>
      <c r="N28" s="232" t="s">
        <v>1479</v>
      </c>
      <c r="O28" s="232" t="s">
        <v>1479</v>
      </c>
    </row>
    <row r="29" spans="1:15" x14ac:dyDescent="0.2">
      <c r="A29" s="232" t="s">
        <v>1804</v>
      </c>
      <c r="B29" s="232" t="s">
        <v>223</v>
      </c>
      <c r="C29" s="232" t="s">
        <v>295</v>
      </c>
      <c r="D29" s="232" t="s">
        <v>296</v>
      </c>
      <c r="E29" s="232" t="s">
        <v>295</v>
      </c>
      <c r="F29" s="232" t="s">
        <v>297</v>
      </c>
      <c r="G29" s="232">
        <v>0</v>
      </c>
      <c r="H29" s="232">
        <v>0.1</v>
      </c>
      <c r="I29" s="232">
        <v>5.0000000000000001E-3</v>
      </c>
      <c r="J29" s="232" t="s">
        <v>298</v>
      </c>
      <c r="K29" s="239"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2" t="s">
        <v>299</v>
      </c>
      <c r="M29" s="232" t="s">
        <v>300</v>
      </c>
      <c r="N29" s="232" t="s">
        <v>1480</v>
      </c>
      <c r="O29" s="232" t="s">
        <v>1480</v>
      </c>
    </row>
    <row r="30" spans="1:15" x14ac:dyDescent="0.2">
      <c r="A30" s="232" t="s">
        <v>1805</v>
      </c>
      <c r="B30" s="232" t="s">
        <v>223</v>
      </c>
      <c r="C30" s="232" t="s">
        <v>301</v>
      </c>
      <c r="D30" s="232" t="s">
        <v>302</v>
      </c>
      <c r="E30" s="232" t="s">
        <v>301</v>
      </c>
      <c r="F30" s="232" t="s">
        <v>303</v>
      </c>
      <c r="G30" s="232">
        <v>0</v>
      </c>
      <c r="H30" s="232">
        <v>1.5</v>
      </c>
      <c r="I30" s="232">
        <v>0.01</v>
      </c>
      <c r="J30" s="232" t="s">
        <v>304</v>
      </c>
      <c r="K30" s="239"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2" t="s">
        <v>305</v>
      </c>
      <c r="M30" s="232" t="s">
        <v>306</v>
      </c>
      <c r="N30" s="232" t="s">
        <v>307</v>
      </c>
      <c r="O30" s="232" t="s">
        <v>307</v>
      </c>
    </row>
    <row r="31" spans="1:15" x14ac:dyDescent="0.2">
      <c r="A31" s="232" t="s">
        <v>1806</v>
      </c>
      <c r="B31" s="232" t="s">
        <v>223</v>
      </c>
      <c r="C31" s="232" t="s">
        <v>308</v>
      </c>
      <c r="D31" s="232" t="s">
        <v>309</v>
      </c>
      <c r="E31" s="232" t="s">
        <v>308</v>
      </c>
      <c r="K31" s="239"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2">
      <c r="A32" s="232" t="s">
        <v>1807</v>
      </c>
      <c r="B32" s="232" t="s">
        <v>223</v>
      </c>
      <c r="C32" s="232" t="s">
        <v>310</v>
      </c>
      <c r="D32" s="232" t="s">
        <v>311</v>
      </c>
      <c r="E32" s="232" t="s">
        <v>310</v>
      </c>
      <c r="F32" s="232" t="s">
        <v>312</v>
      </c>
      <c r="K32" s="239"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2">
      <c r="A33" s="232" t="s">
        <v>1808</v>
      </c>
      <c r="B33" s="232" t="s">
        <v>223</v>
      </c>
      <c r="C33" s="232" t="s">
        <v>313</v>
      </c>
      <c r="D33" s="232" t="s">
        <v>314</v>
      </c>
      <c r="E33" s="232" t="s">
        <v>315</v>
      </c>
      <c r="G33" s="232">
        <v>0</v>
      </c>
      <c r="H33" s="232">
        <v>1</v>
      </c>
      <c r="I33" s="232">
        <v>1</v>
      </c>
      <c r="J33" s="232" t="s">
        <v>316</v>
      </c>
      <c r="K33" s="239" t="str">
        <f>INDEX(Guidance!$U:$U,MATCH(A33,Guidance!$B:$B,0))</f>
        <v>**Description:** This policy extends the lifetime of all nuclear plants by the specified number of years.//</v>
      </c>
      <c r="L33" s="232" t="s">
        <v>317</v>
      </c>
      <c r="M33" s="232" t="s">
        <v>318</v>
      </c>
      <c r="N33" s="232" t="s">
        <v>319</v>
      </c>
      <c r="O33" s="232" t="s">
        <v>319</v>
      </c>
    </row>
    <row r="34" spans="1:15" x14ac:dyDescent="0.2">
      <c r="A34" s="232" t="s">
        <v>1809</v>
      </c>
      <c r="B34" s="232" t="s">
        <v>223</v>
      </c>
      <c r="C34" s="232" t="s">
        <v>320</v>
      </c>
      <c r="D34" s="232" t="s">
        <v>321</v>
      </c>
      <c r="E34" s="232" t="s">
        <v>320</v>
      </c>
      <c r="F34" s="232" t="s">
        <v>323</v>
      </c>
      <c r="K34" s="239"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2">
      <c r="A35" s="232" t="s">
        <v>1810</v>
      </c>
      <c r="B35" s="232" t="s">
        <v>223</v>
      </c>
      <c r="C35" s="232" t="s">
        <v>328</v>
      </c>
      <c r="D35" s="232" t="s">
        <v>329</v>
      </c>
      <c r="E35" s="232" t="s">
        <v>328</v>
      </c>
      <c r="F35" s="232" t="s">
        <v>330</v>
      </c>
      <c r="G35" s="232">
        <v>0</v>
      </c>
      <c r="H35" s="232">
        <v>0.9</v>
      </c>
      <c r="I35" s="232">
        <v>0.01</v>
      </c>
      <c r="J35" s="232" t="s">
        <v>331</v>
      </c>
      <c r="K35" s="239"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2" t="s">
        <v>332</v>
      </c>
      <c r="M35" s="232" t="s">
        <v>333</v>
      </c>
    </row>
    <row r="36" spans="1:15" x14ac:dyDescent="0.2">
      <c r="A36" s="232" t="s">
        <v>1811</v>
      </c>
      <c r="B36" s="232" t="s">
        <v>223</v>
      </c>
      <c r="C36" s="232" t="s">
        <v>334</v>
      </c>
      <c r="D36" s="232" t="s">
        <v>335</v>
      </c>
      <c r="E36" s="232" t="s">
        <v>336</v>
      </c>
      <c r="F36" s="232" t="s">
        <v>337</v>
      </c>
      <c r="G36" s="232">
        <v>0</v>
      </c>
      <c r="H36" s="232">
        <v>0.4</v>
      </c>
      <c r="I36" s="232">
        <v>0.01</v>
      </c>
      <c r="J36" s="232" t="s">
        <v>338</v>
      </c>
      <c r="K36" s="239"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2" t="s">
        <v>339</v>
      </c>
      <c r="M36" s="232" t="s">
        <v>340</v>
      </c>
      <c r="N36" s="232" t="s">
        <v>1481</v>
      </c>
      <c r="O36" s="232" t="s">
        <v>1481</v>
      </c>
    </row>
    <row r="37" spans="1:15" x14ac:dyDescent="0.2">
      <c r="A37" s="232" t="s">
        <v>1812</v>
      </c>
      <c r="B37" s="232" t="s">
        <v>223</v>
      </c>
      <c r="C37" s="232" t="s">
        <v>341</v>
      </c>
      <c r="D37" s="232" t="s">
        <v>342</v>
      </c>
      <c r="E37" s="232" t="s">
        <v>341</v>
      </c>
      <c r="F37" s="232" t="s">
        <v>343</v>
      </c>
      <c r="G37" s="232">
        <v>0</v>
      </c>
      <c r="H37" s="232">
        <v>0.95</v>
      </c>
      <c r="I37" s="232">
        <v>0.01</v>
      </c>
      <c r="J37" s="232" t="s">
        <v>344</v>
      </c>
      <c r="K37" s="239"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2" t="s">
        <v>345</v>
      </c>
    </row>
    <row r="38" spans="1:15" x14ac:dyDescent="0.2">
      <c r="A38" s="232" t="s">
        <v>1813</v>
      </c>
      <c r="B38" s="232" t="s">
        <v>223</v>
      </c>
      <c r="C38" s="232" t="s">
        <v>348</v>
      </c>
      <c r="D38" s="232" t="s">
        <v>349</v>
      </c>
      <c r="E38" s="232" t="s">
        <v>348</v>
      </c>
      <c r="F38" s="232" t="s">
        <v>350</v>
      </c>
      <c r="K38" s="239"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2">
      <c r="A39" s="232" t="s">
        <v>1814</v>
      </c>
      <c r="B39" s="232" t="s">
        <v>352</v>
      </c>
      <c r="C39" s="232" t="s">
        <v>353</v>
      </c>
      <c r="D39" s="232" t="s">
        <v>354</v>
      </c>
      <c r="E39" s="232" t="s">
        <v>353</v>
      </c>
      <c r="F39" s="232" t="s">
        <v>355</v>
      </c>
      <c r="G39" s="232">
        <v>0</v>
      </c>
      <c r="H39" s="232">
        <v>1</v>
      </c>
      <c r="I39" s="232">
        <v>0.01</v>
      </c>
      <c r="J39" s="232" t="s">
        <v>286</v>
      </c>
      <c r="K39" s="239"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2" t="s">
        <v>356</v>
      </c>
      <c r="M39" s="232" t="s">
        <v>357</v>
      </c>
      <c r="N39" s="232" t="s">
        <v>1388</v>
      </c>
      <c r="O39" s="232" t="s">
        <v>1389</v>
      </c>
    </row>
    <row r="40" spans="1:15" x14ac:dyDescent="0.2">
      <c r="A40" s="232" t="s">
        <v>1815</v>
      </c>
      <c r="B40" s="232" t="s">
        <v>352</v>
      </c>
      <c r="C40" s="232" t="s">
        <v>358</v>
      </c>
      <c r="D40" s="232" t="s">
        <v>359</v>
      </c>
      <c r="E40" s="232" t="s">
        <v>358</v>
      </c>
      <c r="F40" s="232" t="s">
        <v>360</v>
      </c>
      <c r="G40" s="232">
        <v>0</v>
      </c>
      <c r="H40" s="232">
        <v>1</v>
      </c>
      <c r="I40" s="232">
        <v>0.01</v>
      </c>
      <c r="J40" s="232" t="s">
        <v>286</v>
      </c>
      <c r="K40" s="239"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2" t="s">
        <v>361</v>
      </c>
      <c r="M40" s="232" t="s">
        <v>362</v>
      </c>
      <c r="N40" s="232" t="s">
        <v>130</v>
      </c>
    </row>
    <row r="41" spans="1:15" x14ac:dyDescent="0.2">
      <c r="A41" s="232" t="s">
        <v>1816</v>
      </c>
      <c r="B41" s="232" t="s">
        <v>352</v>
      </c>
      <c r="C41" s="232" t="s">
        <v>363</v>
      </c>
      <c r="D41" s="232" t="s">
        <v>364</v>
      </c>
      <c r="E41" s="232" t="s">
        <v>363</v>
      </c>
      <c r="F41" s="232" t="s">
        <v>365</v>
      </c>
      <c r="G41" s="232">
        <v>0</v>
      </c>
      <c r="H41" s="232">
        <v>1</v>
      </c>
      <c r="I41" s="232">
        <v>0.01</v>
      </c>
      <c r="J41" s="232" t="s">
        <v>286</v>
      </c>
      <c r="K41" s="239"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2" t="s">
        <v>366</v>
      </c>
      <c r="M41" s="232" t="s">
        <v>367</v>
      </c>
      <c r="N41" s="232" t="s">
        <v>130</v>
      </c>
    </row>
    <row r="42" spans="1:15" x14ac:dyDescent="0.2">
      <c r="A42" s="232" t="s">
        <v>1817</v>
      </c>
      <c r="B42" s="232" t="s">
        <v>352</v>
      </c>
      <c r="C42" s="232" t="s">
        <v>368</v>
      </c>
      <c r="D42" s="232" t="s">
        <v>369</v>
      </c>
      <c r="E42" s="232" t="s">
        <v>368</v>
      </c>
      <c r="F42" s="232" t="s">
        <v>372</v>
      </c>
      <c r="G42" s="232">
        <v>0</v>
      </c>
      <c r="H42" s="232">
        <v>0.2</v>
      </c>
      <c r="I42" s="232">
        <v>0.01</v>
      </c>
      <c r="J42" s="232" t="s">
        <v>177</v>
      </c>
      <c r="K42" s="239"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2" t="s">
        <v>373</v>
      </c>
      <c r="M42" s="232" t="s">
        <v>374</v>
      </c>
      <c r="N42" s="232" t="s">
        <v>1390</v>
      </c>
      <c r="O42" s="232" t="s">
        <v>1390</v>
      </c>
    </row>
    <row r="43" spans="1:15" x14ac:dyDescent="0.2">
      <c r="A43" s="232" t="s">
        <v>1818</v>
      </c>
      <c r="B43" s="232" t="s">
        <v>352</v>
      </c>
      <c r="C43" s="232" t="s">
        <v>389</v>
      </c>
      <c r="D43" s="232" t="s">
        <v>390</v>
      </c>
      <c r="E43" s="232" t="s">
        <v>389</v>
      </c>
      <c r="F43" s="232" t="s">
        <v>391</v>
      </c>
      <c r="G43" s="232">
        <v>0</v>
      </c>
      <c r="H43" s="232">
        <v>1</v>
      </c>
      <c r="I43" s="232">
        <v>0.01</v>
      </c>
      <c r="J43" s="232" t="s">
        <v>286</v>
      </c>
      <c r="K43" s="239" t="str">
        <f>INDEX(Guidance!$U:$U,MATCH(A43,Guidance!$B:$B,0))</f>
        <v>**Description:** This policy reduces fuel consumption in the industry sector by improving the way components are put together and the way material or energy flows between them. // **Guidance for setting values: **</v>
      </c>
      <c r="L43" s="232" t="s">
        <v>392</v>
      </c>
      <c r="M43" s="232" t="s">
        <v>393</v>
      </c>
      <c r="N43" s="232" t="s">
        <v>130</v>
      </c>
    </row>
    <row r="44" spans="1:15" x14ac:dyDescent="0.2">
      <c r="A44" s="232" t="s">
        <v>1819</v>
      </c>
      <c r="B44" s="232" t="s">
        <v>352</v>
      </c>
      <c r="C44" s="232" t="s">
        <v>394</v>
      </c>
      <c r="D44" s="232" t="s">
        <v>395</v>
      </c>
      <c r="E44" s="232" t="s">
        <v>394</v>
      </c>
      <c r="F44" s="232" t="s">
        <v>398</v>
      </c>
      <c r="G44" s="232">
        <v>0</v>
      </c>
      <c r="H44" s="232">
        <v>1</v>
      </c>
      <c r="I44" s="232">
        <v>0.01</v>
      </c>
      <c r="J44" s="232" t="s">
        <v>399</v>
      </c>
      <c r="K44" s="239"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2" t="s">
        <v>400</v>
      </c>
      <c r="M44" s="232" t="s">
        <v>401</v>
      </c>
    </row>
    <row r="45" spans="1:15" x14ac:dyDescent="0.2">
      <c r="A45" s="232" t="s">
        <v>1820</v>
      </c>
      <c r="B45" s="232" t="s">
        <v>352</v>
      </c>
      <c r="C45" s="232" t="s">
        <v>420</v>
      </c>
      <c r="D45" s="232" t="s">
        <v>421</v>
      </c>
      <c r="E45" s="232" t="s">
        <v>422</v>
      </c>
      <c r="F45" s="232" t="s">
        <v>423</v>
      </c>
      <c r="G45" s="232">
        <v>0</v>
      </c>
      <c r="H45" s="232">
        <v>1</v>
      </c>
      <c r="I45" s="232">
        <v>0.01</v>
      </c>
      <c r="J45" s="232" t="s">
        <v>286</v>
      </c>
      <c r="K45" s="239"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2" t="s">
        <v>424</v>
      </c>
      <c r="M45" s="232" t="s">
        <v>425</v>
      </c>
      <c r="N45" s="232" t="s">
        <v>130</v>
      </c>
    </row>
    <row r="46" spans="1:15" x14ac:dyDescent="0.2">
      <c r="A46" s="232" t="s">
        <v>1821</v>
      </c>
      <c r="B46" s="232" t="s">
        <v>352</v>
      </c>
      <c r="C46" s="232" t="s">
        <v>426</v>
      </c>
      <c r="D46" s="232" t="s">
        <v>427</v>
      </c>
      <c r="E46" s="232" t="s">
        <v>422</v>
      </c>
      <c r="F46" s="232" t="s">
        <v>428</v>
      </c>
      <c r="G46" s="232">
        <v>0</v>
      </c>
      <c r="H46" s="232">
        <v>1</v>
      </c>
      <c r="I46" s="232">
        <v>0.01</v>
      </c>
      <c r="J46" s="232" t="s">
        <v>286</v>
      </c>
      <c r="K46" s="239"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2" t="s">
        <v>424</v>
      </c>
      <c r="M46" s="232" t="s">
        <v>425</v>
      </c>
      <c r="N46" s="232" t="s">
        <v>130</v>
      </c>
    </row>
    <row r="47" spans="1:15" x14ac:dyDescent="0.2">
      <c r="A47" s="232" t="s">
        <v>1822</v>
      </c>
      <c r="B47" s="232" t="s">
        <v>352</v>
      </c>
      <c r="C47" s="232" t="s">
        <v>429</v>
      </c>
      <c r="D47" s="232" t="s">
        <v>430</v>
      </c>
      <c r="E47" s="232" t="s">
        <v>422</v>
      </c>
      <c r="F47" s="232" t="s">
        <v>431</v>
      </c>
      <c r="G47" s="232">
        <v>0</v>
      </c>
      <c r="H47" s="232">
        <v>1</v>
      </c>
      <c r="I47" s="232">
        <v>0.01</v>
      </c>
      <c r="J47" s="232" t="s">
        <v>286</v>
      </c>
      <c r="K47" s="239"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2" t="s">
        <v>424</v>
      </c>
      <c r="M47" s="232" t="s">
        <v>425</v>
      </c>
      <c r="N47" s="232" t="s">
        <v>130</v>
      </c>
    </row>
    <row r="48" spans="1:15" x14ac:dyDescent="0.2">
      <c r="A48" s="232" t="s">
        <v>1823</v>
      </c>
      <c r="B48" s="232" t="s">
        <v>352</v>
      </c>
      <c r="C48" s="232" t="s">
        <v>432</v>
      </c>
      <c r="D48" s="232" t="s">
        <v>433</v>
      </c>
      <c r="E48" s="232" t="s">
        <v>422</v>
      </c>
      <c r="F48" s="232" t="s">
        <v>434</v>
      </c>
      <c r="G48" s="232">
        <v>0</v>
      </c>
      <c r="H48" s="232">
        <v>1</v>
      </c>
      <c r="I48" s="232">
        <v>0.01</v>
      </c>
      <c r="J48" s="232" t="s">
        <v>286</v>
      </c>
      <c r="K48" s="239"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2" t="s">
        <v>424</v>
      </c>
      <c r="M48" s="232" t="s">
        <v>425</v>
      </c>
      <c r="N48" s="232" t="s">
        <v>130</v>
      </c>
    </row>
    <row r="49" spans="1:15" x14ac:dyDescent="0.2">
      <c r="A49" s="232" t="s">
        <v>1824</v>
      </c>
      <c r="B49" s="232" t="s">
        <v>352</v>
      </c>
      <c r="C49" s="232" t="s">
        <v>435</v>
      </c>
      <c r="D49" s="232" t="s">
        <v>436</v>
      </c>
      <c r="E49" s="232" t="s">
        <v>435</v>
      </c>
      <c r="F49" s="232" t="s">
        <v>437</v>
      </c>
      <c r="G49" s="232">
        <v>0</v>
      </c>
      <c r="H49" s="232">
        <v>1</v>
      </c>
      <c r="I49" s="232">
        <v>0.01</v>
      </c>
      <c r="J49" s="232" t="s">
        <v>438</v>
      </c>
      <c r="K49" s="242" t="str">
        <f>INDEX(Guidance!$U:$U,MATCH(A49,Guidance!$B:$B,0))</f>
        <v>**Description:**0**Guidance for setting values: **</v>
      </c>
      <c r="M49" s="232" t="s">
        <v>439</v>
      </c>
      <c r="N49" s="232" t="s">
        <v>440</v>
      </c>
    </row>
    <row r="50" spans="1:15" x14ac:dyDescent="0.2">
      <c r="A50" s="232" t="s">
        <v>1825</v>
      </c>
      <c r="B50" s="232" t="s">
        <v>352</v>
      </c>
      <c r="C50" s="232" t="s">
        <v>441</v>
      </c>
      <c r="D50" s="232" t="s">
        <v>442</v>
      </c>
      <c r="E50" s="232" t="s">
        <v>443</v>
      </c>
      <c r="F50" s="232" t="s">
        <v>444</v>
      </c>
      <c r="G50" s="232">
        <v>0</v>
      </c>
      <c r="H50" s="232">
        <v>1</v>
      </c>
      <c r="I50" s="232">
        <v>0.01</v>
      </c>
      <c r="J50" s="232" t="s">
        <v>286</v>
      </c>
      <c r="K50" s="239"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2" t="s">
        <v>445</v>
      </c>
      <c r="M50" s="232" t="s">
        <v>446</v>
      </c>
      <c r="N50" s="232" t="s">
        <v>130</v>
      </c>
    </row>
    <row r="51" spans="1:15" x14ac:dyDescent="0.2">
      <c r="A51" s="232" t="s">
        <v>1826</v>
      </c>
      <c r="B51" s="232" t="s">
        <v>352</v>
      </c>
      <c r="C51" s="232" t="s">
        <v>447</v>
      </c>
      <c r="D51" s="232" t="s">
        <v>448</v>
      </c>
      <c r="E51" s="232" t="s">
        <v>443</v>
      </c>
      <c r="F51" s="232" t="s">
        <v>449</v>
      </c>
      <c r="G51" s="232">
        <v>0</v>
      </c>
      <c r="H51" s="232">
        <v>1</v>
      </c>
      <c r="I51" s="232">
        <v>0.01</v>
      </c>
      <c r="J51" s="232" t="s">
        <v>286</v>
      </c>
      <c r="K51" s="239"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2" t="s">
        <v>450</v>
      </c>
      <c r="M51" s="232" t="s">
        <v>451</v>
      </c>
      <c r="N51" s="232" t="s">
        <v>130</v>
      </c>
    </row>
    <row r="52" spans="1:15" x14ac:dyDescent="0.2">
      <c r="A52" s="232" t="s">
        <v>1827</v>
      </c>
      <c r="B52" s="232" t="s">
        <v>352</v>
      </c>
      <c r="C52" s="232" t="s">
        <v>452</v>
      </c>
      <c r="D52" s="232" t="s">
        <v>453</v>
      </c>
      <c r="E52" s="232" t="s">
        <v>453</v>
      </c>
      <c r="F52" s="232" t="s">
        <v>455</v>
      </c>
      <c r="G52" s="232">
        <v>0</v>
      </c>
      <c r="H52" s="232">
        <v>1</v>
      </c>
      <c r="I52" s="232">
        <v>0.01</v>
      </c>
      <c r="J52" s="232" t="s">
        <v>456</v>
      </c>
      <c r="K52" s="239"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2" t="s">
        <v>457</v>
      </c>
      <c r="N52" s="232" t="s">
        <v>130</v>
      </c>
    </row>
    <row r="53" spans="1:15" x14ac:dyDescent="0.2">
      <c r="A53" s="232" t="s">
        <v>1828</v>
      </c>
      <c r="B53" s="232" t="s">
        <v>471</v>
      </c>
      <c r="C53" s="232" t="s">
        <v>472</v>
      </c>
      <c r="D53" s="232" t="s">
        <v>473</v>
      </c>
      <c r="E53" s="232" t="s">
        <v>472</v>
      </c>
      <c r="F53" s="232" t="s">
        <v>474</v>
      </c>
      <c r="G53" s="232">
        <v>0</v>
      </c>
      <c r="H53" s="232">
        <v>1</v>
      </c>
      <c r="I53" s="232">
        <v>0.01</v>
      </c>
      <c r="J53" s="232" t="s">
        <v>286</v>
      </c>
      <c r="K53" s="239"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L53" s="232" t="s">
        <v>475</v>
      </c>
      <c r="M53" s="232" t="s">
        <v>476</v>
      </c>
      <c r="N53" s="232" t="s">
        <v>130</v>
      </c>
      <c r="O53" s="232" t="s">
        <v>477</v>
      </c>
    </row>
    <row r="54" spans="1:15" x14ac:dyDescent="0.2">
      <c r="A54" s="232" t="s">
        <v>1829</v>
      </c>
      <c r="B54" s="232" t="s">
        <v>471</v>
      </c>
      <c r="C54" s="232" t="s">
        <v>478</v>
      </c>
      <c r="D54" s="232" t="s">
        <v>479</v>
      </c>
      <c r="E54" s="232" t="s">
        <v>478</v>
      </c>
      <c r="F54" s="232" t="s">
        <v>480</v>
      </c>
      <c r="G54" s="232">
        <v>0</v>
      </c>
      <c r="H54" s="232">
        <v>1</v>
      </c>
      <c r="I54" s="232">
        <v>0.01</v>
      </c>
      <c r="J54" s="232" t="s">
        <v>286</v>
      </c>
      <c r="K54" s="239"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2" t="s">
        <v>481</v>
      </c>
      <c r="M54" s="232" t="s">
        <v>482</v>
      </c>
      <c r="N54" s="232" t="s">
        <v>1485</v>
      </c>
      <c r="O54" s="232" t="s">
        <v>1485</v>
      </c>
    </row>
    <row r="55" spans="1:15" x14ac:dyDescent="0.2">
      <c r="A55" s="232" t="s">
        <v>1830</v>
      </c>
      <c r="B55" s="232" t="s">
        <v>471</v>
      </c>
      <c r="C55" s="232" t="s">
        <v>483</v>
      </c>
      <c r="D55" s="232" t="s">
        <v>484</v>
      </c>
      <c r="E55" s="232" t="s">
        <v>483</v>
      </c>
      <c r="F55" s="232" t="s">
        <v>485</v>
      </c>
      <c r="G55" s="232">
        <v>0</v>
      </c>
      <c r="H55" s="232">
        <v>1</v>
      </c>
      <c r="I55" s="232">
        <v>0.01</v>
      </c>
      <c r="J55" s="232" t="s">
        <v>286</v>
      </c>
      <c r="K55" s="239" t="str">
        <f>INDEX(Guidance!$U:$U,MATCH(A55,Guidance!$B:$B,0))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M55" s="232" t="s">
        <v>486</v>
      </c>
      <c r="N55" s="232" t="s">
        <v>1487</v>
      </c>
      <c r="O55" s="232" t="s">
        <v>1486</v>
      </c>
    </row>
    <row r="56" spans="1:15" x14ac:dyDescent="0.2">
      <c r="A56" s="232" t="s">
        <v>1831</v>
      </c>
      <c r="B56" s="232" t="s">
        <v>471</v>
      </c>
      <c r="C56" s="232" t="s">
        <v>487</v>
      </c>
      <c r="D56" s="232" t="s">
        <v>488</v>
      </c>
      <c r="E56" s="232" t="s">
        <v>487</v>
      </c>
      <c r="F56" s="232" t="s">
        <v>489</v>
      </c>
      <c r="G56" s="232">
        <v>0</v>
      </c>
      <c r="H56" s="232">
        <v>1</v>
      </c>
      <c r="I56" s="232">
        <v>0.01</v>
      </c>
      <c r="J56" s="232" t="s">
        <v>286</v>
      </c>
      <c r="K56" s="239" t="str">
        <f>INDEX(Guidance!$U:$U,MATCH(A56,Guidance!$B:$B,0))</f>
        <v>**Description:** This policy avoids the release of CO2 from forests by reducing timber harvesting. // **Guidance for setting values: **</v>
      </c>
      <c r="L56" s="232" t="s">
        <v>490</v>
      </c>
      <c r="M56" s="232" t="s">
        <v>491</v>
      </c>
      <c r="N56" s="232" t="s">
        <v>130</v>
      </c>
    </row>
    <row r="57" spans="1:15" x14ac:dyDescent="0.2">
      <c r="A57" s="232" t="s">
        <v>1832</v>
      </c>
      <c r="B57" s="232" t="s">
        <v>471</v>
      </c>
      <c r="C57" s="232" t="s">
        <v>492</v>
      </c>
      <c r="D57" s="232" t="s">
        <v>493</v>
      </c>
      <c r="E57" s="232" t="s">
        <v>492</v>
      </c>
      <c r="F57" s="232" t="s">
        <v>494</v>
      </c>
      <c r="G57" s="232">
        <v>0</v>
      </c>
      <c r="H57" s="232">
        <v>1</v>
      </c>
      <c r="I57" s="232">
        <v>0.01</v>
      </c>
      <c r="J57" s="232" t="s">
        <v>286</v>
      </c>
      <c r="K57" s="239"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2" t="s">
        <v>495</v>
      </c>
      <c r="M57" s="232" t="s">
        <v>496</v>
      </c>
      <c r="N57" s="232" t="s">
        <v>130</v>
      </c>
    </row>
    <row r="58" spans="1:15" x14ac:dyDescent="0.2">
      <c r="A58" s="232" t="s">
        <v>1833</v>
      </c>
      <c r="B58" s="232" t="s">
        <v>471</v>
      </c>
      <c r="C58" s="232" t="s">
        <v>497</v>
      </c>
      <c r="D58" s="232" t="s">
        <v>498</v>
      </c>
      <c r="E58" s="232" t="s">
        <v>497</v>
      </c>
      <c r="F58" s="232" t="s">
        <v>499</v>
      </c>
      <c r="G58" s="232">
        <v>0</v>
      </c>
      <c r="H58" s="232">
        <v>1</v>
      </c>
      <c r="I58" s="232">
        <v>0.01</v>
      </c>
      <c r="J58" s="232" t="s">
        <v>286</v>
      </c>
      <c r="K58" s="239" t="str">
        <f>INDEX(Guidance!$U:$U,MATCH(A58,Guidance!$B:$B,0))</f>
        <v>**Description:** This policy increases CO2 sequestration by forests through improved forest management practices.  // **Guidance for setting values: **</v>
      </c>
      <c r="L58" s="232" t="s">
        <v>500</v>
      </c>
      <c r="M58" s="232" t="s">
        <v>501</v>
      </c>
      <c r="N58" s="232" t="s">
        <v>130</v>
      </c>
    </row>
    <row r="59" spans="1:15" x14ac:dyDescent="0.2">
      <c r="A59" s="232" t="s">
        <v>1834</v>
      </c>
      <c r="B59" s="232" t="s">
        <v>471</v>
      </c>
      <c r="C59" s="232" t="s">
        <v>502</v>
      </c>
      <c r="D59" s="232" t="s">
        <v>503</v>
      </c>
      <c r="E59" s="232" t="s">
        <v>502</v>
      </c>
      <c r="F59" s="232" t="s">
        <v>504</v>
      </c>
      <c r="G59" s="232">
        <v>0</v>
      </c>
      <c r="H59" s="232">
        <v>1</v>
      </c>
      <c r="I59" s="232">
        <v>0.01</v>
      </c>
      <c r="J59" s="232" t="s">
        <v>286</v>
      </c>
      <c r="K59" s="239"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2" t="s">
        <v>505</v>
      </c>
      <c r="M59" s="232" t="s">
        <v>506</v>
      </c>
      <c r="N59" s="232" t="s">
        <v>130</v>
      </c>
    </row>
    <row r="60" spans="1:15" x14ac:dyDescent="0.2">
      <c r="A60" s="232" t="s">
        <v>1835</v>
      </c>
      <c r="B60" s="232" t="s">
        <v>471</v>
      </c>
      <c r="C60" s="232" t="s">
        <v>507</v>
      </c>
      <c r="D60" s="232" t="s">
        <v>508</v>
      </c>
      <c r="E60" s="232" t="s">
        <v>507</v>
      </c>
      <c r="F60" s="232" t="s">
        <v>509</v>
      </c>
      <c r="K60" s="242" t="str">
        <f>INDEX(Guidance!$U:$U,MATCH(A60,Guidance!$B:$B,0))</f>
        <v>**Description:**0**Guidance for setting values: **</v>
      </c>
      <c r="M60" s="232" t="s">
        <v>510</v>
      </c>
    </row>
    <row r="61" spans="1:15" x14ac:dyDescent="0.2">
      <c r="A61" s="232" t="s">
        <v>1836</v>
      </c>
      <c r="B61" s="232" t="s">
        <v>471</v>
      </c>
      <c r="C61" s="232" t="s">
        <v>511</v>
      </c>
      <c r="D61" s="232" t="s">
        <v>512</v>
      </c>
      <c r="E61" s="232" t="s">
        <v>511</v>
      </c>
      <c r="F61" s="232" t="s">
        <v>513</v>
      </c>
      <c r="G61" s="232">
        <v>0</v>
      </c>
      <c r="H61" s="232">
        <v>1</v>
      </c>
      <c r="I61" s="232">
        <v>0.01</v>
      </c>
      <c r="J61" s="232" t="s">
        <v>514</v>
      </c>
      <c r="K61" s="239"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2" t="s">
        <v>515</v>
      </c>
      <c r="N61" s="232" t="s">
        <v>516</v>
      </c>
    </row>
    <row r="62" spans="1:15" x14ac:dyDescent="0.2">
      <c r="A62" s="232" t="s">
        <v>1837</v>
      </c>
      <c r="B62" s="232" t="s">
        <v>517</v>
      </c>
      <c r="C62" s="232" t="s">
        <v>518</v>
      </c>
      <c r="D62" s="232" t="s">
        <v>519</v>
      </c>
      <c r="E62" s="232" t="s">
        <v>520</v>
      </c>
      <c r="F62" s="232" t="s">
        <v>521</v>
      </c>
      <c r="G62" s="232">
        <v>0</v>
      </c>
      <c r="H62" s="232">
        <v>1</v>
      </c>
      <c r="I62" s="232">
        <v>0.01</v>
      </c>
      <c r="J62" s="232" t="s">
        <v>522</v>
      </c>
      <c r="K62" s="239"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2" t="s">
        <v>523</v>
      </c>
      <c r="M62" s="232" t="s">
        <v>524</v>
      </c>
      <c r="N62" s="232" t="s">
        <v>130</v>
      </c>
    </row>
    <row r="63" spans="1:15" x14ac:dyDescent="0.2">
      <c r="A63" s="232" t="s">
        <v>1838</v>
      </c>
      <c r="B63" s="232" t="s">
        <v>517</v>
      </c>
      <c r="C63" s="232" t="s">
        <v>525</v>
      </c>
      <c r="D63" s="232" t="s">
        <v>526</v>
      </c>
      <c r="E63" s="232" t="s">
        <v>527</v>
      </c>
      <c r="F63" s="232" t="s">
        <v>528</v>
      </c>
      <c r="G63" s="232">
        <v>0</v>
      </c>
      <c r="H63" s="232">
        <v>1</v>
      </c>
      <c r="I63" s="232">
        <v>0.01</v>
      </c>
      <c r="J63" s="232" t="s">
        <v>529</v>
      </c>
      <c r="K63" s="239" t="str">
        <f>INDEX(Guidance!$U:$U,MATCH(A63,Guidance!$B:$B,0))</f>
        <v>**Description:** This policy causes a percentage of the district heat to be generated by burning hydrogen instead of the fuels used in the BAU case. // **Guidance for setting values: **</v>
      </c>
      <c r="L63" s="232" t="s">
        <v>530</v>
      </c>
      <c r="M63" s="232" t="s">
        <v>531</v>
      </c>
      <c r="N63" s="232" t="s">
        <v>130</v>
      </c>
    </row>
    <row r="64" spans="1:15" x14ac:dyDescent="0.2">
      <c r="A64" s="232" t="s">
        <v>1839</v>
      </c>
      <c r="B64" s="232" t="s">
        <v>517</v>
      </c>
      <c r="C64" s="232" t="s">
        <v>532</v>
      </c>
      <c r="D64" s="232" t="s">
        <v>533</v>
      </c>
      <c r="E64" s="232" t="s">
        <v>534</v>
      </c>
      <c r="F64" s="232" t="s">
        <v>535</v>
      </c>
      <c r="G64" s="232">
        <v>0</v>
      </c>
      <c r="H64" s="232">
        <v>1</v>
      </c>
      <c r="I64" s="232">
        <v>0.01</v>
      </c>
      <c r="J64" s="232" t="s">
        <v>536</v>
      </c>
      <c r="K64" s="239"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2" t="s">
        <v>537</v>
      </c>
    </row>
    <row r="65" spans="1:15" x14ac:dyDescent="0.2">
      <c r="A65" s="232" t="s">
        <v>1840</v>
      </c>
      <c r="B65" s="232" t="s">
        <v>538</v>
      </c>
      <c r="C65" s="232" t="s">
        <v>539</v>
      </c>
      <c r="D65" s="232" t="s">
        <v>540</v>
      </c>
      <c r="E65" s="232" t="s">
        <v>539</v>
      </c>
      <c r="F65" s="232" t="s">
        <v>543</v>
      </c>
      <c r="G65" s="232">
        <v>0</v>
      </c>
      <c r="H65" s="232">
        <v>0.3</v>
      </c>
      <c r="I65" s="232">
        <v>0.01</v>
      </c>
      <c r="J65" s="232" t="s">
        <v>544</v>
      </c>
      <c r="K65" s="239"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2" t="s">
        <v>545</v>
      </c>
      <c r="M65" s="232" t="s">
        <v>546</v>
      </c>
    </row>
    <row r="66" spans="1:15" x14ac:dyDescent="0.2">
      <c r="A66" s="232" t="s">
        <v>1841</v>
      </c>
      <c r="B66" s="232" t="s">
        <v>538</v>
      </c>
      <c r="C66" s="232" t="s">
        <v>2183</v>
      </c>
      <c r="D66" s="232" t="s">
        <v>550</v>
      </c>
      <c r="E66" s="232" t="s">
        <v>2183</v>
      </c>
      <c r="F66" s="232" t="s">
        <v>553</v>
      </c>
      <c r="G66" s="232">
        <v>0</v>
      </c>
      <c r="H66" s="232">
        <v>100</v>
      </c>
      <c r="I66" s="232">
        <v>5</v>
      </c>
      <c r="J66" s="232" t="s">
        <v>746</v>
      </c>
      <c r="K66" s="239"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L66" s="232" t="s">
        <v>554</v>
      </c>
      <c r="M66" s="232" t="s">
        <v>555</v>
      </c>
      <c r="N66" s="232" t="s">
        <v>1484</v>
      </c>
      <c r="O66" s="232" t="s">
        <v>1484</v>
      </c>
    </row>
    <row r="67" spans="1:15" x14ac:dyDescent="0.2">
      <c r="A67" s="232" t="s">
        <v>1842</v>
      </c>
      <c r="B67" s="232" t="s">
        <v>538</v>
      </c>
      <c r="C67" s="232" t="s">
        <v>2184</v>
      </c>
      <c r="D67" s="232" t="s">
        <v>563</v>
      </c>
      <c r="E67" s="232" t="s">
        <v>2184</v>
      </c>
      <c r="F67" s="232" t="s">
        <v>565</v>
      </c>
      <c r="G67" s="232">
        <v>0</v>
      </c>
      <c r="H67" s="232">
        <v>1</v>
      </c>
      <c r="I67" s="232">
        <v>1</v>
      </c>
      <c r="J67" s="232" t="s">
        <v>187</v>
      </c>
      <c r="K67" s="239" t="str">
        <f>INDEX(Guidance!$U:$U,MATCH(A67,Guidance!$B:$B,0))</f>
        <v>**Description:** This policy prevents the carbon price from being levied on process emissions (non-energy greenhouse gas emissions from industrial and agricultural operations).</v>
      </c>
      <c r="L67" s="232" t="s">
        <v>554</v>
      </c>
      <c r="M67" s="232" t="s">
        <v>555</v>
      </c>
    </row>
    <row r="68" spans="1:15" x14ac:dyDescent="0.2">
      <c r="A68" s="232" t="s">
        <v>1843</v>
      </c>
      <c r="B68" s="232" t="s">
        <v>538</v>
      </c>
      <c r="C68" s="232" t="s">
        <v>566</v>
      </c>
      <c r="D68" s="232" t="s">
        <v>567</v>
      </c>
      <c r="E68" s="232" t="s">
        <v>566</v>
      </c>
      <c r="F68" s="232" t="s">
        <v>570</v>
      </c>
      <c r="K68" s="239" t="str">
        <f>INDEX(Guidance!$U:$U,MATCH(A68,Guidance!$B:$B,0))</f>
        <v>**Description:** This policy reduces the subsidies paid for the production of the selected energy source(s) in the BAU case. // **Guidance for setting values: **</v>
      </c>
    </row>
    <row r="69" spans="1:15" x14ac:dyDescent="0.2">
      <c r="A69" s="232" t="s">
        <v>1844</v>
      </c>
      <c r="B69" s="232" t="s">
        <v>538</v>
      </c>
      <c r="C69" s="232" t="s">
        <v>587</v>
      </c>
      <c r="D69" s="232" t="s">
        <v>588</v>
      </c>
      <c r="E69" s="232" t="s">
        <v>589</v>
      </c>
      <c r="F69" s="232" t="s">
        <v>590</v>
      </c>
      <c r="K69" s="242" t="str">
        <f>INDEX(Guidance!$U:$U,MATCH(A69,Guidance!$B:$B,0))</f>
        <v>**Description:**0</v>
      </c>
    </row>
    <row r="70" spans="1:15" x14ac:dyDescent="0.2">
      <c r="A70" s="232" t="s">
        <v>1845</v>
      </c>
      <c r="B70" s="232" t="s">
        <v>538</v>
      </c>
      <c r="C70" s="232" t="s">
        <v>591</v>
      </c>
      <c r="D70" s="232" t="s">
        <v>592</v>
      </c>
      <c r="E70" s="232" t="s">
        <v>591</v>
      </c>
      <c r="F70" s="232" t="s">
        <v>593</v>
      </c>
      <c r="K70" s="242" t="str">
        <f>INDEX(Guidance!$U:$U,MATCH(A70,Guidance!$B:$B,0))</f>
        <v>**Description:**0</v>
      </c>
    </row>
    <row r="71" spans="1:15" x14ac:dyDescent="0.2">
      <c r="A71" s="232" t="s">
        <v>1846</v>
      </c>
      <c r="B71" s="232" t="s">
        <v>538</v>
      </c>
      <c r="C71" s="232" t="s">
        <v>594</v>
      </c>
      <c r="D71" s="232" t="s">
        <v>594</v>
      </c>
      <c r="E71" s="232" t="s">
        <v>594</v>
      </c>
      <c r="F71" s="232" t="s">
        <v>595</v>
      </c>
      <c r="G71" s="232">
        <v>0</v>
      </c>
      <c r="H71" s="232">
        <v>1</v>
      </c>
      <c r="I71" s="232">
        <v>0.01</v>
      </c>
      <c r="J71" s="232" t="s">
        <v>596</v>
      </c>
      <c r="K71" s="242">
        <f>INDEX(Guidance!$U:$U,MATCH(A71,Guidance!$B:$B,0))</f>
        <v>0</v>
      </c>
      <c r="L71" s="232" t="s">
        <v>597</v>
      </c>
    </row>
    <row r="72" spans="1:15" x14ac:dyDescent="0.2">
      <c r="A72" s="232" t="s">
        <v>1847</v>
      </c>
      <c r="B72" s="232" t="s">
        <v>538</v>
      </c>
      <c r="C72" s="232" t="s">
        <v>598</v>
      </c>
      <c r="D72" s="232" t="s">
        <v>599</v>
      </c>
      <c r="E72" s="232" t="s">
        <v>598</v>
      </c>
      <c r="F72" s="232" t="s">
        <v>600</v>
      </c>
      <c r="G72" s="232">
        <v>0</v>
      </c>
      <c r="H72" s="232">
        <v>0.2</v>
      </c>
      <c r="I72" s="232">
        <v>5.0000000000000001E-3</v>
      </c>
      <c r="J72" s="232" t="s">
        <v>601</v>
      </c>
      <c r="K72" s="239" t="str">
        <f>INDEX(Guidance!$U:$U,MATCH(A72,Guidance!$B:$B,0))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L72" s="232" t="s">
        <v>602</v>
      </c>
      <c r="M72" s="232" t="s">
        <v>603</v>
      </c>
      <c r="N72" s="232" t="s">
        <v>1482</v>
      </c>
      <c r="O72" s="232" t="s">
        <v>1483</v>
      </c>
    </row>
    <row r="73" spans="1:15" x14ac:dyDescent="0.2">
      <c r="A73" s="232" t="s">
        <v>1848</v>
      </c>
      <c r="B73" s="232" t="s">
        <v>604</v>
      </c>
      <c r="C73" s="232" t="s">
        <v>605</v>
      </c>
      <c r="D73" s="232" t="s">
        <v>606</v>
      </c>
      <c r="E73" s="232" t="s">
        <v>608</v>
      </c>
      <c r="F73" s="232" t="s">
        <v>609</v>
      </c>
      <c r="G73" s="232">
        <v>0</v>
      </c>
      <c r="H73" s="232">
        <v>0.4</v>
      </c>
      <c r="I73" s="232">
        <v>0.01</v>
      </c>
      <c r="J73" s="232" t="s">
        <v>610</v>
      </c>
      <c r="K73" s="239"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2" t="s">
        <v>611</v>
      </c>
      <c r="M73" s="232" t="s">
        <v>612</v>
      </c>
      <c r="N73" s="232" t="s">
        <v>190</v>
      </c>
    </row>
    <row r="74" spans="1:15" x14ac:dyDescent="0.2">
      <c r="A74" s="232" t="s">
        <v>1849</v>
      </c>
      <c r="B74" s="232" t="s">
        <v>604</v>
      </c>
      <c r="C74" s="232" t="s">
        <v>605</v>
      </c>
      <c r="D74" s="232" t="s">
        <v>618</v>
      </c>
      <c r="E74" s="232" t="s">
        <v>608</v>
      </c>
      <c r="F74" s="232" t="s">
        <v>619</v>
      </c>
      <c r="G74" s="232">
        <v>0</v>
      </c>
      <c r="H74" s="232">
        <v>0.4</v>
      </c>
      <c r="I74" s="232">
        <v>0.01</v>
      </c>
      <c r="J74" s="232" t="s">
        <v>610</v>
      </c>
      <c r="K74" s="239"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2" t="s">
        <v>611</v>
      </c>
      <c r="M74" s="232" t="s">
        <v>612</v>
      </c>
      <c r="N74" s="232" t="s">
        <v>190</v>
      </c>
    </row>
    <row r="75" spans="1:15" x14ac:dyDescent="0.2">
      <c r="A75" s="232" t="s">
        <v>1850</v>
      </c>
      <c r="B75" s="232" t="s">
        <v>604</v>
      </c>
      <c r="C75" s="232" t="s">
        <v>605</v>
      </c>
      <c r="D75" s="232" t="s">
        <v>620</v>
      </c>
      <c r="E75" s="232" t="s">
        <v>608</v>
      </c>
      <c r="F75" s="232" t="s">
        <v>622</v>
      </c>
      <c r="G75" s="232">
        <v>0</v>
      </c>
      <c r="H75" s="232">
        <v>0.4</v>
      </c>
      <c r="I75" s="232">
        <v>0.01</v>
      </c>
      <c r="J75" s="232" t="s">
        <v>610</v>
      </c>
      <c r="K75" s="239"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2" t="s">
        <v>611</v>
      </c>
      <c r="M75" s="232" t="s">
        <v>612</v>
      </c>
      <c r="N75" s="232" t="s">
        <v>190</v>
      </c>
    </row>
    <row r="76" spans="1:15" ht="116.5" customHeight="1" x14ac:dyDescent="0.2">
      <c r="A76" s="232" t="s">
        <v>1851</v>
      </c>
      <c r="B76" s="232" t="s">
        <v>604</v>
      </c>
      <c r="C76" s="232" t="s">
        <v>605</v>
      </c>
      <c r="D76" s="232" t="s">
        <v>633</v>
      </c>
      <c r="E76" s="232" t="s">
        <v>608</v>
      </c>
      <c r="F76" s="232" t="s">
        <v>635</v>
      </c>
      <c r="G76" s="232">
        <v>0</v>
      </c>
      <c r="H76" s="232">
        <v>0.4</v>
      </c>
      <c r="I76" s="232">
        <v>0.01</v>
      </c>
      <c r="J76" s="232" t="s">
        <v>610</v>
      </c>
      <c r="K76" s="311"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2" t="s">
        <v>611</v>
      </c>
      <c r="M76" s="232" t="s">
        <v>612</v>
      </c>
      <c r="N76" s="232" t="s">
        <v>190</v>
      </c>
    </row>
    <row r="77" spans="1:15" x14ac:dyDescent="0.2">
      <c r="A77" s="232" t="s">
        <v>1852</v>
      </c>
      <c r="B77" s="232" t="s">
        <v>604</v>
      </c>
      <c r="C77" s="232" t="s">
        <v>605</v>
      </c>
      <c r="D77" s="232" t="s">
        <v>643</v>
      </c>
      <c r="E77" s="232" t="s">
        <v>608</v>
      </c>
      <c r="F77" s="232" t="s">
        <v>646</v>
      </c>
      <c r="G77" s="232">
        <v>0</v>
      </c>
      <c r="H77" s="232">
        <v>0.4</v>
      </c>
      <c r="I77" s="232">
        <v>0.01</v>
      </c>
      <c r="J77" s="232" t="s">
        <v>610</v>
      </c>
      <c r="K77" s="239"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2" t="s">
        <v>611</v>
      </c>
      <c r="M77" s="232" t="s">
        <v>612</v>
      </c>
      <c r="N77" s="232" t="s">
        <v>190</v>
      </c>
    </row>
    <row r="78" spans="1:15" x14ac:dyDescent="0.2">
      <c r="A78" s="232" t="s">
        <v>1853</v>
      </c>
      <c r="B78" s="232" t="s">
        <v>604</v>
      </c>
      <c r="C78" s="232" t="s">
        <v>659</v>
      </c>
      <c r="D78" s="232" t="s">
        <v>660</v>
      </c>
      <c r="E78" s="232" t="s">
        <v>659</v>
      </c>
      <c r="F78" s="232" t="s">
        <v>661</v>
      </c>
      <c r="G78" s="232">
        <v>0</v>
      </c>
      <c r="H78" s="232">
        <v>1</v>
      </c>
      <c r="I78" s="232">
        <v>0.01</v>
      </c>
      <c r="J78" s="232" t="s">
        <v>286</v>
      </c>
      <c r="K78" s="239"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2" t="s">
        <v>662</v>
      </c>
      <c r="M78" s="232" t="s">
        <v>663</v>
      </c>
      <c r="N78" s="232" t="s">
        <v>664</v>
      </c>
    </row>
    <row r="79" spans="1:15" x14ac:dyDescent="0.2">
      <c r="A79" s="232" t="s">
        <v>1854</v>
      </c>
      <c r="B79" s="232" t="s">
        <v>604</v>
      </c>
      <c r="C79" s="232" t="s">
        <v>665</v>
      </c>
      <c r="D79" s="232" t="s">
        <v>666</v>
      </c>
      <c r="E79" s="232" t="s">
        <v>667</v>
      </c>
      <c r="F79" s="232" t="s">
        <v>668</v>
      </c>
      <c r="G79" s="232">
        <v>0</v>
      </c>
      <c r="H79" s="232">
        <v>0.4</v>
      </c>
      <c r="I79" s="232">
        <v>0.01</v>
      </c>
      <c r="J79" s="232" t="s">
        <v>669</v>
      </c>
      <c r="K79" s="239"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2" t="s">
        <v>611</v>
      </c>
      <c r="M79" s="232" t="s">
        <v>612</v>
      </c>
      <c r="N79" s="232" t="s">
        <v>190</v>
      </c>
    </row>
    <row r="80" spans="1:15" x14ac:dyDescent="0.2">
      <c r="A80" s="232" t="s">
        <v>1855</v>
      </c>
      <c r="B80" s="232" t="s">
        <v>604</v>
      </c>
      <c r="C80" s="232" t="s">
        <v>665</v>
      </c>
      <c r="D80" s="232" t="s">
        <v>670</v>
      </c>
      <c r="E80" s="232" t="s">
        <v>667</v>
      </c>
      <c r="F80" s="232" t="s">
        <v>671</v>
      </c>
      <c r="G80" s="232">
        <v>0</v>
      </c>
      <c r="H80" s="232">
        <v>0.4</v>
      </c>
      <c r="I80" s="232">
        <v>0.01</v>
      </c>
      <c r="J80" s="232" t="s">
        <v>669</v>
      </c>
      <c r="K80" s="239"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2" t="s">
        <v>611</v>
      </c>
      <c r="M80" s="232" t="s">
        <v>612</v>
      </c>
      <c r="N80" s="232" t="s">
        <v>190</v>
      </c>
    </row>
    <row r="81" spans="1:15" x14ac:dyDescent="0.2">
      <c r="A81" s="232" t="s">
        <v>1856</v>
      </c>
      <c r="B81" s="232" t="s">
        <v>604</v>
      </c>
      <c r="C81" s="232" t="s">
        <v>665</v>
      </c>
      <c r="D81" s="232" t="s">
        <v>672</v>
      </c>
      <c r="E81" s="232" t="s">
        <v>667</v>
      </c>
      <c r="F81" s="232" t="s">
        <v>673</v>
      </c>
      <c r="G81" s="232">
        <v>0</v>
      </c>
      <c r="H81" s="232">
        <v>0.4</v>
      </c>
      <c r="I81" s="232">
        <v>0.01</v>
      </c>
      <c r="J81" s="232" t="s">
        <v>669</v>
      </c>
      <c r="K81" s="239"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2" t="s">
        <v>611</v>
      </c>
      <c r="M81" s="232" t="s">
        <v>612</v>
      </c>
      <c r="N81" s="232" t="s">
        <v>190</v>
      </c>
    </row>
    <row r="82" spans="1:15" x14ac:dyDescent="0.2">
      <c r="A82" s="232" t="s">
        <v>1857</v>
      </c>
      <c r="B82" s="232" t="s">
        <v>604</v>
      </c>
      <c r="C82" s="232" t="s">
        <v>665</v>
      </c>
      <c r="D82" s="232" t="s">
        <v>674</v>
      </c>
      <c r="E82" s="232" t="s">
        <v>667</v>
      </c>
      <c r="F82" s="232" t="s">
        <v>675</v>
      </c>
      <c r="G82" s="232">
        <v>0</v>
      </c>
      <c r="H82" s="232">
        <v>0.4</v>
      </c>
      <c r="I82" s="232">
        <v>0.01</v>
      </c>
      <c r="J82" s="232" t="s">
        <v>669</v>
      </c>
      <c r="K82" s="239"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2" t="s">
        <v>611</v>
      </c>
      <c r="M82" s="232" t="s">
        <v>612</v>
      </c>
      <c r="N82" s="232" t="s">
        <v>190</v>
      </c>
    </row>
    <row r="83" spans="1:15" x14ac:dyDescent="0.2">
      <c r="A83" s="232" t="s">
        <v>1858</v>
      </c>
      <c r="B83" s="232" t="s">
        <v>604</v>
      </c>
      <c r="C83" s="232" t="s">
        <v>665</v>
      </c>
      <c r="D83" s="232" t="s">
        <v>676</v>
      </c>
      <c r="E83" s="232" t="s">
        <v>667</v>
      </c>
      <c r="F83" s="232" t="s">
        <v>677</v>
      </c>
      <c r="G83" s="232">
        <v>0</v>
      </c>
      <c r="H83" s="232">
        <v>0.4</v>
      </c>
      <c r="I83" s="232">
        <v>0.01</v>
      </c>
      <c r="J83" s="232" t="s">
        <v>669</v>
      </c>
      <c r="K83" s="239"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2" t="s">
        <v>611</v>
      </c>
      <c r="M83" s="232" t="s">
        <v>612</v>
      </c>
      <c r="N83" s="232" t="s">
        <v>190</v>
      </c>
    </row>
    <row r="84" spans="1:15" x14ac:dyDescent="0.2">
      <c r="A84" s="232" t="s">
        <v>1859</v>
      </c>
      <c r="B84" s="232" t="s">
        <v>678</v>
      </c>
      <c r="C84" s="232" t="s">
        <v>679</v>
      </c>
      <c r="D84" s="232" t="s">
        <v>680</v>
      </c>
      <c r="F84" s="232" t="s">
        <v>681</v>
      </c>
      <c r="G84" s="232">
        <v>-0.1</v>
      </c>
      <c r="H84" s="232">
        <v>0.02</v>
      </c>
      <c r="I84" s="232">
        <v>1E-3</v>
      </c>
      <c r="J84" s="232" t="s">
        <v>682</v>
      </c>
      <c r="K84" s="239"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2" t="s">
        <v>683</v>
      </c>
    </row>
    <row r="85" spans="1:15" x14ac:dyDescent="0.2">
      <c r="A85" s="232" t="s">
        <v>1860</v>
      </c>
      <c r="B85" s="232" t="s">
        <v>684</v>
      </c>
      <c r="C85" s="232" t="s">
        <v>685</v>
      </c>
      <c r="D85" s="232" t="s">
        <v>686</v>
      </c>
      <c r="G85" s="232">
        <v>0</v>
      </c>
      <c r="H85" s="232">
        <v>10</v>
      </c>
      <c r="I85" s="232">
        <v>1</v>
      </c>
      <c r="J85" s="232" t="s">
        <v>689</v>
      </c>
      <c r="K85" s="239"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2" t="s">
        <v>690</v>
      </c>
    </row>
    <row r="86" spans="1:15" x14ac:dyDescent="0.2">
      <c r="A86" s="232" t="s">
        <v>1861</v>
      </c>
      <c r="B86" s="232" t="s">
        <v>684</v>
      </c>
      <c r="C86" s="232" t="s">
        <v>699</v>
      </c>
      <c r="D86" s="232" t="s">
        <v>700</v>
      </c>
      <c r="G86" s="232">
        <v>0</v>
      </c>
      <c r="H86" s="232">
        <v>10</v>
      </c>
      <c r="I86" s="232">
        <v>1</v>
      </c>
      <c r="J86" s="232" t="s">
        <v>689</v>
      </c>
      <c r="K86" s="239"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2" t="s">
        <v>690</v>
      </c>
    </row>
    <row r="87" spans="1:15" x14ac:dyDescent="0.2">
      <c r="A87" s="232" t="s">
        <v>1862</v>
      </c>
      <c r="B87" s="232" t="s">
        <v>684</v>
      </c>
      <c r="C87" s="232" t="s">
        <v>113</v>
      </c>
      <c r="D87" s="232" t="s">
        <v>701</v>
      </c>
      <c r="G87" s="232">
        <v>0</v>
      </c>
      <c r="H87" s="232">
        <v>10</v>
      </c>
      <c r="I87" s="232">
        <v>1</v>
      </c>
      <c r="J87" s="232" t="s">
        <v>689</v>
      </c>
      <c r="K87" s="239"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2" t="s">
        <v>690</v>
      </c>
    </row>
    <row r="88" spans="1:15" x14ac:dyDescent="0.2">
      <c r="A88" s="232" t="s">
        <v>1863</v>
      </c>
      <c r="B88" s="232" t="s">
        <v>684</v>
      </c>
      <c r="C88" s="232" t="s">
        <v>702</v>
      </c>
      <c r="D88" s="232" t="s">
        <v>703</v>
      </c>
      <c r="G88" s="232">
        <v>0</v>
      </c>
      <c r="H88" s="232">
        <v>10</v>
      </c>
      <c r="I88" s="232">
        <v>1</v>
      </c>
      <c r="J88" s="232" t="s">
        <v>689</v>
      </c>
      <c r="K88" s="239"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2" t="s">
        <v>690</v>
      </c>
    </row>
    <row r="89" spans="1:15" x14ac:dyDescent="0.2">
      <c r="A89" s="232" t="s">
        <v>1864</v>
      </c>
      <c r="B89" s="232" t="s">
        <v>684</v>
      </c>
      <c r="C89" s="232" t="s">
        <v>704</v>
      </c>
      <c r="D89" s="232" t="s">
        <v>705</v>
      </c>
      <c r="G89" s="232">
        <v>0</v>
      </c>
      <c r="H89" s="232">
        <v>10</v>
      </c>
      <c r="I89" s="232">
        <v>1</v>
      </c>
      <c r="J89" s="232" t="s">
        <v>689</v>
      </c>
      <c r="K89" s="239"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2" t="s">
        <v>690</v>
      </c>
    </row>
    <row r="90" spans="1:15" x14ac:dyDescent="0.2">
      <c r="A90" s="232" t="s">
        <v>1865</v>
      </c>
      <c r="B90" s="232" t="s">
        <v>684</v>
      </c>
      <c r="C90" s="232" t="s">
        <v>198</v>
      </c>
      <c r="D90" s="232" t="s">
        <v>706</v>
      </c>
      <c r="G90" s="232">
        <v>0</v>
      </c>
      <c r="H90" s="232">
        <v>10</v>
      </c>
      <c r="I90" s="232">
        <v>1</v>
      </c>
      <c r="J90" s="232" t="s">
        <v>689</v>
      </c>
      <c r="K90" s="239"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2" t="s">
        <v>690</v>
      </c>
    </row>
    <row r="91" spans="1:15" x14ac:dyDescent="0.2">
      <c r="A91" s="232" t="s">
        <v>1866</v>
      </c>
      <c r="B91" s="232" t="s">
        <v>684</v>
      </c>
      <c r="C91" s="232" t="s">
        <v>707</v>
      </c>
      <c r="D91" s="232" t="s">
        <v>708</v>
      </c>
      <c r="G91" s="232">
        <v>0</v>
      </c>
      <c r="H91" s="232">
        <v>10</v>
      </c>
      <c r="I91" s="232">
        <v>1</v>
      </c>
      <c r="J91" s="232" t="s">
        <v>689</v>
      </c>
      <c r="K91" s="239"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2" t="s">
        <v>690</v>
      </c>
    </row>
    <row r="92" spans="1:15" x14ac:dyDescent="0.2">
      <c r="A92" s="232" t="s">
        <v>1867</v>
      </c>
      <c r="B92" s="232" t="s">
        <v>684</v>
      </c>
      <c r="C92" s="232" t="s">
        <v>709</v>
      </c>
      <c r="D92" s="232" t="s">
        <v>710</v>
      </c>
      <c r="G92" s="232">
        <v>0</v>
      </c>
      <c r="H92" s="232">
        <v>10</v>
      </c>
      <c r="I92" s="232">
        <v>1</v>
      </c>
      <c r="J92" s="232" t="s">
        <v>689</v>
      </c>
      <c r="K92" s="239"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2" t="s">
        <v>690</v>
      </c>
    </row>
    <row r="93" spans="1:15" x14ac:dyDescent="0.2">
      <c r="A93" s="232" t="s">
        <v>1868</v>
      </c>
      <c r="B93" s="232" t="s">
        <v>684</v>
      </c>
      <c r="C93" s="232" t="s">
        <v>711</v>
      </c>
      <c r="D93" s="232" t="s">
        <v>712</v>
      </c>
      <c r="G93" s="232">
        <v>0</v>
      </c>
      <c r="H93" s="232">
        <v>10</v>
      </c>
      <c r="I93" s="232">
        <v>1</v>
      </c>
      <c r="J93" s="232" t="s">
        <v>689</v>
      </c>
      <c r="K93" s="239"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2" t="s">
        <v>690</v>
      </c>
    </row>
    <row r="94" spans="1:15" ht="15" x14ac:dyDescent="0.2">
      <c r="A94"/>
      <c r="B94"/>
      <c r="C94"/>
      <c r="D94"/>
      <c r="E94"/>
      <c r="F94"/>
      <c r="G94"/>
      <c r="H94"/>
      <c r="I94"/>
      <c r="J94"/>
      <c r="K94" s="241"/>
      <c r="L94"/>
      <c r="M94"/>
      <c r="N94"/>
      <c r="O94"/>
    </row>
    <row r="95" spans="1:15" ht="15" x14ac:dyDescent="0.2">
      <c r="A95"/>
      <c r="B95"/>
      <c r="C95"/>
      <c r="D95"/>
      <c r="E95"/>
      <c r="F95"/>
      <c r="G95"/>
      <c r="H95"/>
      <c r="I95"/>
      <c r="J95"/>
      <c r="K95" s="241"/>
      <c r="L95"/>
      <c r="M95"/>
      <c r="N95"/>
      <c r="O95"/>
    </row>
    <row r="96" spans="1:15" ht="15" x14ac:dyDescent="0.2">
      <c r="A96"/>
      <c r="B96"/>
      <c r="C96"/>
      <c r="D96"/>
      <c r="E96"/>
      <c r="F96"/>
      <c r="G96"/>
      <c r="H96"/>
      <c r="I96"/>
      <c r="J96"/>
      <c r="K96" s="241"/>
      <c r="L96"/>
      <c r="M96"/>
      <c r="N96"/>
      <c r="O96"/>
    </row>
    <row r="97" spans="1:15" ht="15" x14ac:dyDescent="0.2">
      <c r="A97"/>
      <c r="B97"/>
      <c r="C97"/>
      <c r="D97"/>
      <c r="E97"/>
      <c r="F97"/>
      <c r="G97"/>
      <c r="H97"/>
      <c r="I97"/>
      <c r="J97"/>
      <c r="K97" s="241"/>
      <c r="L97"/>
      <c r="M97"/>
      <c r="N97"/>
      <c r="O97"/>
    </row>
    <row r="98" spans="1:15" ht="15" x14ac:dyDescent="0.2">
      <c r="A98"/>
      <c r="B98"/>
      <c r="C98"/>
      <c r="D98"/>
      <c r="E98"/>
      <c r="F98"/>
      <c r="G98"/>
      <c r="H98"/>
      <c r="I98"/>
      <c r="J98"/>
      <c r="K98" s="241"/>
      <c r="L98"/>
      <c r="M98"/>
      <c r="N98"/>
      <c r="O98"/>
    </row>
    <row r="99" spans="1:15" ht="15" x14ac:dyDescent="0.2">
      <c r="A99"/>
      <c r="B99"/>
      <c r="C99"/>
      <c r="D99"/>
      <c r="E99"/>
      <c r="F99"/>
      <c r="G99"/>
      <c r="H99"/>
      <c r="I99"/>
      <c r="J99"/>
      <c r="K99" s="241"/>
      <c r="L99"/>
      <c r="M99"/>
      <c r="N99"/>
      <c r="O99"/>
    </row>
    <row r="100" spans="1:15" ht="15" x14ac:dyDescent="0.2">
      <c r="A100"/>
      <c r="B100"/>
      <c r="C100"/>
      <c r="D100"/>
      <c r="E100"/>
      <c r="F100"/>
      <c r="G100"/>
      <c r="H100"/>
      <c r="I100"/>
      <c r="J100"/>
      <c r="K100" s="241"/>
      <c r="L100"/>
      <c r="M100"/>
      <c r="N100"/>
      <c r="O100"/>
    </row>
    <row r="101" spans="1:15" ht="15" x14ac:dyDescent="0.2">
      <c r="A101"/>
      <c r="B101"/>
      <c r="C101"/>
      <c r="D101"/>
      <c r="E101"/>
      <c r="F101"/>
      <c r="G101"/>
      <c r="H101"/>
      <c r="I101"/>
      <c r="J101"/>
      <c r="K101" s="241"/>
      <c r="L101"/>
      <c r="M101"/>
      <c r="N101"/>
      <c r="O101"/>
    </row>
    <row r="102" spans="1:15" ht="15" x14ac:dyDescent="0.2">
      <c r="A102"/>
      <c r="B102"/>
      <c r="C102"/>
      <c r="D102"/>
      <c r="E102"/>
      <c r="F102"/>
      <c r="G102"/>
      <c r="H102"/>
      <c r="I102"/>
      <c r="J102"/>
      <c r="K102" s="241"/>
      <c r="L102"/>
      <c r="M102"/>
      <c r="N102"/>
      <c r="O102"/>
    </row>
    <row r="103" spans="1:15" ht="15" x14ac:dyDescent="0.2">
      <c r="A103"/>
      <c r="B103"/>
      <c r="C103"/>
      <c r="D103"/>
      <c r="E103"/>
      <c r="F103"/>
      <c r="G103"/>
      <c r="H103"/>
      <c r="I103"/>
      <c r="J103"/>
      <c r="K103" s="241"/>
      <c r="L103"/>
      <c r="M103"/>
      <c r="N103"/>
      <c r="O103"/>
    </row>
    <row r="104" spans="1:15" ht="15" x14ac:dyDescent="0.2">
      <c r="A104"/>
      <c r="B104"/>
      <c r="C104"/>
      <c r="D104"/>
      <c r="E104"/>
      <c r="F104"/>
      <c r="G104"/>
      <c r="H104"/>
      <c r="I104"/>
      <c r="J104"/>
      <c r="K104" s="241"/>
      <c r="L104"/>
      <c r="M104"/>
      <c r="N104"/>
      <c r="O104"/>
    </row>
    <row r="105" spans="1:15" ht="15" x14ac:dyDescent="0.2">
      <c r="A105"/>
      <c r="B105"/>
      <c r="C105"/>
      <c r="D105"/>
      <c r="E105"/>
      <c r="F105"/>
      <c r="G105"/>
      <c r="H105"/>
      <c r="I105"/>
      <c r="J105"/>
      <c r="K105" s="241"/>
      <c r="L105"/>
      <c r="M105"/>
      <c r="N105"/>
      <c r="O105"/>
    </row>
    <row r="106" spans="1:15" ht="15" x14ac:dyDescent="0.2">
      <c r="A106"/>
      <c r="B106"/>
      <c r="C106"/>
      <c r="D106"/>
      <c r="E106"/>
      <c r="F106"/>
      <c r="G106"/>
      <c r="H106"/>
      <c r="I106"/>
      <c r="J106"/>
      <c r="K106" s="241"/>
      <c r="L106"/>
      <c r="M106"/>
      <c r="N106"/>
      <c r="O106"/>
    </row>
    <row r="107" spans="1:15" ht="15" x14ac:dyDescent="0.2">
      <c r="A107"/>
      <c r="B107"/>
      <c r="C107"/>
      <c r="D107"/>
      <c r="E107"/>
      <c r="F107"/>
      <c r="G107"/>
      <c r="H107"/>
      <c r="I107"/>
      <c r="J107"/>
      <c r="K107" s="241"/>
      <c r="L107"/>
      <c r="M107"/>
      <c r="N107"/>
      <c r="O107"/>
    </row>
    <row r="108" spans="1:15" ht="15" x14ac:dyDescent="0.2">
      <c r="A108"/>
      <c r="B108"/>
      <c r="C108"/>
      <c r="D108"/>
      <c r="E108"/>
      <c r="F108"/>
      <c r="G108"/>
      <c r="H108"/>
      <c r="I108"/>
      <c r="J108"/>
      <c r="K108" s="241"/>
      <c r="L108"/>
      <c r="M108"/>
      <c r="N108"/>
      <c r="O108"/>
    </row>
    <row r="109" spans="1:15" ht="15" x14ac:dyDescent="0.2">
      <c r="A109"/>
      <c r="B109"/>
      <c r="C109"/>
      <c r="D109"/>
      <c r="E109"/>
      <c r="F109"/>
      <c r="G109"/>
      <c r="H109"/>
      <c r="I109"/>
      <c r="J109"/>
      <c r="K109" s="241"/>
      <c r="L109"/>
      <c r="M109"/>
      <c r="N109"/>
      <c r="O109"/>
    </row>
    <row r="110" spans="1:15" ht="15" x14ac:dyDescent="0.2">
      <c r="A110"/>
      <c r="B110"/>
      <c r="C110"/>
      <c r="D110"/>
      <c r="E110"/>
      <c r="F110"/>
      <c r="G110"/>
      <c r="H110"/>
      <c r="I110"/>
      <c r="J110"/>
      <c r="K110" s="241"/>
      <c r="L110"/>
      <c r="M110"/>
      <c r="N110"/>
      <c r="O110"/>
    </row>
    <row r="111" spans="1:15" ht="15" x14ac:dyDescent="0.2">
      <c r="A111"/>
      <c r="B111"/>
      <c r="C111"/>
      <c r="D111"/>
      <c r="E111"/>
      <c r="F111"/>
      <c r="G111"/>
      <c r="H111"/>
      <c r="I111"/>
      <c r="J111"/>
      <c r="K111" s="241"/>
      <c r="L111"/>
      <c r="M111"/>
      <c r="N111"/>
      <c r="O111"/>
    </row>
    <row r="112" spans="1:15" ht="15" x14ac:dyDescent="0.2">
      <c r="A112"/>
      <c r="B112"/>
      <c r="C112"/>
      <c r="D112"/>
      <c r="E112"/>
      <c r="F112"/>
      <c r="G112"/>
      <c r="H112"/>
      <c r="I112"/>
      <c r="J112"/>
      <c r="K112" s="241"/>
      <c r="L112"/>
      <c r="M112"/>
      <c r="N112"/>
      <c r="O112"/>
    </row>
    <row r="113" spans="1:15" ht="15" x14ac:dyDescent="0.2">
      <c r="A113"/>
      <c r="B113"/>
      <c r="C113"/>
      <c r="D113"/>
      <c r="E113"/>
      <c r="F113"/>
      <c r="G113"/>
      <c r="H113"/>
      <c r="I113"/>
      <c r="J113"/>
      <c r="K113" s="241"/>
      <c r="L113"/>
      <c r="M113"/>
      <c r="N113"/>
      <c r="O113"/>
    </row>
    <row r="114" spans="1:15" ht="15" x14ac:dyDescent="0.2">
      <c r="A114"/>
      <c r="B114"/>
      <c r="C114"/>
      <c r="D114"/>
      <c r="E114"/>
      <c r="F114"/>
      <c r="G114"/>
      <c r="H114"/>
      <c r="I114"/>
      <c r="J114"/>
      <c r="K114" s="241"/>
      <c r="L114"/>
      <c r="M114"/>
      <c r="N114"/>
      <c r="O114"/>
    </row>
    <row r="115" spans="1:15" ht="15" x14ac:dyDescent="0.2">
      <c r="A115"/>
      <c r="B115"/>
      <c r="C115"/>
      <c r="D115"/>
      <c r="E115"/>
      <c r="F115"/>
      <c r="G115"/>
      <c r="H115"/>
      <c r="I115"/>
      <c r="J115"/>
      <c r="K115" s="241"/>
      <c r="L115"/>
      <c r="M115"/>
      <c r="N115"/>
      <c r="O115"/>
    </row>
    <row r="116" spans="1:15" ht="15" x14ac:dyDescent="0.2">
      <c r="A116"/>
      <c r="B116"/>
      <c r="C116"/>
      <c r="D116"/>
      <c r="E116"/>
      <c r="F116"/>
      <c r="G116"/>
      <c r="H116"/>
      <c r="I116"/>
      <c r="J116"/>
      <c r="K116" s="241"/>
      <c r="L116"/>
      <c r="M116"/>
      <c r="N116"/>
      <c r="O116"/>
    </row>
    <row r="117" spans="1:15" ht="15" x14ac:dyDescent="0.2">
      <c r="A117"/>
      <c r="B117"/>
      <c r="C117"/>
      <c r="D117"/>
      <c r="E117"/>
      <c r="F117"/>
      <c r="G117"/>
      <c r="H117"/>
      <c r="I117"/>
      <c r="J117"/>
      <c r="K117" s="241"/>
      <c r="L117"/>
      <c r="M117"/>
      <c r="N117"/>
      <c r="O117"/>
    </row>
    <row r="118" spans="1:15" ht="15" x14ac:dyDescent="0.2">
      <c r="A118"/>
      <c r="B118"/>
      <c r="C118"/>
      <c r="D118"/>
      <c r="E118"/>
      <c r="F118"/>
      <c r="G118"/>
      <c r="H118"/>
      <c r="I118"/>
      <c r="J118"/>
      <c r="K118" s="241"/>
      <c r="L118"/>
      <c r="M118"/>
      <c r="N118"/>
      <c r="O118"/>
    </row>
    <row r="119" spans="1:15" ht="15" x14ac:dyDescent="0.2">
      <c r="A119"/>
      <c r="B119"/>
      <c r="C119"/>
      <c r="D119"/>
      <c r="E119"/>
      <c r="F119"/>
      <c r="G119"/>
      <c r="H119"/>
      <c r="I119"/>
      <c r="J119"/>
      <c r="K119" s="241"/>
      <c r="L119"/>
      <c r="M119"/>
      <c r="N119"/>
      <c r="O119"/>
    </row>
    <row r="120" spans="1:15" ht="15" x14ac:dyDescent="0.2">
      <c r="A120"/>
      <c r="B120"/>
      <c r="C120"/>
      <c r="D120"/>
      <c r="E120"/>
      <c r="F120"/>
      <c r="G120"/>
      <c r="H120"/>
      <c r="I120"/>
      <c r="J120"/>
      <c r="K120" s="241"/>
      <c r="L120"/>
      <c r="M120"/>
      <c r="N120"/>
      <c r="O120"/>
    </row>
    <row r="121" spans="1:15" ht="15" x14ac:dyDescent="0.2">
      <c r="A121"/>
      <c r="B121"/>
      <c r="C121"/>
      <c r="D121"/>
      <c r="E121"/>
      <c r="F121"/>
      <c r="G121"/>
      <c r="H121"/>
      <c r="I121"/>
      <c r="J121"/>
      <c r="K121" s="241"/>
      <c r="L121"/>
      <c r="M121"/>
      <c r="N121"/>
      <c r="O121"/>
    </row>
    <row r="122" spans="1:15" ht="15" x14ac:dyDescent="0.2">
      <c r="A122"/>
      <c r="B122"/>
      <c r="C122"/>
      <c r="D122"/>
      <c r="E122"/>
      <c r="F122"/>
      <c r="G122"/>
      <c r="H122"/>
      <c r="I122"/>
      <c r="J122"/>
      <c r="K122" s="241"/>
      <c r="L122"/>
      <c r="M122"/>
      <c r="N122"/>
      <c r="O122"/>
    </row>
    <row r="123" spans="1:15" ht="15" x14ac:dyDescent="0.2">
      <c r="A123"/>
      <c r="B123"/>
      <c r="C123"/>
      <c r="D123"/>
      <c r="E123"/>
      <c r="F123"/>
      <c r="G123"/>
      <c r="H123"/>
      <c r="I123"/>
      <c r="J123"/>
      <c r="K123" s="241"/>
      <c r="L123"/>
      <c r="M123"/>
      <c r="N123"/>
      <c r="O123"/>
    </row>
    <row r="124" spans="1:15" ht="15" x14ac:dyDescent="0.2">
      <c r="A124"/>
      <c r="B124"/>
      <c r="C124"/>
      <c r="D124"/>
      <c r="E124"/>
      <c r="F124"/>
      <c r="G124"/>
      <c r="H124"/>
      <c r="I124"/>
      <c r="J124"/>
      <c r="K124" s="241"/>
      <c r="L124"/>
      <c r="M124"/>
      <c r="N124"/>
      <c r="O124"/>
    </row>
    <row r="125" spans="1:15" ht="15" x14ac:dyDescent="0.2">
      <c r="A125"/>
      <c r="B125"/>
      <c r="C125"/>
      <c r="D125"/>
      <c r="E125"/>
      <c r="F125"/>
      <c r="G125"/>
      <c r="H125"/>
      <c r="I125"/>
      <c r="J125"/>
      <c r="K125" s="241"/>
      <c r="L125"/>
      <c r="M125"/>
      <c r="N125"/>
      <c r="O125"/>
    </row>
    <row r="126" spans="1:15" ht="15" x14ac:dyDescent="0.2">
      <c r="A126"/>
      <c r="B126"/>
      <c r="C126"/>
      <c r="D126"/>
      <c r="E126"/>
      <c r="F126"/>
      <c r="G126"/>
      <c r="H126"/>
      <c r="I126"/>
      <c r="J126"/>
      <c r="K126" s="241"/>
      <c r="L126"/>
      <c r="M126"/>
      <c r="N126"/>
      <c r="O126"/>
    </row>
    <row r="127" spans="1:15" ht="15" x14ac:dyDescent="0.2">
      <c r="A127"/>
      <c r="B127"/>
      <c r="C127"/>
      <c r="D127"/>
      <c r="E127"/>
      <c r="F127"/>
      <c r="G127"/>
      <c r="H127"/>
      <c r="I127"/>
      <c r="J127"/>
      <c r="K127" s="241"/>
      <c r="L127"/>
      <c r="M127"/>
      <c r="N127"/>
      <c r="O127"/>
    </row>
    <row r="128" spans="1:15" ht="15" x14ac:dyDescent="0.2">
      <c r="A128"/>
      <c r="B128"/>
      <c r="C128"/>
      <c r="D128"/>
      <c r="E128"/>
      <c r="F128"/>
      <c r="G128"/>
      <c r="H128"/>
      <c r="I128"/>
      <c r="J128"/>
      <c r="K128" s="241"/>
      <c r="L128"/>
      <c r="M128"/>
      <c r="N128"/>
      <c r="O128"/>
    </row>
    <row r="129" spans="1:15" ht="15" x14ac:dyDescent="0.2">
      <c r="A129"/>
      <c r="B129"/>
      <c r="C129"/>
      <c r="D129"/>
      <c r="E129"/>
      <c r="F129"/>
      <c r="G129"/>
      <c r="H129"/>
      <c r="I129"/>
      <c r="J129"/>
      <c r="K129" s="241"/>
      <c r="L129"/>
      <c r="M129"/>
      <c r="N129"/>
      <c r="O129"/>
    </row>
    <row r="130" spans="1:15" ht="15" x14ac:dyDescent="0.2">
      <c r="A130"/>
      <c r="B130"/>
      <c r="C130"/>
      <c r="D130"/>
      <c r="E130"/>
      <c r="F130"/>
      <c r="G130"/>
      <c r="H130"/>
      <c r="I130"/>
      <c r="J130"/>
      <c r="K130" s="241"/>
      <c r="L130"/>
      <c r="M130"/>
      <c r="N130"/>
      <c r="O130"/>
    </row>
    <row r="131" spans="1:15" ht="15" x14ac:dyDescent="0.2">
      <c r="A131"/>
      <c r="B131"/>
      <c r="C131"/>
      <c r="D131"/>
      <c r="E131"/>
      <c r="F131"/>
      <c r="G131"/>
      <c r="H131"/>
      <c r="I131"/>
      <c r="J131"/>
      <c r="K131" s="241"/>
      <c r="L131"/>
      <c r="M131"/>
      <c r="N131"/>
      <c r="O131"/>
    </row>
    <row r="132" spans="1:15" ht="15" x14ac:dyDescent="0.2">
      <c r="A132"/>
      <c r="B132"/>
      <c r="C132"/>
      <c r="D132"/>
      <c r="E132"/>
      <c r="F132"/>
      <c r="G132"/>
      <c r="H132"/>
      <c r="I132"/>
      <c r="J132"/>
      <c r="K132" s="241"/>
      <c r="L132"/>
      <c r="M132"/>
      <c r="N132"/>
      <c r="O132"/>
    </row>
    <row r="133" spans="1:15" ht="15" x14ac:dyDescent="0.2">
      <c r="A133"/>
      <c r="B133"/>
      <c r="C133"/>
      <c r="D133"/>
      <c r="E133"/>
      <c r="F133"/>
      <c r="G133"/>
      <c r="H133"/>
      <c r="I133"/>
      <c r="J133"/>
      <c r="K133" s="241"/>
      <c r="L133"/>
      <c r="M133"/>
      <c r="N133"/>
      <c r="O133"/>
    </row>
    <row r="134" spans="1:15" ht="15" x14ac:dyDescent="0.2">
      <c r="A134"/>
      <c r="B134"/>
      <c r="C134"/>
      <c r="D134"/>
      <c r="E134"/>
      <c r="F134"/>
      <c r="G134"/>
      <c r="H134"/>
      <c r="I134"/>
      <c r="J134"/>
      <c r="K134" s="241"/>
      <c r="L134"/>
      <c r="M134"/>
      <c r="N134"/>
      <c r="O134"/>
    </row>
    <row r="135" spans="1:15" ht="15" x14ac:dyDescent="0.2">
      <c r="A135"/>
      <c r="B135"/>
      <c r="C135"/>
      <c r="D135"/>
      <c r="E135"/>
      <c r="F135"/>
      <c r="G135"/>
      <c r="H135"/>
      <c r="I135"/>
      <c r="J135"/>
      <c r="K135" s="241"/>
      <c r="L135"/>
      <c r="M135"/>
      <c r="N135"/>
      <c r="O135"/>
    </row>
    <row r="136" spans="1:15" ht="15" x14ac:dyDescent="0.2">
      <c r="A136"/>
      <c r="B136"/>
      <c r="C136"/>
      <c r="D136"/>
      <c r="E136"/>
      <c r="F136"/>
      <c r="G136"/>
      <c r="H136"/>
      <c r="I136"/>
      <c r="J136"/>
      <c r="K136" s="241"/>
      <c r="L136"/>
      <c r="M136"/>
      <c r="N136"/>
      <c r="O136"/>
    </row>
    <row r="137" spans="1:15" ht="15" x14ac:dyDescent="0.2">
      <c r="A137"/>
      <c r="B137"/>
      <c r="C137"/>
      <c r="D137"/>
      <c r="E137"/>
      <c r="F137"/>
      <c r="G137"/>
      <c r="H137"/>
      <c r="I137"/>
      <c r="J137"/>
      <c r="K137" s="241"/>
      <c r="L137"/>
      <c r="M137"/>
      <c r="N137"/>
      <c r="O137"/>
    </row>
    <row r="138" spans="1:15" ht="15" x14ac:dyDescent="0.2">
      <c r="A138"/>
      <c r="B138"/>
      <c r="C138"/>
      <c r="D138"/>
      <c r="E138"/>
      <c r="F138"/>
      <c r="G138"/>
      <c r="H138"/>
      <c r="I138"/>
      <c r="J138"/>
      <c r="K138" s="241"/>
      <c r="L138"/>
      <c r="M138"/>
      <c r="N138"/>
      <c r="O138"/>
    </row>
    <row r="139" spans="1:15" ht="15" x14ac:dyDescent="0.2">
      <c r="A139"/>
      <c r="B139"/>
      <c r="C139"/>
      <c r="D139"/>
      <c r="E139"/>
      <c r="F139"/>
      <c r="G139"/>
      <c r="H139"/>
      <c r="I139"/>
      <c r="J139"/>
      <c r="K139" s="241"/>
      <c r="L139"/>
      <c r="M139"/>
      <c r="N139"/>
      <c r="O139"/>
    </row>
    <row r="140" spans="1:15" ht="15" x14ac:dyDescent="0.2">
      <c r="A140"/>
      <c r="B140"/>
      <c r="C140"/>
      <c r="D140"/>
      <c r="E140"/>
      <c r="F140"/>
      <c r="G140"/>
      <c r="H140"/>
      <c r="I140"/>
      <c r="J140"/>
      <c r="K140" s="241"/>
      <c r="L140"/>
      <c r="M140"/>
      <c r="N140"/>
      <c r="O140"/>
    </row>
    <row r="141" spans="1:15" ht="15" x14ac:dyDescent="0.2">
      <c r="A141"/>
      <c r="B141"/>
      <c r="C141"/>
      <c r="D141"/>
      <c r="E141"/>
      <c r="F141"/>
      <c r="G141"/>
      <c r="H141"/>
      <c r="I141"/>
      <c r="J141"/>
      <c r="K141" s="241"/>
      <c r="L141"/>
      <c r="M141"/>
      <c r="N141"/>
      <c r="O141"/>
    </row>
    <row r="142" spans="1:15" ht="15" x14ac:dyDescent="0.2">
      <c r="A142"/>
      <c r="B142"/>
      <c r="C142"/>
      <c r="D142"/>
      <c r="E142"/>
      <c r="F142"/>
      <c r="G142"/>
      <c r="H142"/>
      <c r="I142"/>
      <c r="J142"/>
      <c r="K142" s="241"/>
      <c r="L142"/>
      <c r="M142"/>
      <c r="N142"/>
      <c r="O142"/>
    </row>
    <row r="143" spans="1:15" ht="15" x14ac:dyDescent="0.2">
      <c r="A143"/>
      <c r="B143"/>
      <c r="C143"/>
      <c r="D143"/>
      <c r="E143"/>
      <c r="F143"/>
      <c r="G143"/>
      <c r="H143"/>
      <c r="I143"/>
      <c r="J143"/>
      <c r="K143" s="241"/>
      <c r="L143"/>
      <c r="M143"/>
      <c r="N143"/>
      <c r="O143"/>
    </row>
    <row r="144" spans="1:15" ht="15" x14ac:dyDescent="0.2">
      <c r="A144"/>
      <c r="B144"/>
      <c r="C144"/>
      <c r="D144"/>
      <c r="E144"/>
      <c r="F144"/>
      <c r="G144"/>
      <c r="H144"/>
      <c r="I144"/>
      <c r="J144"/>
      <c r="K144" s="241"/>
      <c r="L144"/>
      <c r="M144"/>
      <c r="N144"/>
      <c r="O144"/>
    </row>
    <row r="145" spans="1:15" ht="15" x14ac:dyDescent="0.2">
      <c r="A145"/>
      <c r="B145"/>
      <c r="C145"/>
      <c r="D145"/>
      <c r="E145"/>
      <c r="F145"/>
      <c r="G145"/>
      <c r="H145"/>
      <c r="I145"/>
      <c r="J145"/>
      <c r="K145" s="241"/>
      <c r="L145"/>
      <c r="M145"/>
      <c r="N145"/>
      <c r="O145"/>
    </row>
    <row r="146" spans="1:15" ht="15" x14ac:dyDescent="0.2">
      <c r="A146"/>
      <c r="B146"/>
      <c r="C146"/>
      <c r="D146"/>
      <c r="E146"/>
      <c r="F146"/>
      <c r="G146"/>
      <c r="H146"/>
      <c r="I146"/>
      <c r="J146"/>
      <c r="K146" s="241"/>
      <c r="L146"/>
      <c r="M146"/>
      <c r="N146"/>
      <c r="O146"/>
    </row>
    <row r="147" spans="1:15" ht="15" x14ac:dyDescent="0.2">
      <c r="A147"/>
      <c r="B147"/>
      <c r="C147"/>
      <c r="D147"/>
      <c r="E147"/>
      <c r="F147"/>
      <c r="G147"/>
      <c r="H147"/>
      <c r="I147"/>
      <c r="J147"/>
      <c r="K147" s="241"/>
      <c r="L147"/>
      <c r="M147"/>
      <c r="N147"/>
      <c r="O147"/>
    </row>
    <row r="148" spans="1:15" ht="15" x14ac:dyDescent="0.2">
      <c r="A148"/>
      <c r="B148"/>
      <c r="C148"/>
      <c r="D148"/>
      <c r="E148"/>
      <c r="F148"/>
      <c r="G148"/>
      <c r="H148"/>
      <c r="I148"/>
      <c r="J148"/>
      <c r="K148" s="241"/>
      <c r="L148"/>
      <c r="M148"/>
      <c r="N148"/>
      <c r="O148"/>
    </row>
    <row r="149" spans="1:15" ht="15" x14ac:dyDescent="0.2">
      <c r="A149"/>
      <c r="B149"/>
      <c r="C149"/>
      <c r="D149"/>
      <c r="E149"/>
      <c r="F149"/>
      <c r="G149"/>
      <c r="H149"/>
      <c r="I149"/>
      <c r="J149"/>
      <c r="K149" s="241"/>
      <c r="L149"/>
      <c r="M149"/>
      <c r="N149"/>
      <c r="O149"/>
    </row>
    <row r="150" spans="1:15" ht="15" x14ac:dyDescent="0.2">
      <c r="A150"/>
      <c r="B150"/>
      <c r="C150"/>
      <c r="D150"/>
      <c r="E150"/>
      <c r="F150"/>
      <c r="G150"/>
      <c r="H150"/>
      <c r="I150"/>
      <c r="J150"/>
      <c r="K150" s="241"/>
      <c r="L150"/>
      <c r="M150"/>
      <c r="N150"/>
      <c r="O150"/>
    </row>
    <row r="151" spans="1:15" ht="15" x14ac:dyDescent="0.2">
      <c r="A151"/>
      <c r="B151"/>
      <c r="C151"/>
      <c r="D151"/>
      <c r="E151"/>
      <c r="F151"/>
      <c r="G151"/>
      <c r="H151"/>
      <c r="I151"/>
      <c r="J151"/>
      <c r="K151" s="241"/>
      <c r="L151"/>
      <c r="M151"/>
      <c r="N151"/>
      <c r="O151"/>
    </row>
    <row r="152" spans="1:15" ht="15" x14ac:dyDescent="0.2">
      <c r="A152"/>
      <c r="B152"/>
      <c r="C152"/>
      <c r="D152"/>
      <c r="E152"/>
      <c r="F152"/>
      <c r="G152"/>
      <c r="H152"/>
      <c r="I152"/>
      <c r="J152"/>
      <c r="K152" s="241"/>
      <c r="L152"/>
      <c r="M152"/>
      <c r="N152"/>
      <c r="O152"/>
    </row>
    <row r="153" spans="1:15" ht="15" x14ac:dyDescent="0.2">
      <c r="A153"/>
      <c r="B153"/>
      <c r="C153"/>
      <c r="D153"/>
      <c r="E153"/>
      <c r="F153"/>
      <c r="G153"/>
      <c r="H153"/>
      <c r="I153"/>
      <c r="J153"/>
      <c r="K153" s="241"/>
      <c r="L153"/>
      <c r="M153"/>
      <c r="N153"/>
      <c r="O153"/>
    </row>
    <row r="154" spans="1:15" ht="15" x14ac:dyDescent="0.2">
      <c r="A154"/>
      <c r="B154"/>
      <c r="C154"/>
      <c r="D154"/>
      <c r="E154"/>
      <c r="F154"/>
      <c r="G154"/>
      <c r="H154"/>
      <c r="I154"/>
      <c r="J154"/>
      <c r="K154" s="241"/>
      <c r="L154"/>
      <c r="M154"/>
      <c r="N154"/>
      <c r="O154"/>
    </row>
    <row r="155" spans="1:15" ht="15" x14ac:dyDescent="0.2">
      <c r="A155"/>
      <c r="B155"/>
      <c r="C155"/>
      <c r="D155"/>
      <c r="E155"/>
      <c r="F155"/>
      <c r="G155"/>
      <c r="H155"/>
      <c r="I155"/>
      <c r="J155"/>
      <c r="K155" s="241"/>
      <c r="L155"/>
      <c r="M155"/>
      <c r="N155"/>
      <c r="O155"/>
    </row>
    <row r="156" spans="1:15" ht="15" x14ac:dyDescent="0.2">
      <c r="A156"/>
      <c r="B156"/>
      <c r="C156"/>
      <c r="D156"/>
      <c r="E156"/>
      <c r="F156"/>
      <c r="G156"/>
      <c r="H156"/>
      <c r="I156"/>
      <c r="J156"/>
      <c r="K156" s="241"/>
      <c r="L156"/>
      <c r="M156"/>
      <c r="N156"/>
      <c r="O156"/>
    </row>
    <row r="157" spans="1:15" ht="15" x14ac:dyDescent="0.2">
      <c r="A157"/>
      <c r="B157"/>
      <c r="C157"/>
      <c r="D157"/>
      <c r="E157"/>
      <c r="F157"/>
      <c r="G157"/>
      <c r="H157"/>
      <c r="I157"/>
      <c r="J157"/>
      <c r="K157" s="241"/>
      <c r="L157"/>
      <c r="M157"/>
      <c r="N157"/>
      <c r="O157"/>
    </row>
    <row r="158" spans="1:15" ht="15" x14ac:dyDescent="0.2">
      <c r="A158"/>
      <c r="B158"/>
      <c r="C158"/>
      <c r="D158"/>
      <c r="E158"/>
      <c r="F158"/>
      <c r="G158"/>
      <c r="H158"/>
      <c r="I158"/>
      <c r="J158"/>
      <c r="K158" s="241"/>
      <c r="L158"/>
      <c r="M158"/>
      <c r="N158"/>
      <c r="O158"/>
    </row>
    <row r="159" spans="1:15" ht="15" x14ac:dyDescent="0.2">
      <c r="A159"/>
      <c r="B159"/>
      <c r="C159"/>
      <c r="D159"/>
      <c r="E159"/>
      <c r="F159"/>
      <c r="G159"/>
      <c r="H159"/>
      <c r="I159"/>
      <c r="J159"/>
      <c r="K159" s="241"/>
      <c r="L159"/>
      <c r="M159"/>
      <c r="N159"/>
      <c r="O159"/>
    </row>
    <row r="160" spans="1:15" ht="15" x14ac:dyDescent="0.2">
      <c r="A160"/>
      <c r="B160"/>
      <c r="C160"/>
      <c r="D160"/>
      <c r="E160"/>
      <c r="F160"/>
      <c r="G160"/>
      <c r="H160"/>
      <c r="I160"/>
      <c r="J160"/>
      <c r="K160" s="241"/>
      <c r="L160"/>
      <c r="M160"/>
      <c r="N160"/>
      <c r="O160"/>
    </row>
    <row r="161" spans="1:15" ht="15" x14ac:dyDescent="0.2">
      <c r="A161"/>
      <c r="B161"/>
      <c r="C161"/>
      <c r="D161"/>
      <c r="E161"/>
      <c r="F161"/>
      <c r="G161"/>
      <c r="H161"/>
      <c r="I161"/>
      <c r="J161"/>
      <c r="K161" s="241"/>
      <c r="L161"/>
      <c r="M161"/>
      <c r="N161"/>
      <c r="O161"/>
    </row>
    <row r="162" spans="1:15" ht="15" x14ac:dyDescent="0.2">
      <c r="A162"/>
      <c r="B162"/>
      <c r="C162"/>
      <c r="D162"/>
      <c r="E162"/>
      <c r="F162"/>
      <c r="G162"/>
      <c r="H162"/>
      <c r="I162"/>
      <c r="J162"/>
      <c r="K162" s="241"/>
      <c r="L162"/>
      <c r="M162"/>
      <c r="N162"/>
      <c r="O162"/>
    </row>
    <row r="163" spans="1:15" ht="15" x14ac:dyDescent="0.2">
      <c r="A163"/>
      <c r="B163"/>
      <c r="C163"/>
      <c r="D163"/>
      <c r="E163"/>
      <c r="F163"/>
      <c r="G163"/>
      <c r="H163"/>
      <c r="I163"/>
      <c r="J163"/>
      <c r="K163" s="241"/>
      <c r="L163"/>
      <c r="M163"/>
      <c r="N163"/>
      <c r="O163"/>
    </row>
    <row r="164" spans="1:15" ht="15" x14ac:dyDescent="0.2">
      <c r="A164"/>
      <c r="B164"/>
      <c r="C164"/>
      <c r="D164"/>
      <c r="E164"/>
      <c r="F164"/>
      <c r="G164"/>
      <c r="H164"/>
      <c r="I164"/>
      <c r="J164"/>
      <c r="K164" s="241"/>
      <c r="L164"/>
      <c r="M164"/>
      <c r="N164"/>
      <c r="O164"/>
    </row>
    <row r="165" spans="1:15" ht="15" x14ac:dyDescent="0.2">
      <c r="A165"/>
      <c r="B165"/>
      <c r="C165"/>
      <c r="D165"/>
      <c r="E165"/>
      <c r="F165"/>
      <c r="G165"/>
      <c r="H165"/>
      <c r="I165"/>
      <c r="J165"/>
      <c r="K165" s="241"/>
      <c r="L165"/>
      <c r="M165"/>
      <c r="N165"/>
      <c r="O165"/>
    </row>
    <row r="166" spans="1:15" ht="15" x14ac:dyDescent="0.2">
      <c r="A166"/>
      <c r="B166"/>
      <c r="C166"/>
      <c r="D166"/>
      <c r="E166"/>
      <c r="F166"/>
      <c r="G166"/>
      <c r="H166"/>
      <c r="I166"/>
      <c r="J166"/>
      <c r="K166" s="241"/>
      <c r="L166"/>
      <c r="M166"/>
      <c r="N166"/>
      <c r="O166"/>
    </row>
    <row r="167" spans="1:15" ht="15" x14ac:dyDescent="0.2">
      <c r="A167"/>
      <c r="B167"/>
      <c r="C167"/>
      <c r="D167"/>
      <c r="E167"/>
      <c r="F167"/>
      <c r="G167"/>
      <c r="H167"/>
      <c r="I167"/>
      <c r="J167"/>
      <c r="K167" s="241"/>
      <c r="L167"/>
      <c r="M167"/>
      <c r="N167"/>
      <c r="O167"/>
    </row>
    <row r="168" spans="1:15" ht="15" x14ac:dyDescent="0.2">
      <c r="A168"/>
      <c r="B168"/>
      <c r="C168"/>
      <c r="D168"/>
      <c r="E168"/>
      <c r="F168"/>
      <c r="G168"/>
      <c r="H168"/>
      <c r="I168"/>
      <c r="J168"/>
      <c r="K168" s="241"/>
      <c r="L168"/>
      <c r="M168"/>
      <c r="N168"/>
      <c r="O168"/>
    </row>
    <row r="169" spans="1:15" ht="15" x14ac:dyDescent="0.2">
      <c r="A169"/>
      <c r="B169"/>
      <c r="C169"/>
      <c r="D169"/>
      <c r="E169"/>
      <c r="F169"/>
      <c r="G169"/>
      <c r="H169"/>
      <c r="I169"/>
      <c r="J169"/>
      <c r="K169" s="241"/>
      <c r="L169"/>
      <c r="M169"/>
      <c r="N169"/>
      <c r="O169"/>
    </row>
    <row r="170" spans="1:15" ht="15" x14ac:dyDescent="0.2">
      <c r="A170"/>
      <c r="B170"/>
      <c r="C170"/>
      <c r="D170"/>
      <c r="E170"/>
      <c r="F170"/>
      <c r="G170"/>
      <c r="H170"/>
      <c r="I170"/>
      <c r="J170"/>
      <c r="K170" s="241"/>
      <c r="L170"/>
      <c r="M170"/>
      <c r="N170"/>
      <c r="O170"/>
    </row>
    <row r="171" spans="1:15" ht="15" x14ac:dyDescent="0.2">
      <c r="A171"/>
      <c r="B171"/>
      <c r="C171"/>
      <c r="D171"/>
      <c r="E171"/>
      <c r="F171"/>
      <c r="G171"/>
      <c r="H171"/>
      <c r="I171"/>
      <c r="J171"/>
      <c r="K171" s="241"/>
      <c r="L171"/>
      <c r="M171"/>
      <c r="N171"/>
      <c r="O171"/>
    </row>
    <row r="172" spans="1:15" ht="15" x14ac:dyDescent="0.2">
      <c r="A172"/>
      <c r="B172"/>
      <c r="C172"/>
      <c r="D172"/>
      <c r="E172"/>
      <c r="F172"/>
      <c r="G172"/>
      <c r="H172"/>
      <c r="I172"/>
      <c r="J172"/>
      <c r="K172" s="241"/>
      <c r="L172"/>
      <c r="M172"/>
      <c r="N172"/>
      <c r="O172"/>
    </row>
    <row r="173" spans="1:15" ht="15" x14ac:dyDescent="0.2">
      <c r="A173"/>
      <c r="B173"/>
      <c r="C173"/>
      <c r="D173"/>
      <c r="E173"/>
      <c r="F173"/>
      <c r="G173"/>
      <c r="H173"/>
      <c r="I173"/>
      <c r="J173"/>
      <c r="K173" s="241"/>
      <c r="L173"/>
      <c r="M173"/>
      <c r="N173"/>
      <c r="O173"/>
    </row>
    <row r="174" spans="1:15" ht="15" x14ac:dyDescent="0.2">
      <c r="A174"/>
      <c r="B174"/>
      <c r="C174"/>
      <c r="D174"/>
      <c r="E174"/>
      <c r="F174"/>
      <c r="G174"/>
      <c r="H174"/>
      <c r="I174"/>
      <c r="J174"/>
      <c r="K174" s="241"/>
      <c r="L174"/>
      <c r="M174"/>
      <c r="N174"/>
      <c r="O174"/>
    </row>
    <row r="175" spans="1:15" ht="15" x14ac:dyDescent="0.2">
      <c r="A175"/>
      <c r="B175"/>
      <c r="C175"/>
      <c r="D175"/>
      <c r="E175"/>
      <c r="F175"/>
      <c r="G175"/>
      <c r="H175"/>
      <c r="I175"/>
      <c r="J175"/>
      <c r="K175" s="241"/>
      <c r="L175"/>
      <c r="M175"/>
      <c r="N175"/>
      <c r="O175"/>
    </row>
    <row r="176" spans="1:15" ht="15" x14ac:dyDescent="0.2">
      <c r="A176"/>
      <c r="B176"/>
      <c r="C176"/>
      <c r="D176"/>
      <c r="E176"/>
      <c r="F176"/>
      <c r="G176"/>
      <c r="H176"/>
      <c r="I176"/>
      <c r="J176"/>
      <c r="K176" s="241"/>
      <c r="L176"/>
      <c r="M176"/>
      <c r="N176"/>
      <c r="O176"/>
    </row>
    <row r="177" spans="1:15" ht="15" x14ac:dyDescent="0.2">
      <c r="A177"/>
      <c r="B177"/>
      <c r="C177"/>
      <c r="D177"/>
      <c r="E177"/>
      <c r="F177"/>
      <c r="G177"/>
      <c r="H177"/>
      <c r="I177"/>
      <c r="J177"/>
      <c r="K177" s="241"/>
      <c r="L177"/>
      <c r="M177"/>
      <c r="N177"/>
      <c r="O177"/>
    </row>
    <row r="178" spans="1:15" ht="15" x14ac:dyDescent="0.2">
      <c r="A178"/>
      <c r="B178"/>
      <c r="C178"/>
      <c r="D178"/>
      <c r="E178"/>
      <c r="F178"/>
      <c r="G178"/>
      <c r="H178"/>
      <c r="I178"/>
      <c r="J178"/>
      <c r="K178" s="241"/>
      <c r="L178"/>
      <c r="M178"/>
      <c r="N178"/>
      <c r="O178"/>
    </row>
    <row r="179" spans="1:15" ht="15" x14ac:dyDescent="0.2">
      <c r="A179"/>
      <c r="B179"/>
      <c r="C179"/>
      <c r="D179"/>
      <c r="E179"/>
      <c r="F179"/>
      <c r="G179"/>
      <c r="H179"/>
      <c r="I179"/>
      <c r="J179"/>
      <c r="K179" s="241"/>
      <c r="L179"/>
      <c r="M179"/>
      <c r="N179"/>
      <c r="O179"/>
    </row>
    <row r="180" spans="1:15" ht="15" x14ac:dyDescent="0.2">
      <c r="A180"/>
      <c r="B180"/>
      <c r="C180"/>
      <c r="D180"/>
      <c r="E180"/>
      <c r="F180"/>
      <c r="G180"/>
      <c r="H180"/>
      <c r="I180"/>
      <c r="J180"/>
      <c r="K180" s="241"/>
      <c r="L180"/>
      <c r="M180"/>
      <c r="N180"/>
      <c r="O180"/>
    </row>
    <row r="181" spans="1:15" ht="15" x14ac:dyDescent="0.2">
      <c r="A181"/>
      <c r="B181"/>
      <c r="C181"/>
      <c r="D181"/>
      <c r="E181"/>
      <c r="F181"/>
      <c r="G181"/>
      <c r="H181"/>
      <c r="I181"/>
      <c r="J181"/>
      <c r="K181" s="241"/>
      <c r="L181"/>
      <c r="M181"/>
      <c r="N181"/>
      <c r="O181"/>
    </row>
    <row r="182" spans="1:15" ht="15" x14ac:dyDescent="0.2">
      <c r="A182"/>
      <c r="B182"/>
      <c r="C182"/>
      <c r="D182"/>
      <c r="E182"/>
      <c r="F182"/>
      <c r="G182"/>
      <c r="H182"/>
      <c r="I182"/>
      <c r="J182"/>
      <c r="K182" s="241"/>
      <c r="L182"/>
      <c r="M182"/>
      <c r="N182"/>
      <c r="O182"/>
    </row>
    <row r="183" spans="1:15" ht="15" x14ac:dyDescent="0.2">
      <c r="A183"/>
      <c r="B183"/>
      <c r="C183"/>
      <c r="D183"/>
      <c r="E183"/>
      <c r="F183"/>
      <c r="G183"/>
      <c r="H183"/>
      <c r="I183"/>
      <c r="J183"/>
      <c r="K183" s="241"/>
      <c r="L183"/>
      <c r="M183"/>
      <c r="N183"/>
      <c r="O183"/>
    </row>
    <row r="184" spans="1:15" ht="15" x14ac:dyDescent="0.2">
      <c r="A184"/>
      <c r="B184"/>
      <c r="C184"/>
      <c r="D184"/>
      <c r="E184"/>
      <c r="F184"/>
      <c r="G184"/>
      <c r="H184"/>
      <c r="I184"/>
      <c r="J184"/>
      <c r="K184" s="241"/>
      <c r="L184"/>
      <c r="M184"/>
      <c r="N184"/>
      <c r="O184"/>
    </row>
    <row r="185" spans="1:15" ht="15" x14ac:dyDescent="0.2">
      <c r="A185"/>
      <c r="B185"/>
      <c r="C185"/>
      <c r="D185"/>
      <c r="E185"/>
      <c r="F185"/>
      <c r="G185"/>
      <c r="H185"/>
      <c r="I185"/>
      <c r="J185"/>
      <c r="K185" s="241"/>
      <c r="L185"/>
      <c r="M185"/>
      <c r="N185"/>
      <c r="O185"/>
    </row>
    <row r="186" spans="1:15" ht="15" x14ac:dyDescent="0.2">
      <c r="A186"/>
      <c r="B186"/>
      <c r="C186"/>
      <c r="D186"/>
      <c r="E186"/>
      <c r="F186"/>
      <c r="G186"/>
      <c r="H186"/>
      <c r="I186"/>
      <c r="J186"/>
      <c r="K186" s="241"/>
      <c r="L186"/>
      <c r="M186"/>
      <c r="N186"/>
      <c r="O186"/>
    </row>
    <row r="187" spans="1:15" ht="15" x14ac:dyDescent="0.2">
      <c r="A187"/>
      <c r="B187"/>
      <c r="C187"/>
      <c r="D187"/>
      <c r="E187"/>
      <c r="F187"/>
      <c r="G187"/>
      <c r="H187"/>
      <c r="I187"/>
      <c r="J187"/>
      <c r="K187" s="241"/>
      <c r="L187"/>
      <c r="M187"/>
      <c r="N187"/>
      <c r="O187"/>
    </row>
    <row r="188" spans="1:15" ht="15" x14ac:dyDescent="0.2">
      <c r="A188"/>
      <c r="B188"/>
      <c r="C188"/>
      <c r="D188"/>
      <c r="E188"/>
      <c r="F188"/>
      <c r="G188"/>
      <c r="H188"/>
      <c r="I188"/>
      <c r="J188"/>
      <c r="K188" s="241"/>
      <c r="L188"/>
      <c r="M188"/>
      <c r="N188"/>
      <c r="O188"/>
    </row>
    <row r="189" spans="1:15" ht="15" x14ac:dyDescent="0.2">
      <c r="A189"/>
      <c r="B189"/>
      <c r="C189"/>
      <c r="D189"/>
      <c r="E189"/>
      <c r="F189"/>
      <c r="G189"/>
      <c r="H189"/>
      <c r="I189"/>
      <c r="J189"/>
      <c r="K189" s="241"/>
      <c r="L189"/>
      <c r="M189"/>
      <c r="N189"/>
      <c r="O189"/>
    </row>
    <row r="190" spans="1:15" ht="15" x14ac:dyDescent="0.2">
      <c r="A190"/>
      <c r="B190"/>
      <c r="C190"/>
      <c r="D190"/>
      <c r="E190"/>
      <c r="F190"/>
      <c r="G190"/>
      <c r="H190"/>
      <c r="I190"/>
      <c r="J190"/>
      <c r="K190" s="241"/>
      <c r="L190"/>
      <c r="M190"/>
      <c r="N190"/>
      <c r="O190"/>
    </row>
    <row r="191" spans="1:15" ht="15" x14ac:dyDescent="0.2">
      <c r="A191"/>
      <c r="B191"/>
      <c r="C191"/>
      <c r="D191"/>
      <c r="E191"/>
      <c r="F191"/>
      <c r="G191"/>
      <c r="H191"/>
      <c r="I191"/>
      <c r="J191"/>
      <c r="K191" s="241"/>
      <c r="L191"/>
      <c r="M191"/>
      <c r="N191"/>
      <c r="O191"/>
    </row>
    <row r="192" spans="1:15" ht="15" x14ac:dyDescent="0.2">
      <c r="A192"/>
      <c r="B192"/>
      <c r="C192"/>
      <c r="D192"/>
      <c r="E192"/>
      <c r="F192"/>
      <c r="G192"/>
      <c r="H192"/>
      <c r="I192"/>
      <c r="J192"/>
      <c r="K192" s="241"/>
      <c r="L192"/>
      <c r="M192"/>
      <c r="N192"/>
      <c r="O192"/>
    </row>
    <row r="193" spans="1:15" ht="15" x14ac:dyDescent="0.2">
      <c r="A193"/>
      <c r="B193"/>
      <c r="C193"/>
      <c r="D193"/>
      <c r="E193"/>
      <c r="F193"/>
      <c r="G193"/>
      <c r="H193"/>
      <c r="I193"/>
      <c r="J193"/>
      <c r="K193" s="241"/>
      <c r="L193"/>
      <c r="M193"/>
      <c r="N193"/>
      <c r="O193"/>
    </row>
    <row r="194" spans="1:15" ht="15" x14ac:dyDescent="0.2">
      <c r="A194"/>
      <c r="B194"/>
      <c r="C194"/>
      <c r="D194"/>
      <c r="E194"/>
      <c r="F194"/>
      <c r="G194"/>
      <c r="H194"/>
      <c r="I194"/>
      <c r="J194"/>
      <c r="K194" s="241"/>
      <c r="L194"/>
      <c r="M194"/>
      <c r="N194"/>
      <c r="O194"/>
    </row>
    <row r="195" spans="1:15" ht="15" x14ac:dyDescent="0.2">
      <c r="A195"/>
      <c r="B195"/>
      <c r="C195"/>
      <c r="D195"/>
      <c r="E195"/>
      <c r="F195"/>
      <c r="G195"/>
      <c r="H195"/>
      <c r="I195"/>
      <c r="J195"/>
      <c r="K195" s="241"/>
      <c r="L195"/>
      <c r="M195"/>
      <c r="N195"/>
      <c r="O195"/>
    </row>
    <row r="196" spans="1:15" ht="15" x14ac:dyDescent="0.2">
      <c r="A196"/>
      <c r="B196"/>
      <c r="C196"/>
      <c r="D196"/>
      <c r="E196"/>
      <c r="F196"/>
      <c r="G196"/>
      <c r="H196"/>
      <c r="I196"/>
      <c r="J196"/>
      <c r="K196" s="241"/>
      <c r="L196"/>
      <c r="M196"/>
      <c r="N196"/>
      <c r="O196"/>
    </row>
    <row r="197" spans="1:15" ht="15" x14ac:dyDescent="0.2">
      <c r="A197"/>
      <c r="B197"/>
      <c r="C197"/>
      <c r="D197"/>
      <c r="E197"/>
      <c r="F197"/>
      <c r="G197"/>
      <c r="H197"/>
      <c r="I197"/>
      <c r="J197"/>
      <c r="K197" s="241"/>
      <c r="L197"/>
      <c r="M197"/>
      <c r="N197"/>
      <c r="O197"/>
    </row>
    <row r="198" spans="1:15" ht="15" x14ac:dyDescent="0.2">
      <c r="A198"/>
      <c r="B198"/>
      <c r="C198"/>
      <c r="D198"/>
      <c r="E198"/>
      <c r="F198"/>
      <c r="G198"/>
      <c r="H198"/>
      <c r="I198"/>
      <c r="J198"/>
      <c r="K198" s="241"/>
      <c r="L198"/>
      <c r="M198"/>
      <c r="N198"/>
      <c r="O198"/>
    </row>
    <row r="199" spans="1:15" ht="15" x14ac:dyDescent="0.2">
      <c r="A199"/>
      <c r="B199"/>
      <c r="C199"/>
      <c r="D199"/>
      <c r="E199"/>
      <c r="F199"/>
      <c r="G199"/>
      <c r="H199"/>
      <c r="I199"/>
      <c r="J199"/>
      <c r="K199" s="241"/>
      <c r="L199"/>
      <c r="M199"/>
      <c r="N199"/>
      <c r="O199"/>
    </row>
    <row r="200" spans="1:15" ht="15" x14ac:dyDescent="0.2">
      <c r="A200"/>
      <c r="B200"/>
      <c r="C200"/>
      <c r="D200"/>
      <c r="E200"/>
      <c r="F200"/>
      <c r="G200"/>
      <c r="H200"/>
      <c r="I200"/>
      <c r="J200"/>
      <c r="K200" s="241"/>
      <c r="L200"/>
      <c r="M200"/>
      <c r="N200"/>
      <c r="O200"/>
    </row>
    <row r="201" spans="1:15" ht="15" x14ac:dyDescent="0.2">
      <c r="A201"/>
      <c r="B201"/>
      <c r="C201"/>
      <c r="D201"/>
      <c r="E201"/>
      <c r="F201"/>
      <c r="G201"/>
      <c r="H201"/>
      <c r="I201"/>
      <c r="J201"/>
      <c r="K201" s="241"/>
      <c r="L201"/>
      <c r="M201"/>
      <c r="N201"/>
      <c r="O201"/>
    </row>
    <row r="202" spans="1:15" ht="15" x14ac:dyDescent="0.2">
      <c r="A202"/>
      <c r="B202"/>
      <c r="C202"/>
      <c r="D202"/>
      <c r="E202"/>
      <c r="F202"/>
      <c r="G202"/>
      <c r="H202"/>
      <c r="I202"/>
      <c r="J202"/>
      <c r="K202" s="241"/>
      <c r="L202"/>
      <c r="M202"/>
      <c r="N202"/>
      <c r="O202"/>
    </row>
    <row r="203" spans="1:15" ht="15" x14ac:dyDescent="0.2">
      <c r="A203"/>
      <c r="B203"/>
      <c r="C203"/>
      <c r="D203"/>
      <c r="E203"/>
      <c r="F203"/>
      <c r="G203"/>
      <c r="H203"/>
      <c r="I203"/>
      <c r="J203"/>
      <c r="K203" s="241"/>
      <c r="L203"/>
      <c r="M203"/>
      <c r="N203"/>
      <c r="O203"/>
    </row>
    <row r="204" spans="1:15" ht="15" x14ac:dyDescent="0.2">
      <c r="A204"/>
      <c r="B204"/>
      <c r="C204"/>
      <c r="D204"/>
      <c r="E204"/>
      <c r="F204"/>
      <c r="G204"/>
      <c r="H204"/>
      <c r="I204"/>
      <c r="J204"/>
      <c r="K204" s="241"/>
      <c r="L204"/>
      <c r="M204"/>
      <c r="N204"/>
      <c r="O204"/>
    </row>
    <row r="205" spans="1:15" ht="15" x14ac:dyDescent="0.2">
      <c r="A205"/>
      <c r="B205"/>
      <c r="C205"/>
      <c r="D205"/>
      <c r="E205"/>
      <c r="F205"/>
      <c r="G205"/>
      <c r="H205"/>
      <c r="I205"/>
      <c r="J205"/>
      <c r="K205" s="241"/>
      <c r="L205"/>
      <c r="M205"/>
      <c r="N205"/>
      <c r="O205"/>
    </row>
    <row r="206" spans="1:15" ht="15" x14ac:dyDescent="0.2">
      <c r="A206"/>
      <c r="B206"/>
      <c r="C206"/>
      <c r="D206"/>
      <c r="E206"/>
      <c r="F206"/>
      <c r="G206"/>
      <c r="H206"/>
      <c r="I206"/>
      <c r="J206"/>
      <c r="K206" s="241"/>
      <c r="L206"/>
      <c r="M206"/>
      <c r="N206"/>
      <c r="O206"/>
    </row>
    <row r="207" spans="1:15" ht="15" x14ac:dyDescent="0.2">
      <c r="A207"/>
      <c r="B207"/>
      <c r="C207"/>
      <c r="D207"/>
      <c r="E207"/>
      <c r="F207"/>
      <c r="G207"/>
      <c r="H207"/>
      <c r="I207"/>
      <c r="J207"/>
      <c r="K207" s="241"/>
      <c r="L207"/>
      <c r="M207"/>
      <c r="N207"/>
      <c r="O207"/>
    </row>
    <row r="208" spans="1:15" ht="15" x14ac:dyDescent="0.2">
      <c r="A208"/>
      <c r="B208"/>
      <c r="C208"/>
      <c r="D208"/>
      <c r="E208"/>
      <c r="F208"/>
      <c r="G208"/>
      <c r="H208"/>
      <c r="I208"/>
      <c r="J208"/>
      <c r="K208" s="241"/>
      <c r="L208"/>
      <c r="M208"/>
      <c r="N208"/>
      <c r="O208"/>
    </row>
    <row r="209" spans="1:15" ht="15" x14ac:dyDescent="0.2">
      <c r="A209"/>
      <c r="B209"/>
      <c r="C209"/>
      <c r="D209"/>
      <c r="E209"/>
      <c r="F209"/>
      <c r="G209"/>
      <c r="H209"/>
      <c r="I209"/>
      <c r="J209"/>
      <c r="K209" s="241"/>
      <c r="L209"/>
      <c r="M209"/>
      <c r="N209"/>
      <c r="O209"/>
    </row>
    <row r="210" spans="1:15" ht="15" x14ac:dyDescent="0.2">
      <c r="A210"/>
      <c r="B210"/>
      <c r="C210"/>
      <c r="D210"/>
      <c r="E210"/>
      <c r="F210"/>
      <c r="G210"/>
      <c r="H210"/>
      <c r="I210"/>
      <c r="J210"/>
      <c r="K210" s="241"/>
      <c r="L210"/>
      <c r="M210"/>
      <c r="N210"/>
      <c r="O210"/>
    </row>
    <row r="211" spans="1:15" ht="15" x14ac:dyDescent="0.2">
      <c r="A211"/>
      <c r="B211"/>
      <c r="C211"/>
      <c r="D211"/>
      <c r="E211"/>
      <c r="F211"/>
      <c r="G211"/>
      <c r="H211"/>
      <c r="I211"/>
      <c r="J211"/>
      <c r="K211" s="241"/>
      <c r="L211"/>
      <c r="M211"/>
      <c r="N211"/>
      <c r="O211"/>
    </row>
    <row r="212" spans="1:15" ht="15" x14ac:dyDescent="0.2">
      <c r="A212"/>
      <c r="B212"/>
      <c r="C212"/>
      <c r="D212"/>
      <c r="E212"/>
      <c r="F212"/>
      <c r="G212"/>
      <c r="H212"/>
      <c r="I212"/>
      <c r="J212"/>
      <c r="K212" s="241"/>
      <c r="L212"/>
      <c r="M212"/>
      <c r="N212"/>
      <c r="O212"/>
    </row>
    <row r="213" spans="1:15" ht="15" x14ac:dyDescent="0.2">
      <c r="A213"/>
      <c r="B213"/>
      <c r="C213"/>
      <c r="D213"/>
      <c r="E213"/>
      <c r="F213"/>
      <c r="G213"/>
      <c r="H213"/>
      <c r="I213"/>
      <c r="J213"/>
      <c r="K213" s="241"/>
      <c r="L213"/>
      <c r="M213"/>
      <c r="N213"/>
      <c r="O213"/>
    </row>
    <row r="214" spans="1:15" ht="15" x14ac:dyDescent="0.2">
      <c r="A214"/>
      <c r="B214"/>
      <c r="C214"/>
      <c r="D214"/>
      <c r="E214"/>
      <c r="F214"/>
      <c r="G214"/>
      <c r="H214"/>
      <c r="I214"/>
      <c r="J214"/>
      <c r="K214" s="241"/>
      <c r="L214"/>
      <c r="M214"/>
      <c r="N214"/>
      <c r="O214"/>
    </row>
    <row r="215" spans="1:15" ht="15" x14ac:dyDescent="0.2">
      <c r="A215"/>
      <c r="B215"/>
      <c r="C215"/>
      <c r="D215"/>
      <c r="E215"/>
      <c r="F215"/>
      <c r="G215"/>
      <c r="H215"/>
      <c r="I215"/>
      <c r="J215"/>
      <c r="K215" s="241"/>
      <c r="L215"/>
      <c r="M215"/>
      <c r="N215"/>
      <c r="O215"/>
    </row>
    <row r="216" spans="1:15" ht="15" x14ac:dyDescent="0.2">
      <c r="A216"/>
      <c r="B216"/>
      <c r="C216"/>
      <c r="D216"/>
      <c r="E216"/>
      <c r="F216"/>
      <c r="G216"/>
      <c r="H216"/>
      <c r="I216"/>
      <c r="J216"/>
      <c r="K216" s="241"/>
      <c r="L216"/>
      <c r="M216"/>
      <c r="N216"/>
      <c r="O216"/>
    </row>
    <row r="217" spans="1:15" ht="15" x14ac:dyDescent="0.2">
      <c r="A217"/>
      <c r="B217"/>
      <c r="C217"/>
      <c r="D217"/>
      <c r="E217"/>
      <c r="F217"/>
      <c r="G217"/>
      <c r="H217"/>
      <c r="I217"/>
      <c r="J217"/>
      <c r="K217" s="241"/>
      <c r="L217"/>
      <c r="M217"/>
      <c r="N217"/>
      <c r="O217"/>
    </row>
    <row r="218" spans="1:15" ht="15" x14ac:dyDescent="0.2">
      <c r="A218"/>
      <c r="B218"/>
      <c r="C218"/>
      <c r="D218"/>
      <c r="E218"/>
      <c r="F218"/>
      <c r="G218"/>
      <c r="H218"/>
      <c r="I218"/>
      <c r="J218"/>
      <c r="K218" s="241"/>
      <c r="L218"/>
      <c r="M218"/>
      <c r="N218"/>
      <c r="O218"/>
    </row>
    <row r="219" spans="1:15" ht="15" x14ac:dyDescent="0.2">
      <c r="A219"/>
      <c r="B219"/>
      <c r="C219"/>
      <c r="D219"/>
      <c r="E219"/>
      <c r="F219"/>
      <c r="G219"/>
      <c r="H219"/>
      <c r="I219"/>
      <c r="J219"/>
      <c r="K219" s="241"/>
      <c r="L219"/>
      <c r="M219"/>
      <c r="N219"/>
      <c r="O219"/>
    </row>
    <row r="220" spans="1:15" ht="15" x14ac:dyDescent="0.2">
      <c r="A220"/>
      <c r="B220"/>
      <c r="C220"/>
      <c r="D220"/>
      <c r="E220"/>
      <c r="F220"/>
      <c r="G220"/>
      <c r="H220"/>
      <c r="I220"/>
      <c r="J220"/>
      <c r="K220" s="241"/>
      <c r="L220"/>
      <c r="M220"/>
      <c r="N220"/>
      <c r="O220"/>
    </row>
    <row r="221" spans="1:15" ht="15" x14ac:dyDescent="0.2">
      <c r="A221"/>
      <c r="B221"/>
      <c r="C221"/>
      <c r="D221"/>
      <c r="E221"/>
      <c r="F221"/>
      <c r="G221"/>
      <c r="H221"/>
      <c r="I221"/>
      <c r="J221"/>
      <c r="K221" s="241"/>
      <c r="L221"/>
      <c r="M221"/>
      <c r="N221"/>
      <c r="O221"/>
    </row>
    <row r="222" spans="1:15" ht="15" x14ac:dyDescent="0.2">
      <c r="A222"/>
      <c r="B222"/>
      <c r="C222"/>
      <c r="D222"/>
      <c r="E222"/>
      <c r="F222"/>
      <c r="G222"/>
      <c r="H222"/>
      <c r="I222"/>
      <c r="J222"/>
      <c r="K222" s="241"/>
      <c r="L222"/>
      <c r="M222"/>
      <c r="N222"/>
      <c r="O222"/>
    </row>
    <row r="223" spans="1:15" ht="15" x14ac:dyDescent="0.2">
      <c r="A223"/>
      <c r="B223"/>
      <c r="C223"/>
      <c r="D223"/>
      <c r="E223"/>
      <c r="F223"/>
      <c r="G223"/>
      <c r="H223"/>
      <c r="I223"/>
      <c r="J223"/>
      <c r="K223" s="241"/>
      <c r="L223"/>
      <c r="M223"/>
      <c r="N223"/>
      <c r="O223"/>
    </row>
    <row r="224" spans="1:15" ht="15" x14ac:dyDescent="0.2">
      <c r="A224"/>
      <c r="B224"/>
      <c r="C224"/>
      <c r="D224"/>
      <c r="E224"/>
      <c r="F224"/>
      <c r="G224"/>
      <c r="H224"/>
      <c r="I224"/>
      <c r="J224"/>
      <c r="K224" s="241"/>
      <c r="L224"/>
      <c r="M224"/>
      <c r="N224"/>
      <c r="O224"/>
    </row>
    <row r="225" spans="1:15" ht="15" x14ac:dyDescent="0.2">
      <c r="A225"/>
      <c r="B225"/>
      <c r="C225"/>
      <c r="D225"/>
      <c r="E225"/>
      <c r="F225"/>
      <c r="G225"/>
      <c r="H225"/>
      <c r="I225"/>
      <c r="J225"/>
      <c r="K225" s="241"/>
      <c r="L225"/>
      <c r="M225"/>
      <c r="N225"/>
      <c r="O225"/>
    </row>
    <row r="226" spans="1:15" ht="15" x14ac:dyDescent="0.2">
      <c r="A226"/>
      <c r="B226"/>
      <c r="C226"/>
      <c r="D226"/>
      <c r="E226"/>
      <c r="F226"/>
      <c r="G226"/>
      <c r="H226"/>
      <c r="I226"/>
      <c r="J226"/>
      <c r="K226" s="241"/>
      <c r="L226"/>
      <c r="M226"/>
      <c r="N226"/>
      <c r="O226"/>
    </row>
    <row r="227" spans="1:15" ht="15" x14ac:dyDescent="0.2">
      <c r="A227"/>
      <c r="B227"/>
      <c r="C227"/>
      <c r="D227"/>
      <c r="E227"/>
      <c r="F227"/>
      <c r="G227"/>
      <c r="H227"/>
      <c r="I227"/>
      <c r="J227"/>
      <c r="K227" s="241"/>
      <c r="L227"/>
      <c r="M227"/>
      <c r="N227"/>
      <c r="O227"/>
    </row>
    <row r="228" spans="1:15" ht="15" x14ac:dyDescent="0.2">
      <c r="A228"/>
      <c r="B228"/>
      <c r="C228"/>
      <c r="D228"/>
      <c r="E228"/>
      <c r="F228"/>
      <c r="G228"/>
      <c r="H228"/>
      <c r="I228"/>
      <c r="J228"/>
      <c r="K228" s="241"/>
      <c r="L228"/>
      <c r="M228"/>
      <c r="N228"/>
      <c r="O228"/>
    </row>
    <row r="229" spans="1:15" ht="15" x14ac:dyDescent="0.2">
      <c r="A229"/>
      <c r="B229"/>
      <c r="C229"/>
      <c r="D229"/>
      <c r="E229"/>
      <c r="F229"/>
      <c r="G229"/>
      <c r="H229"/>
      <c r="I229"/>
      <c r="J229"/>
      <c r="K229" s="241"/>
      <c r="L229"/>
      <c r="M229"/>
      <c r="N229"/>
      <c r="O229"/>
    </row>
    <row r="230" spans="1:15" ht="15" x14ac:dyDescent="0.2">
      <c r="A230"/>
      <c r="B230"/>
      <c r="C230"/>
      <c r="D230"/>
      <c r="E230"/>
      <c r="F230"/>
      <c r="G230"/>
      <c r="H230"/>
      <c r="I230"/>
      <c r="J230"/>
      <c r="K230" s="241"/>
      <c r="L230"/>
      <c r="M230"/>
      <c r="N230"/>
      <c r="O230"/>
    </row>
    <row r="231" spans="1:15" ht="15" x14ac:dyDescent="0.2">
      <c r="A231"/>
      <c r="B231"/>
      <c r="C231"/>
      <c r="D231"/>
      <c r="E231"/>
      <c r="F231"/>
      <c r="G231"/>
      <c r="H231"/>
      <c r="I231"/>
      <c r="J231"/>
      <c r="K231" s="241"/>
      <c r="L231"/>
      <c r="M231"/>
      <c r="N231"/>
      <c r="O231"/>
    </row>
    <row r="232" spans="1:15" ht="15" x14ac:dyDescent="0.2">
      <c r="A232"/>
      <c r="B232"/>
      <c r="C232"/>
      <c r="D232"/>
      <c r="E232"/>
      <c r="F232"/>
      <c r="G232"/>
      <c r="H232"/>
      <c r="I232"/>
      <c r="J232"/>
      <c r="K232" s="241"/>
      <c r="L232"/>
      <c r="M232"/>
      <c r="N232"/>
      <c r="O232"/>
    </row>
    <row r="233" spans="1:15" ht="15" x14ac:dyDescent="0.2">
      <c r="A233"/>
      <c r="B233"/>
      <c r="C233"/>
      <c r="D233"/>
      <c r="E233"/>
      <c r="F233"/>
      <c r="G233"/>
      <c r="H233"/>
      <c r="I233"/>
      <c r="J233"/>
      <c r="K233" s="241"/>
      <c r="L233"/>
      <c r="M233"/>
      <c r="N233"/>
      <c r="O233"/>
    </row>
    <row r="234" spans="1:15" ht="15" x14ac:dyDescent="0.2">
      <c r="A234"/>
      <c r="B234"/>
      <c r="C234"/>
      <c r="D234"/>
      <c r="E234"/>
      <c r="F234"/>
      <c r="G234"/>
      <c r="H234"/>
      <c r="I234"/>
      <c r="J234"/>
      <c r="K234" s="241"/>
      <c r="L234"/>
      <c r="M234"/>
      <c r="N234"/>
      <c r="O234"/>
    </row>
    <row r="235" spans="1:15" ht="15" x14ac:dyDescent="0.2">
      <c r="A235"/>
      <c r="B235"/>
      <c r="C235"/>
      <c r="D235"/>
      <c r="E235"/>
      <c r="F235"/>
      <c r="G235"/>
      <c r="H235"/>
      <c r="I235"/>
      <c r="J235"/>
      <c r="K235" s="241"/>
      <c r="L235"/>
      <c r="M235"/>
      <c r="N235"/>
      <c r="O235"/>
    </row>
    <row r="236" spans="1:15" ht="15" x14ac:dyDescent="0.2">
      <c r="A236"/>
      <c r="B236"/>
      <c r="C236"/>
      <c r="D236"/>
      <c r="E236"/>
      <c r="F236"/>
      <c r="G236"/>
      <c r="H236"/>
      <c r="I236"/>
      <c r="J236"/>
      <c r="K236" s="241"/>
      <c r="L236"/>
      <c r="M236"/>
      <c r="N236"/>
      <c r="O236"/>
    </row>
    <row r="237" spans="1:15" ht="15" x14ac:dyDescent="0.2">
      <c r="A237"/>
      <c r="B237"/>
      <c r="C237"/>
      <c r="D237"/>
      <c r="E237"/>
      <c r="F237"/>
      <c r="G237"/>
      <c r="H237"/>
      <c r="I237"/>
      <c r="J237"/>
      <c r="K237" s="241"/>
      <c r="L237"/>
      <c r="M237"/>
      <c r="N237"/>
      <c r="O237"/>
    </row>
    <row r="238" spans="1:15" ht="15" x14ac:dyDescent="0.2">
      <c r="A238"/>
      <c r="B238"/>
      <c r="C238"/>
      <c r="D238"/>
      <c r="E238"/>
      <c r="F238"/>
      <c r="G238"/>
      <c r="H238"/>
      <c r="I238"/>
      <c r="J238"/>
      <c r="K238" s="241"/>
      <c r="L238"/>
      <c r="M238"/>
      <c r="N238"/>
      <c r="O238"/>
    </row>
    <row r="239" spans="1:15" ht="15" x14ac:dyDescent="0.2">
      <c r="A239"/>
      <c r="B239"/>
      <c r="C239"/>
      <c r="D239"/>
      <c r="E239"/>
      <c r="F239"/>
      <c r="G239"/>
      <c r="H239"/>
      <c r="I239"/>
      <c r="J239"/>
      <c r="K239" s="241"/>
      <c r="L239"/>
      <c r="M239"/>
      <c r="N239"/>
      <c r="O239"/>
    </row>
    <row r="240" spans="1:15" ht="15" x14ac:dyDescent="0.2">
      <c r="A240"/>
      <c r="B240"/>
      <c r="C240"/>
      <c r="D240"/>
      <c r="E240"/>
      <c r="F240"/>
      <c r="G240"/>
      <c r="H240"/>
      <c r="I240"/>
      <c r="J240"/>
      <c r="K240" s="241"/>
      <c r="L240"/>
      <c r="M240"/>
      <c r="N240"/>
      <c r="O240"/>
    </row>
    <row r="241" spans="1:15" ht="15" x14ac:dyDescent="0.2">
      <c r="A241"/>
      <c r="B241"/>
      <c r="C241"/>
      <c r="D241"/>
      <c r="E241"/>
      <c r="F241"/>
      <c r="G241"/>
      <c r="H241"/>
      <c r="I241"/>
      <c r="J241"/>
      <c r="K241" s="241"/>
      <c r="L241"/>
      <c r="M241"/>
      <c r="N241"/>
      <c r="O241"/>
    </row>
    <row r="242" spans="1:15" ht="15" x14ac:dyDescent="0.2">
      <c r="A242"/>
      <c r="B242"/>
      <c r="C242"/>
      <c r="D242"/>
      <c r="E242"/>
      <c r="F242"/>
      <c r="G242"/>
      <c r="H242"/>
      <c r="I242"/>
      <c r="J242"/>
      <c r="K242" s="241"/>
      <c r="L242"/>
      <c r="M242"/>
      <c r="N242"/>
      <c r="O242"/>
    </row>
    <row r="243" spans="1:15" ht="15" x14ac:dyDescent="0.2">
      <c r="A243"/>
      <c r="B243"/>
      <c r="C243"/>
      <c r="D243"/>
      <c r="E243"/>
      <c r="F243"/>
      <c r="G243"/>
      <c r="H243"/>
      <c r="I243"/>
      <c r="J243"/>
      <c r="K243" s="241"/>
      <c r="L243"/>
      <c r="M243"/>
      <c r="N243"/>
      <c r="O243"/>
    </row>
    <row r="244" spans="1:15" ht="15" x14ac:dyDescent="0.2">
      <c r="A244"/>
      <c r="B244"/>
      <c r="C244"/>
      <c r="D244"/>
      <c r="E244"/>
      <c r="F244"/>
      <c r="G244"/>
      <c r="H244"/>
      <c r="I244"/>
      <c r="J244"/>
      <c r="K244" s="241"/>
      <c r="L244"/>
      <c r="M244"/>
      <c r="N244"/>
      <c r="O244"/>
    </row>
    <row r="245" spans="1:15" ht="15" x14ac:dyDescent="0.2">
      <c r="A245"/>
      <c r="B245"/>
      <c r="C245"/>
      <c r="D245"/>
      <c r="E245"/>
      <c r="F245"/>
      <c r="G245"/>
      <c r="H245"/>
      <c r="I245"/>
      <c r="J245"/>
      <c r="K245" s="241"/>
      <c r="L245"/>
      <c r="M245"/>
      <c r="N245"/>
      <c r="O245"/>
    </row>
    <row r="246" spans="1:15" ht="15" x14ac:dyDescent="0.2">
      <c r="A246"/>
      <c r="B246"/>
      <c r="C246"/>
      <c r="D246"/>
      <c r="E246"/>
      <c r="F246"/>
      <c r="G246"/>
      <c r="H246"/>
      <c r="I246"/>
      <c r="J246"/>
      <c r="K246" s="241"/>
      <c r="L246"/>
      <c r="M246"/>
      <c r="N246"/>
      <c r="O246"/>
    </row>
    <row r="247" spans="1:15" ht="15" x14ac:dyDescent="0.2">
      <c r="A247"/>
      <c r="B247"/>
      <c r="C247"/>
      <c r="D247"/>
      <c r="E247"/>
      <c r="F247"/>
      <c r="G247"/>
      <c r="H247"/>
      <c r="I247"/>
      <c r="J247"/>
      <c r="K247" s="241"/>
      <c r="L247"/>
      <c r="M247"/>
      <c r="N247"/>
      <c r="O247"/>
    </row>
    <row r="248" spans="1:15" ht="15" x14ac:dyDescent="0.2">
      <c r="A248"/>
      <c r="B248"/>
      <c r="C248"/>
      <c r="D248"/>
      <c r="E248"/>
      <c r="F248"/>
      <c r="G248"/>
      <c r="H248"/>
      <c r="I248"/>
      <c r="J248"/>
      <c r="K248" s="241"/>
      <c r="L248"/>
      <c r="M248"/>
      <c r="N248"/>
      <c r="O248"/>
    </row>
    <row r="249" spans="1:15" ht="15" x14ac:dyDescent="0.2">
      <c r="A249"/>
      <c r="B249"/>
      <c r="C249"/>
      <c r="D249"/>
      <c r="E249"/>
      <c r="F249"/>
      <c r="G249"/>
      <c r="H249"/>
      <c r="I249"/>
      <c r="J249"/>
      <c r="K249" s="241"/>
      <c r="L249"/>
      <c r="M249"/>
      <c r="N249"/>
      <c r="O249"/>
    </row>
    <row r="250" spans="1:15" ht="15" x14ac:dyDescent="0.2">
      <c r="A250"/>
      <c r="B250"/>
      <c r="C250"/>
      <c r="D250"/>
      <c r="E250"/>
      <c r="F250"/>
      <c r="G250"/>
      <c r="H250"/>
      <c r="I250"/>
      <c r="J250"/>
      <c r="K250" s="241"/>
      <c r="L250"/>
      <c r="M250"/>
      <c r="N250"/>
      <c r="O250"/>
    </row>
    <row r="251" spans="1:15" ht="15" x14ac:dyDescent="0.2">
      <c r="A251"/>
      <c r="B251"/>
      <c r="C251"/>
      <c r="D251"/>
      <c r="E251"/>
      <c r="F251"/>
      <c r="G251"/>
      <c r="H251"/>
      <c r="I251"/>
      <c r="J251"/>
      <c r="K251" s="241"/>
      <c r="L251"/>
      <c r="M251"/>
      <c r="N251"/>
      <c r="O251"/>
    </row>
    <row r="252" spans="1:15" ht="15" x14ac:dyDescent="0.2">
      <c r="A252"/>
      <c r="B252"/>
      <c r="C252"/>
      <c r="D252"/>
      <c r="E252"/>
      <c r="F252"/>
      <c r="G252"/>
      <c r="H252"/>
      <c r="I252"/>
      <c r="J252"/>
      <c r="K252" s="241"/>
      <c r="L252"/>
      <c r="M252"/>
      <c r="N252"/>
      <c r="O252"/>
    </row>
    <row r="253" spans="1:15" ht="15" x14ac:dyDescent="0.2">
      <c r="A253"/>
      <c r="B253"/>
      <c r="C253"/>
      <c r="D253"/>
      <c r="E253"/>
      <c r="F253"/>
      <c r="G253"/>
      <c r="H253"/>
      <c r="I253"/>
      <c r="J253"/>
      <c r="K253" s="241"/>
      <c r="L253"/>
      <c r="M253"/>
      <c r="N253"/>
      <c r="O253"/>
    </row>
    <row r="254" spans="1:15" ht="15" x14ac:dyDescent="0.2">
      <c r="A254"/>
      <c r="B254"/>
      <c r="C254"/>
      <c r="D254"/>
      <c r="E254"/>
      <c r="F254"/>
      <c r="G254"/>
      <c r="H254"/>
      <c r="I254"/>
      <c r="J254"/>
      <c r="K254" s="241"/>
      <c r="L254"/>
      <c r="M254"/>
      <c r="N254"/>
      <c r="O254"/>
    </row>
    <row r="255" spans="1:15" ht="15" x14ac:dyDescent="0.2">
      <c r="A255"/>
      <c r="B255"/>
      <c r="C255"/>
      <c r="D255"/>
      <c r="E255"/>
      <c r="F255"/>
      <c r="G255"/>
      <c r="H255"/>
      <c r="I255"/>
      <c r="J255"/>
      <c r="K255" s="241"/>
      <c r="L255"/>
      <c r="M255"/>
      <c r="N255"/>
      <c r="O255"/>
    </row>
    <row r="256" spans="1:15" ht="15" x14ac:dyDescent="0.2">
      <c r="A256"/>
      <c r="B256"/>
      <c r="C256"/>
      <c r="D256"/>
      <c r="E256"/>
      <c r="F256"/>
      <c r="G256"/>
      <c r="H256"/>
      <c r="I256"/>
      <c r="J256"/>
      <c r="K256" s="241"/>
      <c r="L256"/>
      <c r="M256"/>
      <c r="N256"/>
      <c r="O256"/>
    </row>
    <row r="257" spans="1:15" ht="15" x14ac:dyDescent="0.2">
      <c r="A257"/>
      <c r="B257"/>
      <c r="C257"/>
      <c r="D257"/>
      <c r="E257"/>
      <c r="F257"/>
      <c r="G257"/>
      <c r="H257"/>
      <c r="I257"/>
      <c r="J257"/>
      <c r="K257" s="241"/>
      <c r="L257"/>
      <c r="M257"/>
      <c r="N257"/>
      <c r="O257"/>
    </row>
    <row r="258" spans="1:15" ht="15" x14ac:dyDescent="0.2">
      <c r="A258"/>
      <c r="B258"/>
      <c r="C258"/>
      <c r="D258"/>
      <c r="E258"/>
      <c r="F258"/>
      <c r="G258"/>
      <c r="H258"/>
      <c r="I258"/>
      <c r="J258"/>
      <c r="K258" s="241"/>
      <c r="L258"/>
      <c r="M258"/>
      <c r="N258"/>
      <c r="O258"/>
    </row>
    <row r="259" spans="1:15" ht="15" x14ac:dyDescent="0.2">
      <c r="A259"/>
      <c r="B259"/>
      <c r="C259"/>
      <c r="D259"/>
      <c r="E259"/>
      <c r="F259"/>
      <c r="G259"/>
      <c r="H259"/>
      <c r="I259"/>
      <c r="J259"/>
      <c r="K259" s="241"/>
      <c r="L259"/>
      <c r="M259"/>
      <c r="N259"/>
      <c r="O259"/>
    </row>
    <row r="260" spans="1:15" ht="15" x14ac:dyDescent="0.2">
      <c r="A260"/>
      <c r="B260"/>
      <c r="C260"/>
      <c r="D260"/>
      <c r="E260"/>
      <c r="F260"/>
      <c r="G260"/>
      <c r="H260"/>
      <c r="I260"/>
      <c r="J260"/>
      <c r="K260" s="241"/>
      <c r="L260"/>
      <c r="M260"/>
      <c r="N260"/>
      <c r="O260"/>
    </row>
    <row r="261" spans="1:15" ht="15" x14ac:dyDescent="0.2">
      <c r="A261"/>
      <c r="B261"/>
      <c r="C261"/>
      <c r="D261"/>
      <c r="E261"/>
      <c r="F261"/>
      <c r="G261"/>
      <c r="H261"/>
      <c r="I261"/>
      <c r="J261"/>
      <c r="K261" s="241"/>
      <c r="L261"/>
      <c r="M261"/>
      <c r="N261"/>
      <c r="O261"/>
    </row>
    <row r="262" spans="1:15" ht="15" x14ac:dyDescent="0.2">
      <c r="A262"/>
      <c r="B262"/>
      <c r="C262"/>
      <c r="D262"/>
      <c r="E262"/>
      <c r="F262"/>
      <c r="G262"/>
      <c r="H262"/>
      <c r="I262"/>
      <c r="J262"/>
      <c r="K262" s="241"/>
      <c r="L262"/>
      <c r="M262"/>
      <c r="N262"/>
      <c r="O262"/>
    </row>
    <row r="263" spans="1:15" ht="15" x14ac:dyDescent="0.2">
      <c r="A263"/>
      <c r="B263"/>
      <c r="C263"/>
      <c r="D263"/>
      <c r="E263"/>
      <c r="F263"/>
      <c r="G263"/>
      <c r="H263"/>
      <c r="I263"/>
      <c r="J263"/>
      <c r="K263" s="241"/>
      <c r="L263"/>
      <c r="M263"/>
      <c r="N263"/>
      <c r="O263"/>
    </row>
    <row r="264" spans="1:15" ht="15" x14ac:dyDescent="0.2">
      <c r="A264"/>
      <c r="B264"/>
      <c r="C264"/>
      <c r="D264"/>
      <c r="E264"/>
      <c r="F264"/>
      <c r="G264"/>
      <c r="H264"/>
      <c r="I264"/>
      <c r="J264"/>
      <c r="K264" s="241"/>
      <c r="L264"/>
      <c r="M264"/>
      <c r="N264"/>
      <c r="O264"/>
    </row>
    <row r="265" spans="1:15" ht="15" x14ac:dyDescent="0.2">
      <c r="A265"/>
      <c r="B265"/>
      <c r="C265"/>
      <c r="D265"/>
      <c r="E265"/>
      <c r="F265"/>
      <c r="G265"/>
      <c r="H265"/>
      <c r="I265"/>
      <c r="J265"/>
      <c r="K265" s="241"/>
      <c r="L265"/>
      <c r="M265"/>
      <c r="N265"/>
      <c r="O265"/>
    </row>
    <row r="266" spans="1:15" ht="15" x14ac:dyDescent="0.2">
      <c r="A266"/>
      <c r="B266"/>
      <c r="C266"/>
      <c r="D266"/>
      <c r="E266"/>
      <c r="F266"/>
      <c r="G266"/>
      <c r="H266"/>
      <c r="I266"/>
      <c r="J266"/>
      <c r="K266" s="241"/>
      <c r="L266"/>
      <c r="M266"/>
      <c r="N266"/>
      <c r="O266"/>
    </row>
    <row r="267" spans="1:15" ht="15" x14ac:dyDescent="0.2">
      <c r="A267"/>
      <c r="B267"/>
      <c r="C267"/>
      <c r="D267"/>
      <c r="E267"/>
      <c r="F267"/>
      <c r="G267"/>
      <c r="H267"/>
      <c r="I267"/>
      <c r="J267"/>
      <c r="K267" s="241"/>
      <c r="L267"/>
      <c r="M267"/>
      <c r="N267"/>
      <c r="O267"/>
    </row>
    <row r="268" spans="1:15" ht="15" x14ac:dyDescent="0.2">
      <c r="A268"/>
      <c r="B268"/>
      <c r="C268"/>
      <c r="D268"/>
      <c r="E268"/>
      <c r="F268"/>
      <c r="G268"/>
      <c r="H268"/>
      <c r="I268"/>
      <c r="J268"/>
      <c r="K268" s="241"/>
      <c r="L268"/>
      <c r="M268"/>
      <c r="N268"/>
      <c r="O268"/>
    </row>
    <row r="269" spans="1:15" ht="15" x14ac:dyDescent="0.2">
      <c r="A269"/>
      <c r="B269"/>
      <c r="C269"/>
      <c r="D269"/>
      <c r="E269"/>
      <c r="F269"/>
      <c r="G269"/>
      <c r="H269"/>
      <c r="I269"/>
      <c r="J269"/>
      <c r="K269" s="241"/>
      <c r="L269"/>
      <c r="M269"/>
      <c r="N269"/>
      <c r="O269"/>
    </row>
    <row r="270" spans="1:15" ht="15" x14ac:dyDescent="0.2">
      <c r="A270"/>
      <c r="B270"/>
      <c r="C270"/>
      <c r="D270"/>
      <c r="E270"/>
      <c r="F270"/>
      <c r="G270"/>
      <c r="H270"/>
      <c r="I270"/>
      <c r="J270"/>
      <c r="K270" s="241"/>
      <c r="L270"/>
      <c r="M270"/>
      <c r="N270"/>
      <c r="O270"/>
    </row>
    <row r="271" spans="1:15" ht="15" x14ac:dyDescent="0.2">
      <c r="A271"/>
      <c r="B271"/>
      <c r="C271"/>
      <c r="D271"/>
      <c r="E271"/>
      <c r="F271"/>
      <c r="G271"/>
      <c r="H271"/>
      <c r="I271"/>
      <c r="J271"/>
      <c r="K271" s="241"/>
      <c r="L271"/>
      <c r="M271"/>
      <c r="N271"/>
      <c r="O271"/>
    </row>
    <row r="272" spans="1:15" ht="15" x14ac:dyDescent="0.2">
      <c r="A272"/>
      <c r="B272"/>
      <c r="C272"/>
      <c r="D272"/>
      <c r="E272"/>
      <c r="F272"/>
      <c r="G272"/>
      <c r="H272"/>
      <c r="I272"/>
      <c r="J272"/>
      <c r="K272" s="241"/>
      <c r="L272"/>
      <c r="M272"/>
      <c r="N272"/>
      <c r="O272"/>
    </row>
    <row r="273" spans="1:15" ht="15" x14ac:dyDescent="0.2">
      <c r="A273"/>
      <c r="B273"/>
      <c r="C273"/>
      <c r="D273"/>
      <c r="E273"/>
      <c r="F273"/>
      <c r="G273"/>
      <c r="H273"/>
      <c r="I273"/>
      <c r="J273"/>
      <c r="K273" s="241"/>
      <c r="L273"/>
      <c r="M273"/>
      <c r="N273"/>
      <c r="O273"/>
    </row>
    <row r="274" spans="1:15" ht="15" x14ac:dyDescent="0.2">
      <c r="A274"/>
      <c r="B274"/>
      <c r="C274"/>
      <c r="D274"/>
      <c r="E274"/>
      <c r="F274"/>
      <c r="G274"/>
      <c r="H274"/>
      <c r="I274"/>
      <c r="J274"/>
      <c r="K274" s="241"/>
      <c r="L274"/>
      <c r="M274"/>
      <c r="N274"/>
      <c r="O274"/>
    </row>
    <row r="275" spans="1:15" ht="15" x14ac:dyDescent="0.2">
      <c r="A275"/>
      <c r="B275"/>
      <c r="C275"/>
      <c r="D275"/>
      <c r="E275"/>
      <c r="F275"/>
      <c r="G275"/>
      <c r="H275"/>
      <c r="I275"/>
      <c r="J275"/>
      <c r="K275" s="241"/>
      <c r="L275"/>
      <c r="M275"/>
      <c r="N275"/>
      <c r="O275"/>
    </row>
    <row r="276" spans="1:15" ht="15" x14ac:dyDescent="0.2">
      <c r="A276"/>
      <c r="B276"/>
      <c r="C276"/>
      <c r="D276"/>
      <c r="E276"/>
      <c r="F276"/>
      <c r="G276"/>
      <c r="H276"/>
      <c r="I276"/>
      <c r="J276"/>
      <c r="K276" s="241"/>
      <c r="L276"/>
      <c r="M276"/>
      <c r="N276"/>
      <c r="O276"/>
    </row>
    <row r="277" spans="1:15" ht="15" x14ac:dyDescent="0.2">
      <c r="A277"/>
      <c r="B277"/>
      <c r="C277"/>
      <c r="D277"/>
      <c r="E277"/>
      <c r="F277"/>
      <c r="G277"/>
      <c r="H277"/>
      <c r="I277"/>
      <c r="J277"/>
      <c r="K277" s="241"/>
      <c r="L277"/>
      <c r="M277"/>
      <c r="N277"/>
      <c r="O277"/>
    </row>
    <row r="278" spans="1:15" ht="15" x14ac:dyDescent="0.2">
      <c r="A278"/>
      <c r="B278"/>
      <c r="C278"/>
      <c r="D278"/>
      <c r="E278"/>
      <c r="F278"/>
      <c r="G278"/>
      <c r="H278"/>
      <c r="I278"/>
      <c r="J278"/>
      <c r="K278" s="241"/>
      <c r="L278"/>
      <c r="M278"/>
      <c r="N278"/>
      <c r="O278"/>
    </row>
    <row r="279" spans="1:15" ht="15" x14ac:dyDescent="0.2">
      <c r="A279"/>
      <c r="B279"/>
      <c r="C279"/>
      <c r="D279"/>
      <c r="E279"/>
      <c r="F279"/>
      <c r="G279"/>
      <c r="H279"/>
      <c r="I279"/>
      <c r="J279"/>
      <c r="K279" s="241"/>
      <c r="L279"/>
      <c r="M279"/>
      <c r="N279"/>
      <c r="O279"/>
    </row>
    <row r="280" spans="1:15" ht="15" x14ac:dyDescent="0.2">
      <c r="A280"/>
      <c r="B280"/>
      <c r="C280"/>
      <c r="D280"/>
      <c r="E280"/>
      <c r="F280"/>
      <c r="G280"/>
      <c r="H280"/>
      <c r="I280"/>
      <c r="J280"/>
      <c r="K280" s="241"/>
      <c r="L280"/>
      <c r="M280"/>
      <c r="N280"/>
      <c r="O280"/>
    </row>
    <row r="281" spans="1:15" ht="15" x14ac:dyDescent="0.2">
      <c r="A281"/>
      <c r="B281"/>
      <c r="C281"/>
      <c r="D281"/>
      <c r="E281"/>
      <c r="F281"/>
      <c r="G281"/>
      <c r="H281"/>
      <c r="I281"/>
      <c r="J281"/>
      <c r="K281" s="241"/>
      <c r="L281"/>
      <c r="M281"/>
      <c r="N281"/>
      <c r="O281"/>
    </row>
    <row r="282" spans="1:15" ht="15" x14ac:dyDescent="0.2">
      <c r="A282"/>
      <c r="B282"/>
      <c r="C282"/>
      <c r="D282"/>
      <c r="E282"/>
      <c r="F282"/>
      <c r="G282"/>
      <c r="H282"/>
      <c r="I282"/>
      <c r="J282"/>
      <c r="K282" s="241"/>
      <c r="L282"/>
      <c r="M282"/>
      <c r="N282"/>
      <c r="O282"/>
    </row>
    <row r="283" spans="1:15" ht="15" x14ac:dyDescent="0.2">
      <c r="A283"/>
      <c r="B283"/>
      <c r="C283"/>
      <c r="D283"/>
      <c r="E283"/>
      <c r="F283"/>
      <c r="G283"/>
      <c r="H283"/>
      <c r="I283"/>
      <c r="J283"/>
      <c r="K283" s="241"/>
      <c r="L283"/>
      <c r="M283"/>
      <c r="N283"/>
      <c r="O283"/>
    </row>
    <row r="284" spans="1:15" ht="15" x14ac:dyDescent="0.2">
      <c r="A284"/>
      <c r="B284"/>
      <c r="C284"/>
      <c r="D284"/>
      <c r="E284"/>
      <c r="F284"/>
      <c r="G284"/>
      <c r="H284"/>
      <c r="I284"/>
      <c r="J284"/>
      <c r="K284" s="241"/>
      <c r="L284"/>
      <c r="M284"/>
      <c r="N284"/>
      <c r="O284"/>
    </row>
    <row r="285" spans="1:15" ht="15" x14ac:dyDescent="0.2">
      <c r="A285"/>
      <c r="B285"/>
      <c r="C285"/>
      <c r="D285"/>
      <c r="E285"/>
      <c r="F285"/>
      <c r="G285"/>
      <c r="H285"/>
      <c r="I285"/>
      <c r="J285"/>
      <c r="K285" s="241"/>
      <c r="L285"/>
      <c r="M285"/>
      <c r="N285"/>
      <c r="O285"/>
    </row>
    <row r="286" spans="1:15" ht="15" x14ac:dyDescent="0.2">
      <c r="A286"/>
      <c r="B286"/>
      <c r="C286"/>
      <c r="D286"/>
      <c r="E286"/>
      <c r="F286"/>
      <c r="G286"/>
      <c r="H286"/>
      <c r="I286"/>
      <c r="J286"/>
      <c r="K286" s="241"/>
      <c r="L286"/>
      <c r="M286"/>
      <c r="N286"/>
      <c r="O286"/>
    </row>
    <row r="287" spans="1:15" ht="15" x14ac:dyDescent="0.2">
      <c r="A287"/>
      <c r="B287"/>
      <c r="C287"/>
      <c r="D287"/>
      <c r="E287"/>
      <c r="F287"/>
      <c r="G287"/>
      <c r="H287"/>
      <c r="I287"/>
      <c r="J287"/>
      <c r="K287" s="241"/>
      <c r="L287"/>
      <c r="M287"/>
      <c r="N287"/>
      <c r="O287"/>
    </row>
    <row r="288" spans="1:15" ht="15" x14ac:dyDescent="0.2">
      <c r="A288"/>
      <c r="B288"/>
      <c r="C288"/>
      <c r="D288"/>
      <c r="E288"/>
      <c r="F288"/>
      <c r="G288"/>
      <c r="H288"/>
      <c r="I288"/>
      <c r="J288"/>
      <c r="K288" s="241"/>
      <c r="L288"/>
      <c r="M288"/>
      <c r="N288"/>
      <c r="O288"/>
    </row>
    <row r="289" spans="1:15" ht="15" x14ac:dyDescent="0.2">
      <c r="A289"/>
      <c r="B289"/>
      <c r="C289"/>
      <c r="D289"/>
      <c r="E289"/>
      <c r="F289"/>
      <c r="G289"/>
      <c r="H289"/>
      <c r="I289"/>
      <c r="J289"/>
      <c r="K289" s="241"/>
      <c r="L289"/>
      <c r="M289"/>
      <c r="N289"/>
      <c r="O289"/>
    </row>
    <row r="290" spans="1:15" ht="15" x14ac:dyDescent="0.2">
      <c r="A290"/>
      <c r="B290"/>
      <c r="C290"/>
      <c r="D290"/>
      <c r="E290"/>
      <c r="F290"/>
      <c r="G290"/>
      <c r="H290"/>
      <c r="I290"/>
      <c r="J290"/>
      <c r="K290" s="241"/>
      <c r="L290"/>
      <c r="M290"/>
      <c r="N290"/>
      <c r="O290"/>
    </row>
    <row r="291" spans="1:15" ht="15" x14ac:dyDescent="0.2">
      <c r="A291"/>
      <c r="B291"/>
      <c r="C291"/>
      <c r="D291"/>
      <c r="E291"/>
      <c r="F291"/>
      <c r="G291"/>
      <c r="H291"/>
      <c r="I291"/>
      <c r="J291"/>
      <c r="K291" s="241"/>
      <c r="L291"/>
      <c r="M291"/>
      <c r="N291"/>
      <c r="O291"/>
    </row>
    <row r="292" spans="1:15" ht="15" x14ac:dyDescent="0.2">
      <c r="A292"/>
      <c r="B292"/>
      <c r="C292"/>
      <c r="D292"/>
      <c r="E292"/>
      <c r="F292"/>
      <c r="G292"/>
      <c r="H292"/>
      <c r="I292"/>
      <c r="J292"/>
      <c r="K292" s="241"/>
      <c r="L292"/>
      <c r="M292"/>
      <c r="N292"/>
      <c r="O292"/>
    </row>
    <row r="293" spans="1:15" ht="15" x14ac:dyDescent="0.2">
      <c r="A293"/>
      <c r="B293"/>
      <c r="C293"/>
      <c r="D293"/>
      <c r="E293"/>
      <c r="F293"/>
      <c r="G293"/>
      <c r="H293"/>
      <c r="I293"/>
      <c r="J293"/>
      <c r="K293" s="241"/>
      <c r="L293"/>
      <c r="M293"/>
      <c r="N293"/>
      <c r="O293"/>
    </row>
    <row r="294" spans="1:15" ht="15" x14ac:dyDescent="0.2">
      <c r="A294"/>
      <c r="B294"/>
      <c r="C294"/>
      <c r="D294"/>
      <c r="E294"/>
      <c r="F294"/>
      <c r="G294"/>
      <c r="H294"/>
      <c r="I294"/>
      <c r="J294"/>
      <c r="K294" s="241"/>
      <c r="L294"/>
      <c r="M294"/>
      <c r="N294"/>
      <c r="O294"/>
    </row>
    <row r="295" spans="1:15" ht="15" x14ac:dyDescent="0.2">
      <c r="A295"/>
      <c r="B295"/>
      <c r="C295"/>
      <c r="D295"/>
      <c r="E295"/>
      <c r="F295"/>
      <c r="G295"/>
      <c r="H295"/>
      <c r="I295"/>
      <c r="J295"/>
      <c r="K295" s="241"/>
      <c r="L295"/>
      <c r="M295"/>
      <c r="N295"/>
      <c r="O295"/>
    </row>
    <row r="296" spans="1:15" ht="15" x14ac:dyDescent="0.2">
      <c r="A296"/>
      <c r="B296"/>
      <c r="C296"/>
      <c r="D296"/>
      <c r="E296"/>
      <c r="F296"/>
      <c r="G296"/>
      <c r="H296"/>
      <c r="I296"/>
      <c r="J296"/>
      <c r="K296" s="241"/>
      <c r="L296"/>
      <c r="M296"/>
      <c r="N296"/>
      <c r="O296"/>
    </row>
    <row r="297" spans="1:15" ht="15" x14ac:dyDescent="0.2">
      <c r="A297"/>
      <c r="B297"/>
      <c r="C297"/>
      <c r="D297"/>
      <c r="E297"/>
      <c r="F297"/>
      <c r="G297"/>
      <c r="H297"/>
      <c r="I297"/>
      <c r="J297"/>
      <c r="K297" s="241"/>
      <c r="L297"/>
      <c r="M297"/>
      <c r="N297"/>
      <c r="O297"/>
    </row>
    <row r="298" spans="1:15" ht="15" x14ac:dyDescent="0.2">
      <c r="A298"/>
      <c r="B298"/>
      <c r="C298"/>
      <c r="D298"/>
      <c r="E298"/>
      <c r="F298"/>
      <c r="G298"/>
      <c r="H298"/>
      <c r="I298"/>
      <c r="J298"/>
      <c r="K298" s="241"/>
      <c r="L298"/>
      <c r="M298"/>
      <c r="N298"/>
      <c r="O298"/>
    </row>
    <row r="299" spans="1:15" ht="15" x14ac:dyDescent="0.2">
      <c r="A299"/>
      <c r="B299"/>
      <c r="C299"/>
      <c r="D299"/>
      <c r="E299"/>
      <c r="F299"/>
      <c r="G299"/>
      <c r="H299"/>
      <c r="I299"/>
      <c r="J299"/>
      <c r="K299" s="241"/>
      <c r="L299"/>
      <c r="M299"/>
      <c r="N299"/>
      <c r="O299"/>
    </row>
    <row r="300" spans="1:15" ht="15" x14ac:dyDescent="0.2">
      <c r="A300"/>
      <c r="B300"/>
      <c r="C300"/>
      <c r="D300"/>
      <c r="E300"/>
      <c r="F300"/>
      <c r="G300"/>
      <c r="H300"/>
      <c r="I300"/>
      <c r="J300"/>
      <c r="K300" s="241"/>
      <c r="L300"/>
      <c r="M300"/>
      <c r="N300"/>
      <c r="O300"/>
    </row>
    <row r="301" spans="1:15" ht="15" x14ac:dyDescent="0.2">
      <c r="A301"/>
      <c r="B301"/>
      <c r="C301"/>
      <c r="D301"/>
      <c r="E301"/>
      <c r="F301"/>
      <c r="G301"/>
      <c r="H301"/>
      <c r="I301"/>
      <c r="J301"/>
      <c r="K301" s="241"/>
      <c r="L301"/>
      <c r="M301"/>
      <c r="N301"/>
      <c r="O301"/>
    </row>
    <row r="302" spans="1:15" ht="15" x14ac:dyDescent="0.2">
      <c r="A302"/>
      <c r="B302"/>
      <c r="C302"/>
      <c r="D302"/>
      <c r="E302"/>
      <c r="F302"/>
      <c r="G302"/>
      <c r="H302"/>
      <c r="I302"/>
      <c r="J302"/>
      <c r="K302" s="241"/>
      <c r="L302"/>
      <c r="M302"/>
      <c r="N302"/>
      <c r="O302"/>
    </row>
    <row r="303" spans="1:15" ht="15" x14ac:dyDescent="0.2">
      <c r="A303"/>
      <c r="B303"/>
      <c r="C303"/>
      <c r="D303"/>
      <c r="E303"/>
      <c r="F303"/>
      <c r="G303"/>
      <c r="H303"/>
      <c r="I303"/>
      <c r="J303"/>
      <c r="K303" s="241"/>
      <c r="L303"/>
      <c r="M303"/>
      <c r="N303"/>
      <c r="O303"/>
    </row>
    <row r="304" spans="1:15" ht="15" x14ac:dyDescent="0.2">
      <c r="A304"/>
      <c r="B304"/>
      <c r="C304"/>
      <c r="D304"/>
      <c r="E304"/>
      <c r="F304"/>
      <c r="G304"/>
      <c r="H304"/>
      <c r="I304"/>
      <c r="J304"/>
      <c r="K304" s="241"/>
      <c r="L304"/>
      <c r="M304"/>
      <c r="N304"/>
      <c r="O304"/>
    </row>
    <row r="305" spans="1:15" ht="15" x14ac:dyDescent="0.2">
      <c r="A305"/>
      <c r="B305"/>
      <c r="C305"/>
      <c r="D305"/>
      <c r="E305"/>
      <c r="F305"/>
      <c r="G305"/>
      <c r="H305"/>
      <c r="I305"/>
      <c r="J305"/>
      <c r="K305" s="241"/>
      <c r="L305"/>
      <c r="M305"/>
      <c r="N305"/>
      <c r="O305"/>
    </row>
    <row r="306" spans="1:15" ht="15" x14ac:dyDescent="0.2">
      <c r="A306"/>
      <c r="B306"/>
      <c r="C306"/>
      <c r="D306"/>
      <c r="E306"/>
      <c r="F306"/>
      <c r="G306"/>
      <c r="H306"/>
      <c r="I306"/>
      <c r="J306"/>
      <c r="K306" s="241"/>
      <c r="L306"/>
      <c r="M306"/>
      <c r="N306"/>
      <c r="O306"/>
    </row>
    <row r="307" spans="1:15" ht="15" x14ac:dyDescent="0.2">
      <c r="A307"/>
      <c r="B307"/>
      <c r="C307"/>
      <c r="D307"/>
      <c r="E307"/>
      <c r="F307"/>
      <c r="G307"/>
      <c r="H307"/>
      <c r="I307"/>
      <c r="J307"/>
      <c r="K307" s="241"/>
      <c r="L307"/>
      <c r="M307"/>
      <c r="N307"/>
      <c r="O307"/>
    </row>
    <row r="308" spans="1:15" ht="15" x14ac:dyDescent="0.2">
      <c r="A308"/>
      <c r="B308"/>
      <c r="C308"/>
      <c r="D308"/>
      <c r="E308"/>
      <c r="F308"/>
      <c r="G308"/>
      <c r="H308"/>
      <c r="I308"/>
      <c r="J308"/>
      <c r="K308" s="241"/>
      <c r="L308"/>
      <c r="M308"/>
      <c r="N308"/>
      <c r="O308"/>
    </row>
    <row r="309" spans="1:15" ht="15" x14ac:dyDescent="0.2">
      <c r="A309"/>
      <c r="B309"/>
      <c r="C309"/>
      <c r="D309"/>
      <c r="E309"/>
      <c r="F309"/>
      <c r="G309"/>
      <c r="H309"/>
      <c r="I309"/>
      <c r="J309"/>
      <c r="K309" s="241"/>
      <c r="L309"/>
      <c r="M309"/>
      <c r="N309"/>
      <c r="O309"/>
    </row>
    <row r="310" spans="1:15" ht="15" x14ac:dyDescent="0.2">
      <c r="A310"/>
      <c r="B310"/>
      <c r="C310"/>
      <c r="D310"/>
      <c r="E310"/>
      <c r="F310"/>
      <c r="G310"/>
      <c r="H310"/>
      <c r="I310"/>
      <c r="J310"/>
      <c r="K310" s="241"/>
      <c r="L310"/>
      <c r="M310"/>
      <c r="N310"/>
      <c r="O310"/>
    </row>
    <row r="311" spans="1:15" ht="15" x14ac:dyDescent="0.2">
      <c r="A311"/>
      <c r="B311"/>
      <c r="C311"/>
      <c r="D311"/>
      <c r="E311"/>
      <c r="F311"/>
      <c r="G311"/>
      <c r="H311"/>
      <c r="I311"/>
      <c r="J311"/>
      <c r="K311" s="241"/>
      <c r="L311"/>
      <c r="M311"/>
      <c r="N311"/>
      <c r="O311"/>
    </row>
    <row r="312" spans="1:15" ht="15" x14ac:dyDescent="0.2">
      <c r="A312"/>
      <c r="B312"/>
      <c r="C312"/>
      <c r="D312"/>
      <c r="E312"/>
      <c r="F312"/>
      <c r="G312"/>
      <c r="H312"/>
      <c r="I312"/>
      <c r="J312"/>
      <c r="K312" s="241"/>
      <c r="L312"/>
      <c r="M312"/>
      <c r="N312"/>
      <c r="O312"/>
    </row>
    <row r="313" spans="1:15" ht="15" x14ac:dyDescent="0.2">
      <c r="A313"/>
      <c r="B313"/>
      <c r="C313"/>
      <c r="D313"/>
      <c r="E313"/>
      <c r="F313"/>
      <c r="G313"/>
      <c r="H313"/>
      <c r="I313"/>
      <c r="J313"/>
      <c r="K313" s="241"/>
      <c r="L313"/>
      <c r="M313"/>
      <c r="N313"/>
      <c r="O313"/>
    </row>
    <row r="314" spans="1:15" ht="15" x14ac:dyDescent="0.2">
      <c r="A314"/>
      <c r="B314"/>
      <c r="C314"/>
      <c r="D314"/>
      <c r="E314"/>
      <c r="F314"/>
      <c r="G314"/>
      <c r="H314"/>
      <c r="I314"/>
      <c r="J314"/>
      <c r="K314" s="241"/>
      <c r="L314"/>
      <c r="M314"/>
      <c r="N314"/>
      <c r="O314"/>
    </row>
    <row r="315" spans="1:15" ht="15" x14ac:dyDescent="0.2">
      <c r="A315"/>
      <c r="B315"/>
      <c r="C315"/>
      <c r="D315"/>
      <c r="E315"/>
      <c r="F315"/>
      <c r="G315"/>
      <c r="H315"/>
      <c r="I315"/>
      <c r="J315"/>
      <c r="K315" s="241"/>
      <c r="L315"/>
      <c r="M315"/>
      <c r="N315"/>
      <c r="O315"/>
    </row>
    <row r="316" spans="1:15" ht="15" x14ac:dyDescent="0.2">
      <c r="A316"/>
      <c r="B316"/>
      <c r="C316"/>
      <c r="D316"/>
      <c r="E316"/>
      <c r="F316"/>
      <c r="G316"/>
      <c r="H316"/>
      <c r="I316"/>
      <c r="J316"/>
      <c r="K316" s="241"/>
      <c r="L316"/>
      <c r="M316"/>
      <c r="N316"/>
      <c r="O316"/>
    </row>
    <row r="317" spans="1:15" ht="15" x14ac:dyDescent="0.2">
      <c r="A317"/>
      <c r="B317"/>
      <c r="C317"/>
      <c r="D317"/>
      <c r="E317"/>
      <c r="F317"/>
      <c r="G317"/>
      <c r="H317"/>
      <c r="I317"/>
      <c r="J317"/>
      <c r="K317" s="241"/>
      <c r="L317"/>
      <c r="M317"/>
      <c r="N317"/>
      <c r="O317"/>
    </row>
    <row r="318" spans="1:15" ht="15" x14ac:dyDescent="0.2">
      <c r="A318"/>
      <c r="B318"/>
      <c r="C318"/>
      <c r="D318"/>
      <c r="E318"/>
      <c r="F318"/>
      <c r="G318"/>
      <c r="H318"/>
      <c r="I318"/>
      <c r="J318"/>
      <c r="K318" s="241"/>
      <c r="L318"/>
      <c r="M318"/>
      <c r="N318"/>
      <c r="O318"/>
    </row>
    <row r="319" spans="1:15" ht="15" x14ac:dyDescent="0.2">
      <c r="A319"/>
      <c r="B319"/>
      <c r="C319"/>
      <c r="D319"/>
      <c r="E319"/>
      <c r="F319"/>
      <c r="G319"/>
      <c r="H319"/>
      <c r="I319"/>
      <c r="J319"/>
      <c r="K319" s="241"/>
      <c r="L319"/>
      <c r="M319"/>
      <c r="N319"/>
      <c r="O319"/>
    </row>
    <row r="320" spans="1:15" ht="15" x14ac:dyDescent="0.2">
      <c r="A320"/>
      <c r="B320"/>
      <c r="C320"/>
      <c r="D320"/>
      <c r="E320"/>
      <c r="F320"/>
      <c r="G320"/>
      <c r="H320"/>
      <c r="I320"/>
      <c r="J320"/>
      <c r="K320" s="241"/>
      <c r="L320"/>
      <c r="M320"/>
      <c r="N320"/>
      <c r="O320"/>
    </row>
    <row r="321" spans="1:15" ht="15" x14ac:dyDescent="0.2">
      <c r="A321"/>
      <c r="B321"/>
      <c r="C321"/>
      <c r="D321"/>
      <c r="E321"/>
      <c r="F321"/>
      <c r="G321"/>
      <c r="H321"/>
      <c r="I321"/>
      <c r="J321"/>
      <c r="K321" s="241"/>
      <c r="L321"/>
      <c r="M321"/>
      <c r="N321"/>
      <c r="O321"/>
    </row>
    <row r="322" spans="1:15" ht="15" x14ac:dyDescent="0.2">
      <c r="A322"/>
      <c r="B322"/>
      <c r="C322"/>
      <c r="D322"/>
      <c r="E322"/>
      <c r="F322"/>
      <c r="G322"/>
      <c r="H322"/>
      <c r="I322"/>
      <c r="J322"/>
      <c r="K322" s="241"/>
      <c r="L322"/>
      <c r="M322"/>
      <c r="N322"/>
      <c r="O322"/>
    </row>
    <row r="323" spans="1:15" ht="15" x14ac:dyDescent="0.2">
      <c r="A323"/>
      <c r="B323"/>
      <c r="C323"/>
      <c r="D323"/>
      <c r="E323"/>
      <c r="F323"/>
      <c r="G323"/>
      <c r="H323"/>
      <c r="I323"/>
      <c r="J323"/>
      <c r="K323" s="241"/>
      <c r="L323"/>
      <c r="M323"/>
      <c r="N323"/>
      <c r="O323"/>
    </row>
    <row r="324" spans="1:15" ht="15" x14ac:dyDescent="0.2">
      <c r="A324"/>
      <c r="B324"/>
      <c r="C324"/>
      <c r="D324"/>
      <c r="E324"/>
      <c r="F324"/>
      <c r="G324"/>
      <c r="H324"/>
      <c r="I324"/>
      <c r="J324"/>
      <c r="K324" s="241"/>
      <c r="L324"/>
      <c r="M324"/>
      <c r="N324"/>
      <c r="O324"/>
    </row>
    <row r="325" spans="1:15" ht="15" x14ac:dyDescent="0.2">
      <c r="A325"/>
      <c r="B325"/>
      <c r="C325"/>
      <c r="D325"/>
      <c r="E325"/>
      <c r="F325"/>
      <c r="G325"/>
      <c r="H325"/>
      <c r="I325"/>
      <c r="J325"/>
      <c r="K325" s="241"/>
      <c r="L325"/>
      <c r="M325"/>
      <c r="N325"/>
      <c r="O325"/>
    </row>
    <row r="326" spans="1:15" ht="15" x14ac:dyDescent="0.2">
      <c r="A326"/>
      <c r="B326"/>
      <c r="C326"/>
      <c r="D326"/>
      <c r="E326"/>
      <c r="F326"/>
      <c r="G326"/>
      <c r="H326"/>
      <c r="I326"/>
      <c r="J326"/>
      <c r="K326" s="241"/>
      <c r="L326"/>
      <c r="M326"/>
      <c r="N326"/>
      <c r="O326"/>
    </row>
    <row r="327" spans="1:15" ht="15" x14ac:dyDescent="0.2">
      <c r="A327"/>
      <c r="B327"/>
      <c r="C327"/>
      <c r="D327"/>
      <c r="E327"/>
      <c r="F327"/>
      <c r="G327"/>
      <c r="H327"/>
      <c r="I327"/>
      <c r="J327"/>
      <c r="K327" s="241"/>
      <c r="L327"/>
      <c r="M327"/>
      <c r="N327"/>
      <c r="O327"/>
    </row>
    <row r="328" spans="1:15" ht="15" x14ac:dyDescent="0.2">
      <c r="A328"/>
      <c r="B328"/>
      <c r="C328"/>
      <c r="D328"/>
      <c r="E328"/>
      <c r="F328"/>
      <c r="G328"/>
      <c r="H328"/>
      <c r="I328"/>
      <c r="J328"/>
      <c r="K328" s="241"/>
      <c r="L328"/>
      <c r="M328"/>
      <c r="N328"/>
      <c r="O328"/>
    </row>
    <row r="329" spans="1:15" ht="15" x14ac:dyDescent="0.2">
      <c r="A329"/>
      <c r="B329"/>
      <c r="C329"/>
      <c r="D329"/>
      <c r="E329"/>
      <c r="F329"/>
      <c r="G329"/>
      <c r="H329"/>
      <c r="I329"/>
      <c r="J329"/>
      <c r="K329" s="241"/>
      <c r="L329"/>
      <c r="M329"/>
      <c r="N329"/>
      <c r="O329"/>
    </row>
    <row r="330" spans="1:15" ht="15" x14ac:dyDescent="0.2">
      <c r="A330"/>
      <c r="B330"/>
      <c r="C330"/>
      <c r="D330"/>
      <c r="E330"/>
      <c r="F330"/>
      <c r="G330"/>
      <c r="H330"/>
      <c r="I330"/>
      <c r="J330"/>
      <c r="K330" s="241"/>
      <c r="L330"/>
      <c r="M330"/>
      <c r="N330"/>
      <c r="O330"/>
    </row>
    <row r="331" spans="1:15" ht="15" x14ac:dyDescent="0.2">
      <c r="A331"/>
      <c r="B331"/>
      <c r="C331"/>
      <c r="D331"/>
      <c r="E331"/>
      <c r="F331"/>
      <c r="G331"/>
      <c r="H331"/>
      <c r="I331"/>
      <c r="J331"/>
      <c r="K331" s="241"/>
      <c r="L331"/>
      <c r="M331"/>
      <c r="N331"/>
      <c r="O331"/>
    </row>
    <row r="332" spans="1:15" ht="15" x14ac:dyDescent="0.2">
      <c r="A332"/>
      <c r="B332"/>
      <c r="C332"/>
      <c r="D332"/>
      <c r="E332"/>
      <c r="F332"/>
      <c r="G332"/>
      <c r="H332"/>
      <c r="I332"/>
      <c r="J332"/>
      <c r="K332" s="241"/>
      <c r="L332"/>
      <c r="M332"/>
      <c r="N332"/>
      <c r="O332"/>
    </row>
    <row r="333" spans="1:15" ht="15" x14ac:dyDescent="0.2">
      <c r="A333"/>
      <c r="B333"/>
      <c r="C333"/>
      <c r="D333"/>
      <c r="E333"/>
      <c r="F333"/>
      <c r="G333"/>
      <c r="H333"/>
      <c r="I333"/>
      <c r="J333"/>
      <c r="K333" s="241"/>
      <c r="L333"/>
      <c r="M333"/>
      <c r="N333"/>
      <c r="O333"/>
    </row>
    <row r="334" spans="1:15" ht="15" x14ac:dyDescent="0.2">
      <c r="A334"/>
      <c r="B334"/>
      <c r="C334"/>
      <c r="D334"/>
      <c r="E334"/>
      <c r="F334"/>
      <c r="G334"/>
      <c r="H334"/>
      <c r="I334"/>
      <c r="J334"/>
      <c r="K334" s="241"/>
      <c r="L334"/>
      <c r="M334"/>
      <c r="N334"/>
      <c r="O334"/>
    </row>
    <row r="335" spans="1:15" ht="15" x14ac:dyDescent="0.2">
      <c r="A335"/>
      <c r="B335"/>
      <c r="C335"/>
      <c r="D335"/>
      <c r="E335"/>
      <c r="F335"/>
      <c r="G335"/>
      <c r="H335"/>
      <c r="I335"/>
      <c r="J335"/>
      <c r="K335" s="241"/>
      <c r="L335"/>
      <c r="M335"/>
      <c r="N335"/>
      <c r="O335"/>
    </row>
    <row r="336" spans="1:15" ht="15" x14ac:dyDescent="0.2">
      <c r="A336"/>
      <c r="B336"/>
      <c r="C336"/>
      <c r="D336"/>
      <c r="E336"/>
      <c r="F336"/>
      <c r="G336"/>
      <c r="H336"/>
      <c r="I336"/>
      <c r="J336"/>
      <c r="K336" s="241"/>
      <c r="L336"/>
      <c r="M336"/>
      <c r="N336"/>
      <c r="O336"/>
    </row>
    <row r="337" spans="1:15" ht="15" x14ac:dyDescent="0.2">
      <c r="A337"/>
      <c r="B337"/>
      <c r="C337"/>
      <c r="D337"/>
      <c r="E337"/>
      <c r="F337"/>
      <c r="G337"/>
      <c r="H337"/>
      <c r="I337"/>
      <c r="J337"/>
      <c r="K337" s="241"/>
      <c r="L337"/>
      <c r="M337"/>
      <c r="N337"/>
      <c r="O337"/>
    </row>
    <row r="338" spans="1:15" ht="15" x14ac:dyDescent="0.2">
      <c r="A338"/>
      <c r="B338"/>
      <c r="C338"/>
      <c r="D338"/>
      <c r="E338"/>
      <c r="F338"/>
      <c r="G338"/>
      <c r="H338"/>
      <c r="I338"/>
      <c r="J338"/>
      <c r="K338" s="241"/>
      <c r="L338"/>
      <c r="M338"/>
      <c r="N338"/>
      <c r="O338"/>
    </row>
    <row r="339" spans="1:15" ht="15" x14ac:dyDescent="0.2">
      <c r="A339"/>
      <c r="B339"/>
      <c r="C339"/>
      <c r="D339"/>
      <c r="E339"/>
      <c r="F339"/>
      <c r="G339"/>
      <c r="H339"/>
      <c r="I339"/>
      <c r="J339"/>
      <c r="K339" s="241"/>
      <c r="L339"/>
      <c r="M339"/>
      <c r="N339"/>
      <c r="O339"/>
    </row>
    <row r="340" spans="1:15" ht="15" x14ac:dyDescent="0.2">
      <c r="A340"/>
      <c r="B340"/>
      <c r="C340"/>
      <c r="D340"/>
      <c r="E340"/>
      <c r="F340"/>
      <c r="G340"/>
      <c r="H340"/>
      <c r="I340"/>
      <c r="J340"/>
      <c r="K340" s="241"/>
      <c r="L340"/>
      <c r="M340"/>
      <c r="N340"/>
      <c r="O340"/>
    </row>
    <row r="341" spans="1:15" ht="15" x14ac:dyDescent="0.2">
      <c r="A341"/>
      <c r="B341"/>
      <c r="C341"/>
      <c r="D341"/>
      <c r="E341"/>
      <c r="F341"/>
      <c r="G341"/>
      <c r="H341"/>
      <c r="I341"/>
      <c r="J341"/>
      <c r="K341" s="241"/>
      <c r="L341"/>
      <c r="M341"/>
      <c r="N341"/>
      <c r="O341"/>
    </row>
    <row r="342" spans="1:15" ht="15" x14ac:dyDescent="0.2">
      <c r="A342"/>
      <c r="B342"/>
      <c r="C342"/>
      <c r="D342"/>
      <c r="E342"/>
      <c r="F342"/>
      <c r="G342"/>
      <c r="H342"/>
      <c r="I342"/>
      <c r="J342"/>
      <c r="K342" s="241"/>
      <c r="L342"/>
      <c r="M342"/>
      <c r="N342"/>
      <c r="O342"/>
    </row>
    <row r="343" spans="1:15" ht="15" x14ac:dyDescent="0.2">
      <c r="A343"/>
      <c r="B343"/>
      <c r="C343"/>
      <c r="D343"/>
      <c r="E343"/>
      <c r="F343"/>
      <c r="G343"/>
      <c r="H343"/>
      <c r="I343"/>
      <c r="J343"/>
      <c r="K343" s="241"/>
      <c r="L343"/>
      <c r="M343"/>
      <c r="N343"/>
      <c r="O343"/>
    </row>
    <row r="344" spans="1:15" ht="15" x14ac:dyDescent="0.2">
      <c r="A344"/>
      <c r="B344"/>
      <c r="C344"/>
      <c r="D344"/>
      <c r="E344"/>
      <c r="F344"/>
      <c r="G344"/>
      <c r="H344"/>
      <c r="I344"/>
      <c r="J344"/>
      <c r="K344" s="241"/>
      <c r="L344"/>
      <c r="M344"/>
      <c r="N344"/>
      <c r="O344"/>
    </row>
    <row r="345" spans="1:15" ht="15" x14ac:dyDescent="0.2">
      <c r="A345"/>
      <c r="B345"/>
      <c r="C345"/>
      <c r="D345"/>
      <c r="E345"/>
      <c r="F345"/>
      <c r="G345"/>
      <c r="H345"/>
      <c r="I345"/>
      <c r="J345"/>
      <c r="K345" s="241"/>
      <c r="L345"/>
      <c r="M345"/>
      <c r="N345"/>
      <c r="O345"/>
    </row>
    <row r="346" spans="1:15" ht="15" x14ac:dyDescent="0.2">
      <c r="A346"/>
      <c r="B346"/>
      <c r="C346"/>
      <c r="D346"/>
      <c r="E346"/>
      <c r="F346"/>
      <c r="G346"/>
      <c r="H346"/>
      <c r="I346"/>
      <c r="J346"/>
      <c r="K346" s="241"/>
      <c r="L346"/>
      <c r="M346"/>
      <c r="N346"/>
      <c r="O346"/>
    </row>
    <row r="347" spans="1:15" ht="15" x14ac:dyDescent="0.2">
      <c r="A347"/>
      <c r="B347"/>
      <c r="C347"/>
      <c r="D347"/>
      <c r="E347"/>
      <c r="F347"/>
      <c r="G347"/>
      <c r="H347"/>
      <c r="I347"/>
      <c r="J347"/>
      <c r="K347" s="241"/>
      <c r="L347"/>
      <c r="M347"/>
      <c r="N347"/>
      <c r="O347"/>
    </row>
    <row r="348" spans="1:15" ht="15" x14ac:dyDescent="0.2">
      <c r="A348"/>
      <c r="B348"/>
      <c r="C348"/>
      <c r="D348"/>
      <c r="E348"/>
      <c r="F348"/>
      <c r="G348"/>
      <c r="H348"/>
      <c r="I348"/>
      <c r="J348"/>
      <c r="K348" s="241"/>
      <c r="L348"/>
      <c r="M348"/>
      <c r="N348"/>
      <c r="O348"/>
    </row>
    <row r="349" spans="1:15" ht="15" x14ac:dyDescent="0.2">
      <c r="A349"/>
      <c r="B349"/>
      <c r="C349"/>
      <c r="D349"/>
      <c r="E349"/>
      <c r="F349"/>
      <c r="G349"/>
      <c r="H349"/>
      <c r="I349"/>
      <c r="J349"/>
      <c r="K349" s="241"/>
      <c r="L349"/>
      <c r="M349"/>
      <c r="N349"/>
      <c r="O349"/>
    </row>
    <row r="350" spans="1:15" ht="15" x14ac:dyDescent="0.2">
      <c r="A350"/>
      <c r="B350"/>
      <c r="C350"/>
      <c r="D350"/>
      <c r="E350"/>
      <c r="F350"/>
      <c r="G350"/>
      <c r="H350"/>
      <c r="I350"/>
      <c r="J350"/>
      <c r="K350" s="241"/>
      <c r="L350"/>
      <c r="M350"/>
      <c r="N350"/>
      <c r="O350"/>
    </row>
    <row r="351" spans="1:15" ht="15" x14ac:dyDescent="0.2">
      <c r="A351"/>
      <c r="B351"/>
      <c r="C351"/>
      <c r="D351"/>
      <c r="E351"/>
      <c r="F351"/>
      <c r="G351"/>
      <c r="H351"/>
      <c r="I351"/>
      <c r="J351"/>
      <c r="K351" s="241"/>
      <c r="L351"/>
      <c r="M351"/>
      <c r="N351"/>
      <c r="O351"/>
    </row>
    <row r="352" spans="1:15" ht="15" x14ac:dyDescent="0.2">
      <c r="A352"/>
      <c r="B352"/>
      <c r="C352"/>
      <c r="D352"/>
      <c r="E352"/>
      <c r="F352"/>
      <c r="G352"/>
      <c r="H352"/>
      <c r="I352"/>
      <c r="J352"/>
      <c r="K352" s="241"/>
      <c r="L352"/>
      <c r="M352"/>
      <c r="N352"/>
      <c r="O352"/>
    </row>
    <row r="353" spans="1:15" ht="15" x14ac:dyDescent="0.2">
      <c r="A353"/>
      <c r="B353"/>
      <c r="C353"/>
      <c r="D353"/>
      <c r="E353"/>
      <c r="F353"/>
      <c r="G353"/>
      <c r="H353"/>
      <c r="I353"/>
      <c r="J353"/>
      <c r="K353" s="241"/>
      <c r="L353"/>
      <c r="M353"/>
      <c r="N353"/>
      <c r="O353"/>
    </row>
    <row r="354" spans="1:15" ht="15" x14ac:dyDescent="0.2">
      <c r="A354"/>
      <c r="B354"/>
      <c r="C354"/>
      <c r="D354"/>
      <c r="E354"/>
      <c r="F354"/>
      <c r="G354"/>
      <c r="H354"/>
      <c r="I354"/>
      <c r="J354"/>
      <c r="K354" s="241"/>
      <c r="L354"/>
      <c r="M354"/>
      <c r="N354"/>
      <c r="O354"/>
    </row>
    <row r="355" spans="1:15" ht="15" x14ac:dyDescent="0.2">
      <c r="A355"/>
      <c r="B355"/>
      <c r="C355"/>
      <c r="D355"/>
      <c r="E355"/>
      <c r="F355"/>
      <c r="G355"/>
      <c r="H355"/>
      <c r="I355"/>
      <c r="J355"/>
      <c r="K355" s="241"/>
      <c r="L355"/>
      <c r="M355"/>
      <c r="N355"/>
      <c r="O355"/>
    </row>
    <row r="356" spans="1:15" ht="15" x14ac:dyDescent="0.2">
      <c r="A356"/>
      <c r="B356"/>
      <c r="C356"/>
      <c r="D356"/>
      <c r="E356"/>
      <c r="F356"/>
      <c r="G356"/>
      <c r="H356"/>
      <c r="I356"/>
      <c r="J356"/>
      <c r="K356" s="241"/>
      <c r="L356"/>
      <c r="M356"/>
      <c r="N356"/>
      <c r="O356"/>
    </row>
    <row r="357" spans="1:15" ht="15" x14ac:dyDescent="0.2">
      <c r="A357"/>
      <c r="B357"/>
      <c r="C357"/>
      <c r="D357"/>
      <c r="E357"/>
      <c r="F357"/>
      <c r="G357"/>
      <c r="H357"/>
      <c r="I357"/>
      <c r="J357"/>
      <c r="K357" s="241"/>
      <c r="L357"/>
      <c r="M357"/>
      <c r="N357"/>
      <c r="O357"/>
    </row>
    <row r="358" spans="1:15" ht="15" x14ac:dyDescent="0.2">
      <c r="A358"/>
      <c r="B358"/>
      <c r="C358"/>
      <c r="D358"/>
      <c r="E358"/>
      <c r="F358"/>
      <c r="G358"/>
      <c r="H358"/>
      <c r="I358"/>
      <c r="J358"/>
      <c r="K358" s="241"/>
      <c r="L358"/>
      <c r="M358"/>
      <c r="N358"/>
      <c r="O358"/>
    </row>
    <row r="359" spans="1:15" ht="15" x14ac:dyDescent="0.2">
      <c r="A359"/>
      <c r="B359"/>
      <c r="C359"/>
      <c r="D359"/>
      <c r="E359"/>
      <c r="F359"/>
      <c r="G359"/>
      <c r="H359"/>
      <c r="I359"/>
      <c r="J359"/>
      <c r="K359" s="241"/>
      <c r="L359"/>
      <c r="M359"/>
      <c r="N359"/>
      <c r="O359"/>
    </row>
    <row r="360" spans="1:15" ht="15" x14ac:dyDescent="0.2">
      <c r="A360"/>
      <c r="B360"/>
      <c r="C360"/>
      <c r="D360"/>
      <c r="E360"/>
      <c r="F360"/>
      <c r="G360"/>
      <c r="H360"/>
      <c r="I360"/>
      <c r="J360"/>
      <c r="K360" s="241"/>
      <c r="L360"/>
      <c r="M360"/>
      <c r="N360"/>
      <c r="O360"/>
    </row>
    <row r="361" spans="1:15" ht="15" x14ac:dyDescent="0.2">
      <c r="A361"/>
      <c r="B361"/>
      <c r="C361"/>
      <c r="D361"/>
      <c r="E361"/>
      <c r="F361"/>
      <c r="G361"/>
      <c r="H361"/>
      <c r="I361"/>
      <c r="J361"/>
      <c r="K361" s="241"/>
      <c r="L361"/>
      <c r="M361"/>
      <c r="N361"/>
      <c r="O361"/>
    </row>
    <row r="362" spans="1:15" ht="15" x14ac:dyDescent="0.2">
      <c r="A362"/>
      <c r="B362"/>
      <c r="C362"/>
      <c r="D362"/>
      <c r="E362"/>
      <c r="F362"/>
      <c r="G362"/>
      <c r="H362"/>
      <c r="I362"/>
      <c r="J362"/>
      <c r="K362" s="241"/>
      <c r="L362"/>
      <c r="M362"/>
      <c r="N362"/>
      <c r="O362"/>
    </row>
    <row r="363" spans="1:15" ht="15" x14ac:dyDescent="0.2">
      <c r="A363"/>
      <c r="B363"/>
      <c r="C363"/>
      <c r="D363"/>
      <c r="E363"/>
      <c r="F363"/>
      <c r="G363"/>
      <c r="H363"/>
      <c r="I363"/>
      <c r="J363"/>
      <c r="K363" s="241"/>
      <c r="L363"/>
      <c r="M363"/>
      <c r="N363"/>
      <c r="O363"/>
    </row>
    <row r="364" spans="1:15" ht="15" x14ac:dyDescent="0.2">
      <c r="A364"/>
      <c r="B364"/>
      <c r="C364"/>
      <c r="D364"/>
      <c r="E364"/>
      <c r="F364"/>
      <c r="G364"/>
      <c r="H364"/>
      <c r="I364"/>
      <c r="J364"/>
      <c r="K364" s="241"/>
      <c r="L364"/>
      <c r="M364"/>
      <c r="N364"/>
      <c r="O364"/>
    </row>
    <row r="365" spans="1:15" ht="15" x14ac:dyDescent="0.2">
      <c r="A365"/>
      <c r="B365"/>
      <c r="C365"/>
      <c r="D365"/>
      <c r="E365"/>
      <c r="F365"/>
      <c r="G365"/>
      <c r="H365"/>
      <c r="I365"/>
      <c r="J365"/>
      <c r="K365" s="241"/>
      <c r="L365"/>
      <c r="M365"/>
      <c r="N365"/>
      <c r="O365"/>
    </row>
    <row r="366" spans="1:15" ht="15" x14ac:dyDescent="0.2">
      <c r="A366"/>
      <c r="B366"/>
      <c r="C366"/>
      <c r="D366"/>
      <c r="E366"/>
      <c r="F366"/>
      <c r="G366"/>
      <c r="H366"/>
      <c r="I366"/>
      <c r="J366"/>
      <c r="K366" s="241"/>
      <c r="L366"/>
      <c r="M366"/>
      <c r="N366"/>
      <c r="O366"/>
    </row>
    <row r="367" spans="1:15" ht="15" x14ac:dyDescent="0.2">
      <c r="A367"/>
      <c r="B367"/>
      <c r="C367"/>
      <c r="D367"/>
      <c r="E367"/>
      <c r="F367"/>
      <c r="G367"/>
      <c r="H367"/>
      <c r="I367"/>
      <c r="J367"/>
      <c r="K367" s="241"/>
      <c r="L367"/>
      <c r="M367"/>
      <c r="N367"/>
      <c r="O367"/>
    </row>
    <row r="368" spans="1:15" ht="15" x14ac:dyDescent="0.2">
      <c r="A368"/>
      <c r="B368"/>
      <c r="C368"/>
      <c r="D368"/>
      <c r="E368"/>
      <c r="F368"/>
      <c r="G368"/>
      <c r="H368"/>
      <c r="I368"/>
      <c r="J368"/>
      <c r="K368" s="241"/>
      <c r="L368"/>
      <c r="M368"/>
      <c r="N368"/>
      <c r="O368"/>
    </row>
    <row r="369" spans="1:15" ht="15" x14ac:dyDescent="0.2">
      <c r="A369"/>
      <c r="B369"/>
      <c r="C369"/>
      <c r="D369"/>
      <c r="E369"/>
      <c r="F369"/>
      <c r="G369"/>
      <c r="H369"/>
      <c r="I369"/>
      <c r="J369"/>
      <c r="K369" s="241"/>
      <c r="L369"/>
      <c r="M369"/>
      <c r="N369"/>
      <c r="O369"/>
    </row>
    <row r="370" spans="1:15" ht="15" x14ac:dyDescent="0.2">
      <c r="A370"/>
      <c r="B370"/>
      <c r="C370"/>
      <c r="D370"/>
      <c r="E370"/>
      <c r="F370"/>
      <c r="G370"/>
      <c r="H370"/>
      <c r="I370"/>
      <c r="J370"/>
      <c r="K370" s="241"/>
      <c r="L370"/>
      <c r="M370"/>
      <c r="N370"/>
      <c r="O370"/>
    </row>
    <row r="371" spans="1:15" ht="15" x14ac:dyDescent="0.2">
      <c r="A371"/>
      <c r="B371"/>
      <c r="C371"/>
      <c r="D371"/>
      <c r="E371"/>
      <c r="F371"/>
      <c r="G371"/>
      <c r="H371"/>
      <c r="I371"/>
      <c r="J371"/>
      <c r="K371" s="241"/>
      <c r="L371"/>
      <c r="M371"/>
      <c r="N371"/>
      <c r="O371"/>
    </row>
    <row r="372" spans="1:15" ht="15" x14ac:dyDescent="0.2">
      <c r="A372"/>
      <c r="B372"/>
      <c r="C372"/>
      <c r="D372"/>
      <c r="E372"/>
      <c r="F372"/>
      <c r="G372"/>
      <c r="H372"/>
      <c r="I372"/>
      <c r="J372"/>
      <c r="K372" s="241"/>
      <c r="L372"/>
      <c r="M372"/>
      <c r="N372"/>
      <c r="O372"/>
    </row>
    <row r="373" spans="1:15" ht="15" x14ac:dyDescent="0.2">
      <c r="A373"/>
      <c r="B373"/>
      <c r="C373"/>
      <c r="D373"/>
      <c r="E373"/>
      <c r="F373"/>
      <c r="G373"/>
      <c r="H373"/>
      <c r="I373"/>
      <c r="J373"/>
      <c r="K373" s="241"/>
      <c r="L373"/>
      <c r="M373"/>
      <c r="N373"/>
      <c r="O373"/>
    </row>
    <row r="374" spans="1:15" ht="15" x14ac:dyDescent="0.2">
      <c r="A374"/>
      <c r="B374"/>
      <c r="C374"/>
      <c r="D374"/>
      <c r="E374"/>
      <c r="F374"/>
      <c r="G374"/>
      <c r="H374"/>
      <c r="I374"/>
      <c r="J374"/>
      <c r="K374" s="241"/>
      <c r="L374"/>
      <c r="M374"/>
      <c r="N374"/>
      <c r="O374"/>
    </row>
    <row r="375" spans="1:15" ht="15" x14ac:dyDescent="0.2">
      <c r="A375"/>
      <c r="B375"/>
      <c r="C375"/>
      <c r="D375"/>
      <c r="E375"/>
      <c r="F375"/>
      <c r="G375"/>
      <c r="H375"/>
      <c r="I375"/>
      <c r="J375"/>
      <c r="K375" s="241"/>
      <c r="L375"/>
      <c r="M375"/>
      <c r="N375"/>
      <c r="O375"/>
    </row>
    <row r="376" spans="1:15" ht="15" x14ac:dyDescent="0.2">
      <c r="A376"/>
      <c r="B376"/>
      <c r="C376"/>
      <c r="D376"/>
      <c r="E376"/>
      <c r="F376"/>
      <c r="G376"/>
      <c r="H376"/>
      <c r="I376"/>
      <c r="J376"/>
      <c r="K376" s="241"/>
      <c r="L376"/>
      <c r="M376"/>
      <c r="N376"/>
      <c r="O376"/>
    </row>
    <row r="377" spans="1:15" ht="15" x14ac:dyDescent="0.2">
      <c r="A377"/>
      <c r="B377"/>
      <c r="C377"/>
      <c r="D377"/>
      <c r="E377"/>
      <c r="F377"/>
      <c r="G377"/>
      <c r="H377"/>
      <c r="I377"/>
      <c r="J377"/>
      <c r="K377" s="241"/>
      <c r="L377"/>
      <c r="M377"/>
      <c r="N377"/>
      <c r="O377"/>
    </row>
    <row r="378" spans="1:15" ht="15" x14ac:dyDescent="0.2">
      <c r="A378"/>
      <c r="B378"/>
      <c r="C378"/>
      <c r="D378"/>
      <c r="E378"/>
      <c r="F378"/>
      <c r="G378"/>
      <c r="H378"/>
      <c r="I378"/>
      <c r="J378"/>
      <c r="K378" s="241"/>
      <c r="L378"/>
      <c r="M378"/>
      <c r="N378"/>
      <c r="O378"/>
    </row>
    <row r="379" spans="1:15" ht="15" x14ac:dyDescent="0.2">
      <c r="A379"/>
      <c r="B379"/>
      <c r="C379"/>
      <c r="D379"/>
      <c r="E379"/>
      <c r="F379"/>
      <c r="G379"/>
      <c r="H379"/>
      <c r="I379"/>
      <c r="J379"/>
      <c r="K379" s="241"/>
      <c r="L379"/>
      <c r="M379"/>
      <c r="N379"/>
      <c r="O379"/>
    </row>
    <row r="380" spans="1:15" ht="15" x14ac:dyDescent="0.2">
      <c r="A380"/>
      <c r="B380"/>
      <c r="C380"/>
      <c r="D380"/>
      <c r="E380"/>
      <c r="F380"/>
      <c r="G380"/>
      <c r="H380"/>
      <c r="I380"/>
      <c r="J380"/>
      <c r="K380" s="241"/>
      <c r="L380"/>
      <c r="M380"/>
      <c r="N380"/>
      <c r="O380"/>
    </row>
    <row r="381" spans="1:15" ht="15" x14ac:dyDescent="0.2">
      <c r="A381"/>
      <c r="B381"/>
      <c r="C381"/>
      <c r="D381"/>
      <c r="E381"/>
      <c r="F381"/>
      <c r="G381"/>
      <c r="H381"/>
      <c r="I381"/>
      <c r="J381"/>
      <c r="K381" s="241"/>
      <c r="L381"/>
      <c r="M381"/>
      <c r="N381"/>
      <c r="O381"/>
    </row>
    <row r="382" spans="1:15" ht="15" x14ac:dyDescent="0.2">
      <c r="A382"/>
      <c r="B382"/>
      <c r="C382"/>
      <c r="D382"/>
      <c r="E382"/>
      <c r="F382"/>
      <c r="G382"/>
      <c r="H382"/>
      <c r="I382"/>
      <c r="J382"/>
      <c r="K382" s="241"/>
      <c r="L382"/>
      <c r="M382"/>
      <c r="N382"/>
      <c r="O382"/>
    </row>
    <row r="383" spans="1:15" ht="15" x14ac:dyDescent="0.2">
      <c r="A383"/>
      <c r="B383"/>
      <c r="C383"/>
      <c r="D383"/>
      <c r="E383"/>
      <c r="F383"/>
      <c r="G383"/>
      <c r="H383"/>
      <c r="I383"/>
      <c r="J383"/>
      <c r="K383" s="241"/>
      <c r="L383"/>
      <c r="M383"/>
      <c r="N383"/>
      <c r="O383"/>
    </row>
    <row r="384" spans="1:15" ht="15" x14ac:dyDescent="0.2">
      <c r="A384"/>
      <c r="B384"/>
      <c r="C384"/>
      <c r="D384"/>
      <c r="E384"/>
      <c r="F384"/>
      <c r="G384"/>
      <c r="H384"/>
      <c r="I384"/>
      <c r="J384"/>
      <c r="K384" s="241"/>
      <c r="L384"/>
      <c r="M384"/>
      <c r="N384"/>
      <c r="O384"/>
    </row>
    <row r="385" spans="1:15" ht="15" x14ac:dyDescent="0.2">
      <c r="A385"/>
      <c r="B385"/>
      <c r="C385"/>
      <c r="D385"/>
      <c r="E385"/>
      <c r="F385"/>
      <c r="G385"/>
      <c r="H385"/>
      <c r="I385"/>
      <c r="J385"/>
      <c r="K385" s="241"/>
      <c r="L385"/>
      <c r="M385"/>
      <c r="N385"/>
      <c r="O385"/>
    </row>
    <row r="386" spans="1:15" ht="15" x14ac:dyDescent="0.2">
      <c r="A386"/>
      <c r="B386"/>
      <c r="C386"/>
      <c r="D386"/>
      <c r="E386"/>
      <c r="F386"/>
      <c r="G386"/>
      <c r="H386"/>
      <c r="I386"/>
      <c r="J386"/>
      <c r="K386" s="241"/>
      <c r="L386"/>
      <c r="M386"/>
      <c r="N386"/>
      <c r="O386"/>
    </row>
    <row r="387" spans="1:15" ht="15" x14ac:dyDescent="0.2">
      <c r="A387"/>
      <c r="B387"/>
      <c r="C387"/>
      <c r="D387"/>
      <c r="E387"/>
      <c r="F387"/>
      <c r="G387"/>
      <c r="H387"/>
      <c r="I387"/>
      <c r="J387"/>
      <c r="K387" s="241"/>
      <c r="L387"/>
      <c r="M387"/>
      <c r="N387"/>
      <c r="O387"/>
    </row>
    <row r="388" spans="1:15" ht="15" x14ac:dyDescent="0.2">
      <c r="A388"/>
      <c r="B388"/>
      <c r="C388"/>
      <c r="D388"/>
      <c r="E388"/>
      <c r="F388"/>
      <c r="G388"/>
      <c r="H388"/>
      <c r="I388"/>
      <c r="J388"/>
      <c r="K388" s="241"/>
      <c r="L388"/>
      <c r="M388"/>
      <c r="N388"/>
      <c r="O388"/>
    </row>
    <row r="389" spans="1:15" ht="15" x14ac:dyDescent="0.2">
      <c r="A389"/>
      <c r="B389"/>
      <c r="C389"/>
      <c r="D389"/>
      <c r="E389"/>
      <c r="F389"/>
      <c r="G389"/>
      <c r="H389"/>
      <c r="I389"/>
      <c r="J389"/>
      <c r="K389" s="241"/>
      <c r="L389"/>
      <c r="M389"/>
      <c r="N389"/>
      <c r="O389"/>
    </row>
    <row r="390" spans="1:15" ht="15" x14ac:dyDescent="0.2">
      <c r="A390"/>
      <c r="B390"/>
      <c r="C390"/>
      <c r="D390"/>
      <c r="E390"/>
      <c r="F390"/>
      <c r="G390"/>
      <c r="H390"/>
      <c r="I390"/>
      <c r="J390"/>
      <c r="K390" s="241"/>
      <c r="L390"/>
      <c r="M390"/>
      <c r="N390"/>
      <c r="O390"/>
    </row>
    <row r="391" spans="1:15" ht="15" x14ac:dyDescent="0.2">
      <c r="A391"/>
      <c r="B391"/>
      <c r="C391"/>
      <c r="D391"/>
      <c r="E391"/>
      <c r="F391"/>
      <c r="G391"/>
      <c r="H391"/>
      <c r="I391"/>
      <c r="J391"/>
      <c r="K391" s="241"/>
      <c r="L391"/>
      <c r="M391"/>
      <c r="N391"/>
      <c r="O391"/>
    </row>
    <row r="392" spans="1:15" ht="15" x14ac:dyDescent="0.2">
      <c r="A392"/>
      <c r="B392"/>
      <c r="C392"/>
      <c r="D392"/>
      <c r="E392"/>
      <c r="F392"/>
      <c r="G392"/>
      <c r="H392"/>
      <c r="I392"/>
      <c r="J392"/>
      <c r="K392" s="241"/>
      <c r="L392"/>
      <c r="M392"/>
      <c r="N392"/>
      <c r="O392"/>
    </row>
    <row r="393" spans="1:15" ht="15" x14ac:dyDescent="0.2">
      <c r="A393"/>
      <c r="B393"/>
      <c r="C393"/>
      <c r="D393"/>
      <c r="E393"/>
      <c r="F393"/>
      <c r="G393"/>
      <c r="H393"/>
      <c r="I393"/>
      <c r="J393"/>
      <c r="K393" s="241"/>
      <c r="L393"/>
      <c r="M393"/>
      <c r="N393"/>
      <c r="O393"/>
    </row>
    <row r="394" spans="1:15" ht="15" x14ac:dyDescent="0.2">
      <c r="A394"/>
      <c r="B394"/>
      <c r="C394"/>
      <c r="D394"/>
      <c r="E394"/>
      <c r="F394"/>
      <c r="G394"/>
      <c r="H394"/>
      <c r="I394"/>
      <c r="J394"/>
      <c r="K394" s="241"/>
      <c r="L394"/>
      <c r="M394"/>
      <c r="N394"/>
      <c r="O394"/>
    </row>
    <row r="395" spans="1:15" ht="15" x14ac:dyDescent="0.2">
      <c r="A395"/>
      <c r="B395"/>
      <c r="C395"/>
      <c r="D395"/>
      <c r="E395"/>
      <c r="F395"/>
      <c r="G395"/>
      <c r="H395"/>
      <c r="I395"/>
      <c r="J395"/>
      <c r="K395" s="241"/>
      <c r="L395"/>
      <c r="M395"/>
      <c r="N395"/>
      <c r="O395"/>
    </row>
    <row r="396" spans="1:15" ht="15" x14ac:dyDescent="0.2">
      <c r="A396"/>
      <c r="B396"/>
      <c r="C396"/>
      <c r="D396"/>
      <c r="E396"/>
      <c r="F396"/>
      <c r="G396"/>
      <c r="H396"/>
      <c r="I396"/>
      <c r="J396"/>
      <c r="K396" s="241"/>
      <c r="L396"/>
      <c r="M396"/>
      <c r="N396"/>
      <c r="O396"/>
    </row>
    <row r="397" spans="1:15" ht="15" x14ac:dyDescent="0.2">
      <c r="A397"/>
      <c r="B397"/>
      <c r="C397"/>
      <c r="D397"/>
      <c r="E397"/>
      <c r="F397"/>
      <c r="G397"/>
      <c r="H397"/>
      <c r="I397"/>
      <c r="J397"/>
      <c r="K397" s="241"/>
      <c r="L397"/>
      <c r="M397"/>
      <c r="N397"/>
      <c r="O397"/>
    </row>
    <row r="398" spans="1:15" ht="15" x14ac:dyDescent="0.2">
      <c r="A398"/>
      <c r="B398"/>
      <c r="C398"/>
      <c r="D398"/>
      <c r="E398"/>
      <c r="F398"/>
      <c r="G398"/>
      <c r="H398"/>
      <c r="I398"/>
      <c r="J398"/>
      <c r="K398" s="241"/>
      <c r="L398"/>
      <c r="M398"/>
      <c r="N398"/>
      <c r="O398"/>
    </row>
    <row r="399" spans="1:15" ht="15" x14ac:dyDescent="0.2">
      <c r="A399"/>
      <c r="B399"/>
      <c r="C399"/>
      <c r="D399"/>
      <c r="E399"/>
      <c r="F399"/>
      <c r="G399"/>
      <c r="H399"/>
      <c r="I399"/>
      <c r="J399"/>
      <c r="K399" s="241"/>
      <c r="L399"/>
      <c r="M399"/>
      <c r="N399"/>
      <c r="O399"/>
    </row>
    <row r="400" spans="1:15" ht="15" x14ac:dyDescent="0.2">
      <c r="A400"/>
      <c r="B400"/>
      <c r="C400"/>
      <c r="D400"/>
      <c r="E400"/>
      <c r="F400"/>
      <c r="G400"/>
      <c r="H400"/>
      <c r="I400"/>
      <c r="J400"/>
      <c r="K400" s="241"/>
      <c r="L400"/>
      <c r="M400"/>
      <c r="N400"/>
      <c r="O400"/>
    </row>
    <row r="401" spans="1:15" ht="15" x14ac:dyDescent="0.2">
      <c r="A401"/>
      <c r="B401"/>
      <c r="C401"/>
      <c r="D401"/>
      <c r="E401"/>
      <c r="F401"/>
      <c r="G401"/>
      <c r="H401"/>
      <c r="I401"/>
      <c r="J401"/>
      <c r="K401" s="241"/>
      <c r="L401"/>
      <c r="M401"/>
      <c r="N401"/>
      <c r="O401"/>
    </row>
    <row r="402" spans="1:15" ht="15" x14ac:dyDescent="0.2">
      <c r="A402"/>
      <c r="B402"/>
      <c r="C402"/>
      <c r="D402"/>
      <c r="E402"/>
      <c r="F402"/>
      <c r="G402"/>
      <c r="H402"/>
      <c r="I402"/>
      <c r="J402"/>
      <c r="K402" s="241"/>
      <c r="L402"/>
      <c r="M402"/>
      <c r="N402"/>
      <c r="O402"/>
    </row>
    <row r="403" spans="1:15" ht="15" x14ac:dyDescent="0.2">
      <c r="A403"/>
      <c r="B403"/>
      <c r="C403"/>
      <c r="D403"/>
      <c r="E403"/>
      <c r="F403"/>
      <c r="G403"/>
      <c r="H403"/>
      <c r="I403"/>
      <c r="J403"/>
      <c r="K403" s="241"/>
      <c r="L403"/>
      <c r="M403"/>
      <c r="N403"/>
      <c r="O403"/>
    </row>
    <row r="404" spans="1:15" ht="15" x14ac:dyDescent="0.2">
      <c r="A404"/>
      <c r="B404"/>
      <c r="C404"/>
      <c r="D404"/>
      <c r="E404"/>
      <c r="F404"/>
      <c r="G404"/>
      <c r="H404"/>
      <c r="I404"/>
      <c r="J404"/>
      <c r="K404" s="241"/>
      <c r="L404"/>
      <c r="M404"/>
      <c r="N404"/>
      <c r="O404"/>
    </row>
    <row r="405" spans="1:15" ht="15" x14ac:dyDescent="0.2">
      <c r="A405"/>
      <c r="B405"/>
      <c r="C405"/>
      <c r="D405"/>
      <c r="E405"/>
      <c r="F405"/>
      <c r="G405"/>
      <c r="H405"/>
      <c r="I405"/>
      <c r="J405"/>
      <c r="K405" s="241"/>
      <c r="L405"/>
      <c r="M405"/>
      <c r="N405"/>
      <c r="O405"/>
    </row>
    <row r="406" spans="1:15" ht="15" x14ac:dyDescent="0.2">
      <c r="A406"/>
      <c r="B406"/>
      <c r="C406"/>
      <c r="D406"/>
      <c r="E406"/>
      <c r="F406"/>
      <c r="G406"/>
      <c r="H406"/>
      <c r="I406"/>
      <c r="J406"/>
      <c r="K406" s="241"/>
      <c r="L406"/>
      <c r="M406"/>
      <c r="N406"/>
      <c r="O406"/>
    </row>
    <row r="407" spans="1:15" ht="15" x14ac:dyDescent="0.2">
      <c r="A407"/>
      <c r="B407"/>
      <c r="C407"/>
      <c r="D407"/>
      <c r="E407"/>
      <c r="F407"/>
      <c r="G407"/>
      <c r="H407"/>
      <c r="I407"/>
      <c r="J407"/>
      <c r="K407" s="241"/>
      <c r="L407"/>
      <c r="M407"/>
      <c r="N407"/>
      <c r="O407"/>
    </row>
    <row r="408" spans="1:15" ht="15" x14ac:dyDescent="0.2">
      <c r="A408"/>
      <c r="B408"/>
      <c r="C408"/>
      <c r="D408"/>
      <c r="E408"/>
      <c r="F408"/>
      <c r="G408"/>
      <c r="H408"/>
      <c r="I408"/>
      <c r="J408"/>
      <c r="K408" s="241"/>
      <c r="L408"/>
      <c r="M408"/>
      <c r="N408"/>
      <c r="O408"/>
    </row>
    <row r="409" spans="1:15" ht="15" x14ac:dyDescent="0.2">
      <c r="A409"/>
      <c r="B409"/>
      <c r="C409"/>
      <c r="D409"/>
      <c r="E409"/>
      <c r="F409"/>
      <c r="G409"/>
      <c r="H409"/>
      <c r="I409"/>
      <c r="J409"/>
      <c r="K409" s="241"/>
      <c r="L409"/>
      <c r="M409"/>
      <c r="N409"/>
      <c r="O409"/>
    </row>
    <row r="410" spans="1:15" ht="15" x14ac:dyDescent="0.2">
      <c r="A410"/>
      <c r="B410"/>
      <c r="C410"/>
      <c r="D410"/>
      <c r="E410"/>
      <c r="F410"/>
      <c r="G410"/>
      <c r="H410"/>
      <c r="I410"/>
      <c r="J410"/>
      <c r="K410" s="241"/>
      <c r="L410"/>
      <c r="M410"/>
      <c r="N410"/>
      <c r="O410"/>
    </row>
    <row r="411" spans="1:15" ht="15" x14ac:dyDescent="0.2">
      <c r="A411"/>
      <c r="B411"/>
      <c r="C411"/>
      <c r="D411"/>
      <c r="E411"/>
      <c r="F411"/>
      <c r="G411"/>
      <c r="H411"/>
      <c r="I411"/>
      <c r="J411"/>
      <c r="K411" s="241"/>
      <c r="L411"/>
      <c r="M411"/>
      <c r="N411"/>
      <c r="O411"/>
    </row>
    <row r="412" spans="1:15" ht="15" x14ac:dyDescent="0.2">
      <c r="A412"/>
      <c r="B412"/>
      <c r="C412"/>
      <c r="D412"/>
      <c r="E412"/>
      <c r="F412"/>
      <c r="G412"/>
      <c r="H412"/>
      <c r="I412"/>
      <c r="J412"/>
      <c r="K412" s="241"/>
      <c r="L412"/>
      <c r="M412"/>
      <c r="N412"/>
      <c r="O412"/>
    </row>
    <row r="413" spans="1:15" ht="15" x14ac:dyDescent="0.2">
      <c r="A413"/>
      <c r="B413"/>
      <c r="C413"/>
      <c r="D413"/>
      <c r="E413"/>
      <c r="F413"/>
      <c r="G413"/>
      <c r="H413"/>
      <c r="I413"/>
      <c r="J413"/>
      <c r="K413" s="241"/>
      <c r="L413"/>
      <c r="M413"/>
      <c r="N413"/>
      <c r="O413"/>
    </row>
    <row r="414" spans="1:15" ht="15" x14ac:dyDescent="0.2">
      <c r="A414"/>
      <c r="B414"/>
      <c r="C414"/>
      <c r="D414"/>
      <c r="E414"/>
      <c r="F414"/>
      <c r="G414"/>
      <c r="H414"/>
      <c r="I414"/>
      <c r="J414"/>
      <c r="K414" s="241"/>
      <c r="L414"/>
      <c r="M414"/>
      <c r="N414"/>
      <c r="O414"/>
    </row>
    <row r="415" spans="1:15" ht="15" x14ac:dyDescent="0.2">
      <c r="A415"/>
      <c r="B415"/>
      <c r="C415"/>
      <c r="D415"/>
      <c r="E415"/>
      <c r="F415"/>
      <c r="G415"/>
      <c r="H415"/>
      <c r="I415"/>
      <c r="J415"/>
      <c r="K415" s="241"/>
      <c r="L415"/>
      <c r="M415"/>
      <c r="N415"/>
      <c r="O415"/>
    </row>
    <row r="416" spans="1:15" ht="15" x14ac:dyDescent="0.2">
      <c r="A416"/>
      <c r="B416"/>
      <c r="C416"/>
      <c r="D416"/>
      <c r="E416"/>
      <c r="F416"/>
      <c r="G416"/>
      <c r="H416"/>
      <c r="I416"/>
      <c r="J416"/>
      <c r="K416" s="241"/>
      <c r="L416"/>
      <c r="M416"/>
      <c r="N416"/>
      <c r="O416"/>
    </row>
    <row r="417" spans="1:15" ht="15" x14ac:dyDescent="0.2">
      <c r="A417"/>
      <c r="B417"/>
      <c r="C417"/>
      <c r="D417"/>
      <c r="E417"/>
      <c r="F417"/>
      <c r="G417"/>
      <c r="H417"/>
      <c r="I417"/>
      <c r="J417"/>
      <c r="K417" s="241"/>
      <c r="L417"/>
      <c r="M417"/>
      <c r="N417"/>
      <c r="O417"/>
    </row>
    <row r="418" spans="1:15" ht="15" x14ac:dyDescent="0.2">
      <c r="A418"/>
      <c r="B418"/>
      <c r="C418"/>
      <c r="D418"/>
      <c r="E418"/>
      <c r="F418"/>
      <c r="G418"/>
      <c r="H418"/>
      <c r="I418"/>
      <c r="J418"/>
      <c r="K418" s="241"/>
      <c r="L418"/>
      <c r="M418"/>
      <c r="N418"/>
      <c r="O418"/>
    </row>
    <row r="419" spans="1:15" ht="15" x14ac:dyDescent="0.2">
      <c r="A419"/>
      <c r="B419"/>
      <c r="C419"/>
      <c r="D419"/>
      <c r="E419"/>
      <c r="F419"/>
      <c r="G419"/>
      <c r="H419"/>
      <c r="I419"/>
      <c r="J419"/>
      <c r="K419" s="241"/>
      <c r="L419"/>
      <c r="M419"/>
      <c r="N419"/>
      <c r="O419"/>
    </row>
    <row r="420" spans="1:15" ht="15" x14ac:dyDescent="0.2">
      <c r="A420"/>
      <c r="B420"/>
      <c r="C420"/>
      <c r="D420"/>
      <c r="E420"/>
      <c r="F420"/>
      <c r="G420"/>
      <c r="H420"/>
      <c r="I420"/>
      <c r="J420"/>
      <c r="K420" s="241"/>
      <c r="L420"/>
      <c r="M420"/>
      <c r="N420"/>
      <c r="O420"/>
    </row>
    <row r="421" spans="1:15" ht="15" x14ac:dyDescent="0.2">
      <c r="A421"/>
      <c r="B421"/>
      <c r="C421"/>
      <c r="D421"/>
      <c r="E421"/>
      <c r="F421"/>
      <c r="G421"/>
      <c r="H421"/>
      <c r="I421"/>
      <c r="J421"/>
      <c r="K421" s="241"/>
      <c r="L421"/>
      <c r="M421"/>
      <c r="N421"/>
      <c r="O421"/>
    </row>
    <row r="422" spans="1:15" ht="15" x14ac:dyDescent="0.2">
      <c r="A422"/>
      <c r="B422"/>
      <c r="C422"/>
      <c r="D422"/>
      <c r="E422"/>
      <c r="F422"/>
      <c r="G422"/>
      <c r="H422"/>
      <c r="I422"/>
      <c r="J422"/>
      <c r="K422" s="241"/>
      <c r="L422"/>
      <c r="M422"/>
      <c r="N422"/>
      <c r="O422"/>
    </row>
    <row r="423" spans="1:15" ht="15" x14ac:dyDescent="0.2">
      <c r="A423"/>
      <c r="B423"/>
      <c r="C423"/>
      <c r="D423"/>
      <c r="E423"/>
      <c r="F423"/>
      <c r="G423"/>
      <c r="H423"/>
      <c r="I423"/>
      <c r="J423"/>
      <c r="K423" s="241"/>
      <c r="L423"/>
      <c r="M423"/>
      <c r="N423"/>
      <c r="O423"/>
    </row>
    <row r="424" spans="1:15" ht="15" x14ac:dyDescent="0.2">
      <c r="A424"/>
      <c r="B424"/>
      <c r="C424"/>
      <c r="D424"/>
      <c r="E424"/>
      <c r="F424"/>
      <c r="G424"/>
      <c r="H424"/>
      <c r="I424"/>
      <c r="J424"/>
      <c r="K424" s="241"/>
      <c r="L424"/>
      <c r="M424"/>
      <c r="N424"/>
      <c r="O424"/>
    </row>
    <row r="425" spans="1:15" ht="15" x14ac:dyDescent="0.2">
      <c r="A425"/>
      <c r="B425"/>
      <c r="C425"/>
      <c r="D425"/>
      <c r="E425"/>
      <c r="F425"/>
      <c r="G425"/>
      <c r="H425"/>
      <c r="I425"/>
      <c r="J425"/>
      <c r="K425" s="241"/>
      <c r="L425"/>
      <c r="M425"/>
      <c r="N425"/>
      <c r="O425"/>
    </row>
    <row r="426" spans="1:15" ht="15" x14ac:dyDescent="0.2">
      <c r="A426"/>
      <c r="B426"/>
      <c r="C426"/>
      <c r="D426"/>
      <c r="E426"/>
      <c r="F426"/>
      <c r="G426"/>
      <c r="H426"/>
      <c r="I426"/>
      <c r="J426"/>
      <c r="K426" s="241"/>
      <c r="L426"/>
      <c r="M426"/>
      <c r="N426"/>
      <c r="O426"/>
    </row>
    <row r="427" spans="1:15" ht="15" x14ac:dyDescent="0.2">
      <c r="A427"/>
      <c r="B427"/>
      <c r="C427"/>
      <c r="D427"/>
      <c r="E427"/>
      <c r="F427"/>
      <c r="G427"/>
      <c r="H427"/>
      <c r="I427"/>
      <c r="J427"/>
      <c r="K427" s="241"/>
      <c r="L427"/>
      <c r="M427"/>
      <c r="N427"/>
      <c r="O427"/>
    </row>
    <row r="428" spans="1:15" ht="15" x14ac:dyDescent="0.2">
      <c r="A428"/>
      <c r="B428"/>
      <c r="C428"/>
      <c r="D428"/>
      <c r="E428"/>
      <c r="F428"/>
      <c r="G428"/>
      <c r="H428"/>
      <c r="I428"/>
      <c r="J428"/>
      <c r="K428" s="241"/>
      <c r="L428"/>
      <c r="M428"/>
      <c r="N428"/>
      <c r="O428"/>
    </row>
    <row r="429" spans="1:15" ht="15" x14ac:dyDescent="0.2">
      <c r="A429"/>
      <c r="B429"/>
      <c r="C429"/>
      <c r="D429"/>
      <c r="E429"/>
      <c r="F429"/>
      <c r="G429"/>
      <c r="H429"/>
      <c r="I429"/>
      <c r="J429"/>
      <c r="K429" s="241"/>
      <c r="L429"/>
      <c r="M429"/>
      <c r="N429"/>
      <c r="O429"/>
    </row>
    <row r="430" spans="1:15" ht="15" x14ac:dyDescent="0.2">
      <c r="A430"/>
      <c r="B430"/>
      <c r="C430"/>
      <c r="D430"/>
      <c r="E430"/>
      <c r="F430"/>
      <c r="G430"/>
      <c r="H430"/>
      <c r="I430"/>
      <c r="J430"/>
      <c r="K430" s="241"/>
      <c r="L430"/>
      <c r="M430"/>
      <c r="N430"/>
      <c r="O430"/>
    </row>
    <row r="431" spans="1:15" ht="15" x14ac:dyDescent="0.2">
      <c r="A431"/>
      <c r="B431"/>
      <c r="C431"/>
      <c r="D431"/>
      <c r="E431"/>
      <c r="F431"/>
      <c r="G431"/>
      <c r="H431"/>
      <c r="I431"/>
      <c r="J431"/>
      <c r="K431" s="241"/>
      <c r="L431"/>
      <c r="M431"/>
      <c r="N431"/>
      <c r="O431"/>
    </row>
    <row r="432" spans="1:15" ht="15" x14ac:dyDescent="0.2">
      <c r="A432"/>
      <c r="B432"/>
      <c r="C432"/>
      <c r="D432"/>
      <c r="E432"/>
      <c r="F432"/>
      <c r="G432"/>
      <c r="H432"/>
      <c r="I432"/>
      <c r="J432"/>
      <c r="K432" s="241"/>
      <c r="L432"/>
      <c r="M432"/>
      <c r="N432"/>
      <c r="O432"/>
    </row>
    <row r="433" spans="1:15" ht="15" x14ac:dyDescent="0.2">
      <c r="A433"/>
      <c r="B433"/>
      <c r="C433"/>
      <c r="D433"/>
      <c r="E433"/>
      <c r="F433"/>
      <c r="G433"/>
      <c r="H433"/>
      <c r="I433"/>
      <c r="J433"/>
      <c r="K433" s="241"/>
      <c r="L433"/>
      <c r="M433"/>
      <c r="N433"/>
      <c r="O433"/>
    </row>
    <row r="434" spans="1:15" ht="15" x14ac:dyDescent="0.2">
      <c r="A434"/>
      <c r="B434"/>
      <c r="C434"/>
      <c r="D434"/>
      <c r="E434"/>
      <c r="F434"/>
      <c r="G434"/>
      <c r="H434"/>
      <c r="I434"/>
      <c r="J434"/>
      <c r="K434" s="241"/>
      <c r="L434"/>
      <c r="M434"/>
      <c r="N434"/>
      <c r="O434"/>
    </row>
    <row r="435" spans="1:15" ht="15" x14ac:dyDescent="0.2">
      <c r="A435"/>
      <c r="B435"/>
      <c r="C435"/>
      <c r="D435"/>
      <c r="E435"/>
      <c r="F435"/>
      <c r="G435"/>
      <c r="H435"/>
      <c r="I435"/>
      <c r="J435"/>
      <c r="K435" s="241"/>
      <c r="L435"/>
      <c r="M435"/>
      <c r="N435"/>
      <c r="O435"/>
    </row>
    <row r="436" spans="1:15" ht="15" x14ac:dyDescent="0.2">
      <c r="A436"/>
      <c r="B436"/>
      <c r="C436"/>
      <c r="D436"/>
      <c r="E436"/>
      <c r="F436"/>
      <c r="G436"/>
      <c r="H436"/>
      <c r="I436"/>
      <c r="J436"/>
      <c r="K436" s="241"/>
      <c r="L436"/>
      <c r="M436"/>
      <c r="N436"/>
      <c r="O436"/>
    </row>
    <row r="437" spans="1:15" ht="15" x14ac:dyDescent="0.2">
      <c r="A437"/>
      <c r="B437"/>
      <c r="C437"/>
      <c r="D437"/>
      <c r="E437"/>
      <c r="F437"/>
      <c r="G437"/>
      <c r="H437"/>
      <c r="I437"/>
      <c r="J437"/>
      <c r="K437" s="241"/>
      <c r="L437"/>
      <c r="M437"/>
      <c r="N437"/>
      <c r="O437"/>
    </row>
    <row r="438" spans="1:15" ht="15" x14ac:dyDescent="0.2">
      <c r="A438"/>
      <c r="B438"/>
      <c r="C438"/>
      <c r="D438"/>
      <c r="E438"/>
      <c r="F438"/>
      <c r="G438"/>
      <c r="H438"/>
      <c r="I438"/>
      <c r="J438"/>
      <c r="K438" s="241"/>
      <c r="L438"/>
      <c r="M438"/>
      <c r="N438"/>
      <c r="O438"/>
    </row>
    <row r="439" spans="1:15" ht="15" x14ac:dyDescent="0.2">
      <c r="A439"/>
      <c r="B439"/>
      <c r="C439"/>
      <c r="D439"/>
      <c r="E439"/>
      <c r="F439"/>
      <c r="G439"/>
      <c r="H439"/>
      <c r="I439"/>
      <c r="J439"/>
      <c r="K439" s="241"/>
      <c r="L439"/>
      <c r="M439"/>
      <c r="N439"/>
      <c r="O439"/>
    </row>
    <row r="440" spans="1:15" ht="15" x14ac:dyDescent="0.2">
      <c r="A440"/>
      <c r="B440"/>
      <c r="C440"/>
      <c r="D440"/>
      <c r="E440"/>
      <c r="F440"/>
      <c r="G440"/>
      <c r="H440"/>
      <c r="I440"/>
      <c r="J440"/>
      <c r="K440" s="241"/>
      <c r="L440"/>
      <c r="M440"/>
      <c r="N440"/>
      <c r="O440"/>
    </row>
    <row r="441" spans="1:15" ht="15" x14ac:dyDescent="0.2">
      <c r="A441"/>
      <c r="B441"/>
      <c r="C441"/>
      <c r="D441"/>
      <c r="E441"/>
      <c r="F441"/>
      <c r="G441"/>
      <c r="H441"/>
      <c r="I441"/>
      <c r="J441"/>
      <c r="K441" s="241"/>
      <c r="L441"/>
      <c r="M441"/>
      <c r="N441"/>
      <c r="O441"/>
    </row>
    <row r="442" spans="1:15" ht="15" x14ac:dyDescent="0.2">
      <c r="A442"/>
      <c r="B442"/>
      <c r="C442"/>
      <c r="D442"/>
      <c r="E442"/>
      <c r="F442"/>
      <c r="G442"/>
      <c r="H442"/>
      <c r="I442"/>
      <c r="J442"/>
      <c r="K442" s="241"/>
      <c r="L442"/>
      <c r="M442"/>
      <c r="N442"/>
      <c r="O442"/>
    </row>
    <row r="443" spans="1:15" ht="15" x14ac:dyDescent="0.2">
      <c r="A443"/>
      <c r="B443"/>
      <c r="C443"/>
      <c r="D443"/>
      <c r="E443"/>
      <c r="F443"/>
      <c r="G443"/>
      <c r="H443"/>
      <c r="I443"/>
      <c r="J443"/>
      <c r="K443" s="241"/>
      <c r="L443"/>
      <c r="M443"/>
      <c r="N443"/>
      <c r="O443"/>
    </row>
    <row r="444" spans="1:15" ht="15" x14ac:dyDescent="0.2">
      <c r="A444"/>
      <c r="B444"/>
      <c r="C444"/>
      <c r="D444"/>
      <c r="E444"/>
      <c r="F444"/>
      <c r="G444"/>
      <c r="H444"/>
      <c r="I444"/>
      <c r="J444"/>
      <c r="K444" s="241"/>
      <c r="L444"/>
      <c r="M444"/>
      <c r="N444"/>
      <c r="O444"/>
    </row>
    <row r="445" spans="1:15" ht="15" x14ac:dyDescent="0.2">
      <c r="A445"/>
      <c r="B445"/>
      <c r="C445"/>
      <c r="D445"/>
      <c r="E445"/>
      <c r="F445"/>
      <c r="G445"/>
      <c r="H445"/>
      <c r="I445"/>
      <c r="J445"/>
      <c r="K445" s="241"/>
      <c r="L445"/>
      <c r="M445"/>
      <c r="N445"/>
      <c r="O445"/>
    </row>
    <row r="446" spans="1:15" ht="15" x14ac:dyDescent="0.2">
      <c r="A446"/>
      <c r="B446"/>
      <c r="C446"/>
      <c r="D446"/>
      <c r="E446"/>
      <c r="F446"/>
      <c r="G446"/>
      <c r="H446"/>
      <c r="I446"/>
      <c r="J446"/>
      <c r="K446" s="241"/>
      <c r="L446"/>
      <c r="M446"/>
      <c r="N446"/>
      <c r="O446"/>
    </row>
    <row r="447" spans="1:15" ht="15" x14ac:dyDescent="0.2">
      <c r="A447"/>
      <c r="B447"/>
      <c r="C447"/>
      <c r="D447"/>
      <c r="E447"/>
      <c r="F447"/>
      <c r="G447"/>
      <c r="H447"/>
      <c r="I447"/>
      <c r="J447"/>
      <c r="K447" s="241"/>
      <c r="L447"/>
      <c r="M447"/>
      <c r="N447"/>
      <c r="O447"/>
    </row>
    <row r="448" spans="1:15" ht="15" x14ac:dyDescent="0.2">
      <c r="A448"/>
      <c r="B448"/>
      <c r="C448"/>
      <c r="D448"/>
      <c r="E448"/>
      <c r="F448"/>
      <c r="G448"/>
      <c r="H448"/>
      <c r="I448"/>
      <c r="J448"/>
      <c r="K448" s="241"/>
      <c r="L448"/>
      <c r="M448"/>
      <c r="N448"/>
      <c r="O448"/>
    </row>
    <row r="449" spans="1:15" ht="15" x14ac:dyDescent="0.2">
      <c r="A449"/>
      <c r="B449"/>
      <c r="C449"/>
      <c r="D449"/>
      <c r="E449"/>
      <c r="F449"/>
      <c r="G449"/>
      <c r="H449"/>
      <c r="I449"/>
      <c r="J449"/>
      <c r="K449" s="241"/>
      <c r="L449"/>
      <c r="M449"/>
      <c r="N449"/>
      <c r="O449"/>
    </row>
    <row r="450" spans="1:15" ht="15" x14ac:dyDescent="0.2">
      <c r="A450"/>
      <c r="B450"/>
      <c r="C450"/>
      <c r="D450"/>
      <c r="E450"/>
      <c r="F450"/>
      <c r="G450"/>
      <c r="H450"/>
      <c r="I450"/>
      <c r="J450"/>
      <c r="K450" s="241"/>
      <c r="L450"/>
      <c r="M450"/>
      <c r="N450"/>
      <c r="O450"/>
    </row>
    <row r="451" spans="1:15" ht="15" x14ac:dyDescent="0.2">
      <c r="A451"/>
      <c r="B451"/>
      <c r="C451"/>
      <c r="D451"/>
      <c r="E451"/>
      <c r="F451"/>
      <c r="G451"/>
      <c r="H451"/>
      <c r="I451"/>
      <c r="J451"/>
      <c r="K451" s="241"/>
      <c r="L451"/>
      <c r="M451"/>
      <c r="N451"/>
      <c r="O451"/>
    </row>
    <row r="452" spans="1:15" ht="15" x14ac:dyDescent="0.2">
      <c r="A452"/>
      <c r="B452"/>
      <c r="C452"/>
      <c r="D452"/>
      <c r="E452"/>
      <c r="F452"/>
      <c r="G452"/>
      <c r="H452"/>
      <c r="I452"/>
      <c r="J452"/>
      <c r="K452" s="241"/>
      <c r="L452"/>
      <c r="M452"/>
      <c r="N452"/>
      <c r="O452"/>
    </row>
    <row r="453" spans="1:15" ht="15" x14ac:dyDescent="0.2">
      <c r="A453"/>
      <c r="B453"/>
      <c r="C453"/>
      <c r="D453"/>
      <c r="E453"/>
      <c r="F453"/>
      <c r="G453"/>
      <c r="H453"/>
      <c r="I453"/>
      <c r="J453"/>
      <c r="K453" s="241"/>
      <c r="L453"/>
      <c r="M453"/>
      <c r="N453"/>
      <c r="O453"/>
    </row>
    <row r="454" spans="1:15" ht="15" x14ac:dyDescent="0.2">
      <c r="A454"/>
      <c r="B454"/>
      <c r="C454"/>
      <c r="D454"/>
      <c r="E454"/>
      <c r="F454"/>
      <c r="G454"/>
      <c r="H454"/>
      <c r="I454"/>
      <c r="J454"/>
      <c r="K454" s="241"/>
      <c r="L454"/>
      <c r="M454"/>
      <c r="N454"/>
      <c r="O454"/>
    </row>
    <row r="455" spans="1:15" ht="15" x14ac:dyDescent="0.2">
      <c r="A455"/>
      <c r="B455"/>
      <c r="C455"/>
      <c r="D455"/>
      <c r="E455"/>
      <c r="F455"/>
      <c r="G455"/>
      <c r="H455"/>
      <c r="I455"/>
      <c r="J455"/>
      <c r="K455" s="241"/>
      <c r="L455"/>
      <c r="M455"/>
      <c r="N455"/>
      <c r="O455"/>
    </row>
    <row r="456" spans="1:15" ht="15" x14ac:dyDescent="0.2">
      <c r="A456"/>
      <c r="B456"/>
      <c r="C456"/>
      <c r="D456"/>
      <c r="E456"/>
      <c r="F456"/>
      <c r="G456"/>
      <c r="H456"/>
      <c r="I456"/>
      <c r="J456"/>
      <c r="K456" s="241"/>
      <c r="L456"/>
      <c r="M456"/>
      <c r="N456"/>
      <c r="O456"/>
    </row>
    <row r="457" spans="1:15" ht="15" x14ac:dyDescent="0.2">
      <c r="A457"/>
      <c r="B457"/>
      <c r="C457"/>
      <c r="D457"/>
      <c r="E457"/>
      <c r="F457"/>
      <c r="G457"/>
      <c r="H457"/>
      <c r="I457"/>
      <c r="J457"/>
      <c r="K457" s="241"/>
      <c r="L457"/>
      <c r="M457"/>
      <c r="N457"/>
      <c r="O457"/>
    </row>
    <row r="458" spans="1:15" ht="15" x14ac:dyDescent="0.2">
      <c r="A458"/>
      <c r="B458"/>
      <c r="C458"/>
      <c r="D458"/>
      <c r="E458"/>
      <c r="F458"/>
      <c r="G458"/>
      <c r="H458"/>
      <c r="I458"/>
      <c r="J458"/>
      <c r="K458" s="241"/>
      <c r="L458"/>
      <c r="M458"/>
      <c r="N458"/>
      <c r="O458"/>
    </row>
    <row r="459" spans="1:15" ht="15" x14ac:dyDescent="0.2">
      <c r="A459"/>
      <c r="B459"/>
      <c r="C459"/>
      <c r="D459"/>
      <c r="E459"/>
      <c r="F459"/>
      <c r="G459"/>
      <c r="H459"/>
      <c r="I459"/>
      <c r="J459"/>
      <c r="K459" s="241"/>
      <c r="L459"/>
      <c r="M459"/>
      <c r="N459"/>
      <c r="O459"/>
    </row>
    <row r="460" spans="1:15" ht="15" x14ac:dyDescent="0.2">
      <c r="A460"/>
      <c r="B460"/>
      <c r="C460"/>
      <c r="D460"/>
      <c r="E460"/>
      <c r="F460"/>
      <c r="G460"/>
      <c r="H460"/>
      <c r="I460"/>
      <c r="J460"/>
      <c r="K460" s="241"/>
      <c r="L460"/>
      <c r="M460"/>
      <c r="N460"/>
      <c r="O460"/>
    </row>
    <row r="461" spans="1:15" ht="15" x14ac:dyDescent="0.2">
      <c r="A461"/>
      <c r="B461"/>
      <c r="C461"/>
      <c r="D461"/>
      <c r="E461"/>
      <c r="F461"/>
      <c r="G461"/>
      <c r="H461"/>
      <c r="I461"/>
      <c r="J461"/>
      <c r="K461" s="241"/>
      <c r="L461"/>
      <c r="M461"/>
      <c r="N461"/>
      <c r="O461"/>
    </row>
    <row r="462" spans="1:15" ht="15" x14ac:dyDescent="0.2">
      <c r="A462"/>
      <c r="B462"/>
      <c r="C462"/>
      <c r="D462"/>
      <c r="E462"/>
      <c r="F462"/>
      <c r="G462"/>
      <c r="H462"/>
      <c r="I462"/>
      <c r="J462"/>
      <c r="K462" s="241"/>
      <c r="L462"/>
      <c r="M462"/>
      <c r="N462"/>
      <c r="O462"/>
    </row>
    <row r="463" spans="1:15" ht="15" x14ac:dyDescent="0.2">
      <c r="A463"/>
      <c r="B463"/>
      <c r="C463"/>
      <c r="D463"/>
      <c r="E463"/>
      <c r="F463"/>
      <c r="G463"/>
      <c r="H463"/>
      <c r="I463"/>
      <c r="J463"/>
      <c r="K463" s="241"/>
      <c r="L463"/>
      <c r="M463"/>
      <c r="N463"/>
      <c r="O463"/>
    </row>
    <row r="464" spans="1:15" ht="15" x14ac:dyDescent="0.2">
      <c r="A464"/>
      <c r="B464"/>
      <c r="C464"/>
      <c r="D464"/>
      <c r="E464"/>
      <c r="F464"/>
      <c r="G464"/>
      <c r="H464"/>
      <c r="I464"/>
      <c r="J464"/>
      <c r="K464" s="241"/>
      <c r="L464"/>
      <c r="M464"/>
      <c r="N464"/>
      <c r="O464"/>
    </row>
    <row r="465" spans="1:15" ht="15" x14ac:dyDescent="0.2">
      <c r="A465"/>
      <c r="B465"/>
      <c r="C465"/>
      <c r="D465"/>
      <c r="E465"/>
      <c r="F465"/>
      <c r="G465"/>
      <c r="H465"/>
      <c r="I465"/>
      <c r="J465"/>
      <c r="K465" s="241"/>
      <c r="L465"/>
      <c r="M465"/>
      <c r="N465"/>
      <c r="O465"/>
    </row>
    <row r="466" spans="1:15" ht="15" x14ac:dyDescent="0.2">
      <c r="A466"/>
      <c r="B466"/>
      <c r="C466"/>
      <c r="D466"/>
      <c r="E466"/>
      <c r="F466"/>
      <c r="G466"/>
      <c r="H466"/>
      <c r="I466"/>
      <c r="J466"/>
      <c r="K466" s="241"/>
      <c r="L466"/>
      <c r="M466"/>
      <c r="N466"/>
      <c r="O466"/>
    </row>
    <row r="467" spans="1:15" ht="15" x14ac:dyDescent="0.2">
      <c r="A467"/>
      <c r="B467"/>
      <c r="C467"/>
      <c r="D467"/>
      <c r="E467"/>
      <c r="F467"/>
      <c r="G467"/>
      <c r="H467"/>
      <c r="I467"/>
      <c r="J467"/>
      <c r="K467" s="241"/>
      <c r="L467"/>
      <c r="M467"/>
      <c r="N467"/>
      <c r="O467"/>
    </row>
    <row r="468" spans="1:15" ht="15" x14ac:dyDescent="0.2">
      <c r="A468"/>
      <c r="B468"/>
      <c r="C468"/>
      <c r="D468"/>
      <c r="E468"/>
      <c r="F468"/>
      <c r="G468"/>
      <c r="H468"/>
      <c r="I468"/>
      <c r="J468"/>
      <c r="K468" s="241"/>
      <c r="L468"/>
      <c r="M468"/>
      <c r="N468"/>
      <c r="O468"/>
    </row>
    <row r="469" spans="1:15" ht="15" x14ac:dyDescent="0.2">
      <c r="A469"/>
      <c r="B469"/>
      <c r="C469"/>
      <c r="D469"/>
      <c r="E469"/>
      <c r="F469"/>
      <c r="G469"/>
      <c r="H469"/>
      <c r="I469"/>
      <c r="J469"/>
      <c r="K469" s="241"/>
      <c r="L469"/>
      <c r="M469"/>
      <c r="N469"/>
      <c r="O469"/>
    </row>
    <row r="470" spans="1:15" ht="15" x14ac:dyDescent="0.2">
      <c r="A470"/>
      <c r="B470"/>
      <c r="C470"/>
      <c r="D470"/>
      <c r="E470"/>
      <c r="F470"/>
      <c r="G470"/>
      <c r="H470"/>
      <c r="I470"/>
      <c r="J470"/>
      <c r="K470" s="241"/>
      <c r="L470"/>
      <c r="M470"/>
      <c r="N470"/>
      <c r="O470"/>
    </row>
    <row r="471" spans="1:15" ht="15" x14ac:dyDescent="0.2">
      <c r="A471"/>
      <c r="B471"/>
      <c r="C471"/>
      <c r="D471"/>
      <c r="E471"/>
      <c r="F471"/>
      <c r="G471"/>
      <c r="H471"/>
      <c r="I471"/>
      <c r="J471"/>
      <c r="K471" s="241"/>
      <c r="L471"/>
      <c r="M471"/>
      <c r="N471"/>
      <c r="O471"/>
    </row>
    <row r="472" spans="1:15" ht="15" x14ac:dyDescent="0.2">
      <c r="A472"/>
      <c r="B472"/>
      <c r="C472"/>
      <c r="D472"/>
      <c r="E472"/>
      <c r="F472"/>
      <c r="G472"/>
      <c r="H472"/>
      <c r="I472"/>
      <c r="J472"/>
      <c r="K472" s="241"/>
      <c r="L472"/>
      <c r="M472"/>
      <c r="N472"/>
      <c r="O472"/>
    </row>
    <row r="473" spans="1:15" ht="15" x14ac:dyDescent="0.2">
      <c r="A473"/>
      <c r="B473"/>
      <c r="C473"/>
      <c r="D473"/>
      <c r="E473"/>
      <c r="F473"/>
      <c r="G473"/>
      <c r="H473"/>
      <c r="I473"/>
      <c r="J473"/>
      <c r="K473" s="241"/>
      <c r="L473"/>
      <c r="M473"/>
      <c r="N473"/>
      <c r="O473"/>
    </row>
    <row r="474" spans="1:15" ht="15" x14ac:dyDescent="0.2">
      <c r="A474"/>
      <c r="B474"/>
      <c r="C474"/>
      <c r="D474"/>
      <c r="E474"/>
      <c r="F474"/>
      <c r="G474"/>
      <c r="H474"/>
      <c r="I474"/>
      <c r="J474"/>
      <c r="K474" s="241"/>
      <c r="L474"/>
      <c r="M474"/>
      <c r="N474"/>
      <c r="O474"/>
    </row>
    <row r="475" spans="1:15" ht="15" x14ac:dyDescent="0.2">
      <c r="A475"/>
      <c r="B475"/>
      <c r="C475"/>
      <c r="D475"/>
      <c r="E475"/>
      <c r="F475"/>
      <c r="G475"/>
      <c r="H475"/>
      <c r="I475"/>
      <c r="J475"/>
      <c r="K475" s="241"/>
      <c r="L475"/>
      <c r="M475"/>
      <c r="N475"/>
      <c r="O475"/>
    </row>
    <row r="476" spans="1:15" ht="15" x14ac:dyDescent="0.2">
      <c r="A476"/>
      <c r="B476"/>
      <c r="C476"/>
      <c r="D476"/>
      <c r="E476"/>
      <c r="F476"/>
      <c r="G476"/>
      <c r="H476"/>
      <c r="I476"/>
      <c r="J476"/>
      <c r="K476" s="241"/>
      <c r="L476"/>
      <c r="M476"/>
      <c r="N476"/>
      <c r="O476"/>
    </row>
    <row r="477" spans="1:15" ht="15" x14ac:dyDescent="0.2">
      <c r="A477"/>
      <c r="B477"/>
      <c r="C477"/>
      <c r="D477"/>
      <c r="E477"/>
      <c r="F477"/>
      <c r="G477"/>
      <c r="H477"/>
      <c r="I477"/>
      <c r="J477"/>
      <c r="K477" s="241"/>
      <c r="L477"/>
      <c r="M477"/>
      <c r="N477"/>
      <c r="O477"/>
    </row>
    <row r="478" spans="1:15" ht="15" x14ac:dyDescent="0.2">
      <c r="A478"/>
      <c r="B478"/>
      <c r="C478"/>
      <c r="D478"/>
      <c r="E478"/>
      <c r="F478"/>
      <c r="G478"/>
      <c r="H478"/>
      <c r="I478"/>
      <c r="J478"/>
      <c r="K478" s="241"/>
      <c r="L478"/>
      <c r="M478"/>
      <c r="N478"/>
      <c r="O478"/>
    </row>
    <row r="479" spans="1:15" ht="15" x14ac:dyDescent="0.2">
      <c r="A479"/>
      <c r="B479"/>
      <c r="C479"/>
      <c r="D479"/>
      <c r="E479"/>
      <c r="F479"/>
      <c r="G479"/>
      <c r="H479"/>
      <c r="I479"/>
      <c r="J479"/>
      <c r="K479" s="241"/>
      <c r="L479"/>
      <c r="M479"/>
      <c r="N479"/>
      <c r="O479"/>
    </row>
    <row r="480" spans="1:15" ht="15" x14ac:dyDescent="0.2">
      <c r="A480"/>
      <c r="B480"/>
      <c r="C480"/>
      <c r="D480"/>
      <c r="E480"/>
      <c r="F480"/>
      <c r="G480"/>
      <c r="H480"/>
      <c r="I480"/>
      <c r="J480"/>
      <c r="K480" s="241"/>
      <c r="L480"/>
      <c r="M480"/>
      <c r="N480"/>
      <c r="O480"/>
    </row>
    <row r="481" spans="1:15" ht="15" x14ac:dyDescent="0.2">
      <c r="A481"/>
      <c r="B481"/>
      <c r="C481"/>
      <c r="D481"/>
      <c r="E481"/>
      <c r="F481"/>
      <c r="G481"/>
      <c r="H481"/>
      <c r="I481"/>
      <c r="J481"/>
      <c r="K481" s="241"/>
      <c r="L481"/>
      <c r="M481"/>
      <c r="N481"/>
      <c r="O481"/>
    </row>
    <row r="482" spans="1:15" ht="15" x14ac:dyDescent="0.2">
      <c r="A482"/>
      <c r="B482"/>
      <c r="C482"/>
      <c r="D482"/>
      <c r="E482"/>
      <c r="F482"/>
      <c r="G482"/>
      <c r="H482"/>
      <c r="I482"/>
      <c r="J482"/>
      <c r="K482" s="241"/>
      <c r="L482"/>
      <c r="M482"/>
      <c r="N482"/>
      <c r="O482"/>
    </row>
    <row r="483" spans="1:15" ht="15" x14ac:dyDescent="0.2">
      <c r="A483"/>
      <c r="B483"/>
      <c r="C483"/>
      <c r="D483"/>
      <c r="E483"/>
      <c r="F483"/>
      <c r="G483"/>
      <c r="H483"/>
      <c r="I483"/>
      <c r="J483"/>
      <c r="K483" s="241"/>
      <c r="L483"/>
      <c r="M483"/>
      <c r="N483"/>
      <c r="O483"/>
    </row>
    <row r="484" spans="1:15" ht="15" x14ac:dyDescent="0.2">
      <c r="A484"/>
      <c r="B484"/>
      <c r="C484"/>
      <c r="D484"/>
      <c r="E484"/>
      <c r="F484"/>
      <c r="G484"/>
      <c r="H484"/>
      <c r="I484"/>
      <c r="J484"/>
      <c r="K484" s="241"/>
      <c r="L484"/>
      <c r="M484"/>
      <c r="N484"/>
      <c r="O484"/>
    </row>
    <row r="485" spans="1:15" ht="15" x14ac:dyDescent="0.2">
      <c r="A485"/>
      <c r="B485"/>
      <c r="C485"/>
      <c r="D485"/>
      <c r="E485"/>
      <c r="F485"/>
      <c r="G485"/>
      <c r="H485"/>
      <c r="I485"/>
      <c r="J485"/>
      <c r="K485" s="241"/>
      <c r="L485"/>
      <c r="M485"/>
      <c r="N485"/>
      <c r="O485"/>
    </row>
    <row r="486" spans="1:15" ht="15" x14ac:dyDescent="0.2">
      <c r="A486"/>
      <c r="B486"/>
      <c r="C486"/>
      <c r="D486"/>
      <c r="E486"/>
      <c r="F486"/>
      <c r="G486"/>
      <c r="H486"/>
      <c r="I486"/>
      <c r="J486"/>
      <c r="K486" s="241"/>
      <c r="L486"/>
      <c r="M486"/>
      <c r="N486"/>
      <c r="O486"/>
    </row>
    <row r="487" spans="1:15" ht="15" x14ac:dyDescent="0.2">
      <c r="A487"/>
      <c r="B487"/>
      <c r="C487"/>
      <c r="D487"/>
      <c r="E487"/>
      <c r="F487"/>
      <c r="G487"/>
      <c r="H487"/>
      <c r="I487"/>
      <c r="J487"/>
      <c r="K487" s="241"/>
      <c r="L487"/>
      <c r="M487"/>
      <c r="N487"/>
      <c r="O487"/>
    </row>
    <row r="488" spans="1:15" ht="15" x14ac:dyDescent="0.2">
      <c r="A488"/>
      <c r="B488"/>
      <c r="C488"/>
      <c r="D488"/>
      <c r="E488"/>
      <c r="F488"/>
      <c r="G488"/>
      <c r="H488"/>
      <c r="I488"/>
      <c r="J488"/>
      <c r="K488" s="241"/>
      <c r="L488"/>
      <c r="M488"/>
      <c r="N488"/>
      <c r="O488"/>
    </row>
    <row r="489" spans="1:15" ht="15" x14ac:dyDescent="0.2">
      <c r="A489"/>
      <c r="B489"/>
      <c r="C489"/>
      <c r="D489"/>
      <c r="E489"/>
      <c r="F489"/>
      <c r="G489"/>
      <c r="H489"/>
      <c r="I489"/>
      <c r="J489"/>
      <c r="K489" s="241"/>
      <c r="L489"/>
      <c r="M489"/>
      <c r="N489"/>
      <c r="O489"/>
    </row>
    <row r="490" spans="1:15" ht="15" x14ac:dyDescent="0.2">
      <c r="A490"/>
      <c r="B490"/>
      <c r="C490"/>
      <c r="D490"/>
      <c r="E490"/>
      <c r="F490"/>
      <c r="G490"/>
      <c r="H490"/>
      <c r="I490"/>
      <c r="J490"/>
      <c r="K490" s="241"/>
      <c r="L490"/>
      <c r="M490"/>
      <c r="N490"/>
      <c r="O490"/>
    </row>
    <row r="491" spans="1:15" ht="15" x14ac:dyDescent="0.2">
      <c r="A491"/>
      <c r="B491"/>
      <c r="C491"/>
      <c r="D491"/>
      <c r="E491"/>
      <c r="F491"/>
      <c r="G491"/>
      <c r="H491"/>
      <c r="I491"/>
      <c r="J491"/>
      <c r="K491" s="241"/>
      <c r="L491"/>
      <c r="M491"/>
      <c r="N491"/>
      <c r="O491"/>
    </row>
    <row r="492" spans="1:15" ht="15" x14ac:dyDescent="0.2">
      <c r="A492"/>
      <c r="B492"/>
      <c r="C492"/>
      <c r="D492"/>
      <c r="E492"/>
      <c r="F492"/>
      <c r="G492"/>
      <c r="H492"/>
      <c r="I492"/>
      <c r="J492"/>
      <c r="K492" s="241"/>
      <c r="L492"/>
      <c r="M492"/>
      <c r="N492"/>
      <c r="O492"/>
    </row>
    <row r="493" spans="1:15" ht="15" x14ac:dyDescent="0.2">
      <c r="A493"/>
      <c r="B493"/>
      <c r="C493"/>
      <c r="D493"/>
      <c r="E493"/>
      <c r="F493"/>
      <c r="G493"/>
      <c r="H493"/>
      <c r="I493"/>
      <c r="J493"/>
      <c r="K493" s="241"/>
      <c r="L493"/>
      <c r="M493"/>
      <c r="N493"/>
      <c r="O493"/>
    </row>
    <row r="494" spans="1:15" ht="15" x14ac:dyDescent="0.2">
      <c r="A494"/>
      <c r="B494"/>
      <c r="C494"/>
      <c r="D494"/>
      <c r="E494"/>
      <c r="F494"/>
      <c r="G494"/>
      <c r="H494"/>
      <c r="I494"/>
      <c r="J494"/>
      <c r="K494" s="241"/>
      <c r="L494"/>
      <c r="M494"/>
      <c r="N494"/>
      <c r="O494"/>
    </row>
    <row r="495" spans="1:15" ht="15" x14ac:dyDescent="0.2">
      <c r="A495"/>
      <c r="B495"/>
      <c r="C495"/>
      <c r="D495"/>
      <c r="E495"/>
      <c r="F495"/>
      <c r="G495"/>
      <c r="H495"/>
      <c r="I495"/>
      <c r="J495"/>
      <c r="K495" s="241"/>
      <c r="L495"/>
      <c r="M495"/>
      <c r="N495"/>
      <c r="O495"/>
    </row>
    <row r="496" spans="1:15" ht="15" x14ac:dyDescent="0.2">
      <c r="A496"/>
      <c r="B496"/>
      <c r="C496"/>
      <c r="D496"/>
      <c r="E496"/>
      <c r="F496"/>
      <c r="G496"/>
      <c r="H496"/>
      <c r="I496"/>
      <c r="J496"/>
      <c r="K496" s="241"/>
      <c r="L496"/>
      <c r="M496"/>
      <c r="N496"/>
      <c r="O496"/>
    </row>
    <row r="497" spans="1:15" ht="15" x14ac:dyDescent="0.2">
      <c r="A497"/>
      <c r="B497"/>
      <c r="C497"/>
      <c r="D497"/>
      <c r="E497"/>
      <c r="F497"/>
      <c r="G497"/>
      <c r="H497"/>
      <c r="I497"/>
      <c r="J497"/>
      <c r="K497" s="241"/>
      <c r="L497"/>
      <c r="M497"/>
      <c r="N497"/>
      <c r="O497"/>
    </row>
    <row r="498" spans="1:15" ht="15" x14ac:dyDescent="0.2">
      <c r="A498"/>
      <c r="B498"/>
      <c r="C498"/>
      <c r="D498"/>
      <c r="E498"/>
      <c r="F498"/>
      <c r="G498"/>
      <c r="H498"/>
      <c r="I498"/>
      <c r="J498"/>
      <c r="K498" s="241"/>
      <c r="L498"/>
      <c r="M498"/>
      <c r="N498"/>
      <c r="O498"/>
    </row>
    <row r="499" spans="1:15" ht="15" x14ac:dyDescent="0.2">
      <c r="A499"/>
      <c r="B499"/>
      <c r="C499"/>
      <c r="D499"/>
      <c r="E499"/>
      <c r="F499"/>
      <c r="G499"/>
      <c r="H499"/>
      <c r="I499"/>
      <c r="J499"/>
      <c r="K499" s="241"/>
      <c r="L499"/>
      <c r="M499"/>
      <c r="N499"/>
      <c r="O499"/>
    </row>
    <row r="500" spans="1:15" ht="15" x14ac:dyDescent="0.2">
      <c r="A500"/>
      <c r="B500"/>
      <c r="C500"/>
      <c r="D500"/>
      <c r="E500"/>
      <c r="F500"/>
      <c r="G500"/>
      <c r="H500"/>
      <c r="I500"/>
      <c r="J500"/>
      <c r="K500" s="241"/>
      <c r="L500"/>
      <c r="M500"/>
      <c r="N500"/>
      <c r="O500"/>
    </row>
    <row r="501" spans="1:15" ht="15" x14ac:dyDescent="0.2">
      <c r="A501"/>
      <c r="B501"/>
      <c r="C501"/>
      <c r="D501"/>
      <c r="E501"/>
      <c r="F501"/>
      <c r="G501"/>
      <c r="H501"/>
      <c r="I501"/>
      <c r="J501"/>
      <c r="K501" s="241"/>
      <c r="L501"/>
      <c r="M501"/>
      <c r="N501"/>
      <c r="O501"/>
    </row>
    <row r="502" spans="1:15" ht="15" x14ac:dyDescent="0.2">
      <c r="A502"/>
      <c r="B502"/>
      <c r="C502"/>
      <c r="D502"/>
      <c r="E502"/>
      <c r="F502"/>
      <c r="G502"/>
      <c r="H502"/>
      <c r="I502"/>
      <c r="J502"/>
      <c r="K502" s="241"/>
      <c r="L502"/>
      <c r="M502"/>
      <c r="N502"/>
      <c r="O502"/>
    </row>
    <row r="503" spans="1:15" ht="15" x14ac:dyDescent="0.2">
      <c r="A503"/>
      <c r="B503"/>
      <c r="C503"/>
      <c r="D503"/>
      <c r="E503"/>
      <c r="F503"/>
      <c r="G503"/>
      <c r="H503"/>
      <c r="I503"/>
      <c r="J503"/>
      <c r="K503" s="241"/>
      <c r="L503"/>
      <c r="M503"/>
      <c r="N503"/>
      <c r="O503"/>
    </row>
    <row r="504" spans="1:15" ht="15" x14ac:dyDescent="0.2">
      <c r="A504"/>
      <c r="B504"/>
      <c r="C504"/>
      <c r="D504"/>
      <c r="E504"/>
      <c r="F504"/>
      <c r="G504"/>
      <c r="H504"/>
      <c r="I504"/>
      <c r="J504"/>
      <c r="K504" s="241"/>
      <c r="L504"/>
      <c r="M504"/>
      <c r="N504"/>
      <c r="O504"/>
    </row>
    <row r="505" spans="1:15" ht="15" x14ac:dyDescent="0.2">
      <c r="A505"/>
      <c r="B505"/>
      <c r="C505"/>
      <c r="D505"/>
      <c r="E505"/>
      <c r="F505"/>
      <c r="G505"/>
      <c r="H505"/>
      <c r="I505"/>
      <c r="J505"/>
      <c r="K505" s="241"/>
      <c r="L505"/>
      <c r="M505"/>
      <c r="N505"/>
      <c r="O505"/>
    </row>
    <row r="506" spans="1:15" ht="15" x14ac:dyDescent="0.2">
      <c r="A506"/>
      <c r="B506"/>
      <c r="C506"/>
      <c r="D506"/>
      <c r="E506"/>
      <c r="F506"/>
      <c r="G506"/>
      <c r="H506"/>
      <c r="I506"/>
      <c r="J506"/>
      <c r="K506" s="241"/>
      <c r="L506"/>
      <c r="M506"/>
      <c r="N506"/>
      <c r="O506"/>
    </row>
    <row r="507" spans="1:15" ht="15" x14ac:dyDescent="0.2">
      <c r="A507"/>
      <c r="B507"/>
      <c r="C507"/>
      <c r="D507"/>
      <c r="E507"/>
      <c r="F507"/>
      <c r="G507"/>
      <c r="H507"/>
      <c r="I507"/>
      <c r="J507"/>
      <c r="K507" s="241"/>
      <c r="L507"/>
      <c r="M507"/>
      <c r="N507"/>
      <c r="O507"/>
    </row>
    <row r="508" spans="1:15" ht="15" x14ac:dyDescent="0.2">
      <c r="A508"/>
      <c r="B508"/>
      <c r="C508"/>
      <c r="D508"/>
      <c r="E508"/>
      <c r="F508"/>
      <c r="G508"/>
      <c r="H508"/>
      <c r="I508"/>
      <c r="J508"/>
      <c r="K508" s="241"/>
      <c r="L508"/>
      <c r="M508"/>
      <c r="N508"/>
      <c r="O508"/>
    </row>
    <row r="509" spans="1:15" ht="15" x14ac:dyDescent="0.2">
      <c r="A509"/>
      <c r="B509"/>
      <c r="C509"/>
      <c r="D509"/>
      <c r="E509"/>
      <c r="F509"/>
      <c r="G509"/>
      <c r="H509"/>
      <c r="I509"/>
      <c r="J509"/>
      <c r="K509" s="241"/>
      <c r="L509"/>
      <c r="M509"/>
      <c r="N509"/>
      <c r="O509"/>
    </row>
    <row r="510" spans="1:15" ht="15" x14ac:dyDescent="0.2">
      <c r="A510"/>
      <c r="B510"/>
      <c r="C510"/>
      <c r="D510"/>
      <c r="E510"/>
      <c r="F510"/>
      <c r="G510"/>
      <c r="H510"/>
      <c r="I510"/>
      <c r="J510"/>
      <c r="K510" s="241"/>
      <c r="L510"/>
      <c r="M510"/>
      <c r="N510"/>
      <c r="O510"/>
    </row>
    <row r="511" spans="1:15" ht="15" x14ac:dyDescent="0.2">
      <c r="A511"/>
      <c r="B511"/>
      <c r="C511"/>
      <c r="D511"/>
      <c r="E511"/>
      <c r="F511"/>
      <c r="G511"/>
      <c r="H511"/>
      <c r="I511"/>
      <c r="J511"/>
      <c r="K511" s="241"/>
      <c r="L511"/>
      <c r="M511"/>
      <c r="N511"/>
      <c r="O511"/>
    </row>
    <row r="512" spans="1:15" ht="15" x14ac:dyDescent="0.2">
      <c r="A512"/>
      <c r="B512"/>
      <c r="C512"/>
      <c r="D512"/>
      <c r="E512"/>
      <c r="F512"/>
      <c r="G512"/>
      <c r="H512"/>
      <c r="I512"/>
      <c r="J512"/>
      <c r="K512" s="241"/>
      <c r="L512"/>
      <c r="M512"/>
      <c r="N512"/>
      <c r="O512"/>
    </row>
    <row r="513" spans="1:15" ht="15" x14ac:dyDescent="0.2">
      <c r="A513"/>
      <c r="B513"/>
      <c r="C513"/>
      <c r="D513"/>
      <c r="E513"/>
      <c r="F513"/>
      <c r="G513"/>
      <c r="H513"/>
      <c r="I513"/>
      <c r="J513"/>
      <c r="K513" s="241"/>
      <c r="L513"/>
      <c r="M513"/>
      <c r="N513"/>
      <c r="O513"/>
    </row>
    <row r="514" spans="1:15" ht="15" x14ac:dyDescent="0.2">
      <c r="A514"/>
      <c r="B514"/>
      <c r="C514"/>
      <c r="D514"/>
      <c r="E514"/>
      <c r="F514"/>
      <c r="G514"/>
      <c r="H514"/>
      <c r="I514"/>
      <c r="J514"/>
      <c r="K514" s="241"/>
      <c r="L514"/>
      <c r="M514"/>
      <c r="N514"/>
      <c r="O514"/>
    </row>
    <row r="515" spans="1:15" ht="15" x14ac:dyDescent="0.2">
      <c r="A515"/>
      <c r="B515"/>
      <c r="C515"/>
      <c r="D515"/>
      <c r="E515"/>
      <c r="F515"/>
      <c r="G515"/>
      <c r="H515"/>
      <c r="I515"/>
      <c r="J515"/>
      <c r="K515" s="241"/>
      <c r="L515"/>
      <c r="M515"/>
      <c r="N515"/>
      <c r="O515"/>
    </row>
    <row r="516" spans="1:15" ht="15" x14ac:dyDescent="0.2">
      <c r="A516"/>
      <c r="B516"/>
      <c r="C516"/>
      <c r="D516"/>
      <c r="E516"/>
      <c r="F516"/>
      <c r="G516"/>
      <c r="H516"/>
      <c r="I516"/>
      <c r="J516"/>
      <c r="K516" s="241"/>
      <c r="L516"/>
      <c r="M516"/>
      <c r="N516"/>
      <c r="O516"/>
    </row>
    <row r="517" spans="1:15" ht="15" x14ac:dyDescent="0.2">
      <c r="A517"/>
      <c r="B517"/>
      <c r="C517"/>
      <c r="D517"/>
      <c r="E517"/>
      <c r="F517"/>
      <c r="G517"/>
      <c r="H517"/>
      <c r="I517"/>
      <c r="J517"/>
      <c r="K517" s="241"/>
      <c r="L517"/>
      <c r="M517"/>
      <c r="N517"/>
      <c r="O517"/>
    </row>
    <row r="518" spans="1:15" ht="15" x14ac:dyDescent="0.2">
      <c r="A518"/>
      <c r="B518"/>
      <c r="C518"/>
      <c r="D518"/>
      <c r="E518"/>
      <c r="F518"/>
      <c r="G518"/>
      <c r="H518"/>
      <c r="I518"/>
      <c r="J518"/>
      <c r="K518" s="241"/>
      <c r="L518"/>
      <c r="M518"/>
      <c r="N518"/>
      <c r="O518"/>
    </row>
    <row r="519" spans="1:15" ht="15" x14ac:dyDescent="0.2">
      <c r="A519"/>
      <c r="B519"/>
      <c r="C519"/>
      <c r="D519"/>
      <c r="E519"/>
      <c r="F519"/>
      <c r="G519"/>
      <c r="H519"/>
      <c r="I519"/>
      <c r="J519"/>
      <c r="K519" s="241"/>
      <c r="L519"/>
      <c r="M519"/>
      <c r="N519"/>
      <c r="O519"/>
    </row>
    <row r="520" spans="1:15" ht="15" x14ac:dyDescent="0.2">
      <c r="A520"/>
      <c r="B520"/>
      <c r="C520"/>
      <c r="D520"/>
      <c r="E520"/>
      <c r="F520"/>
      <c r="G520"/>
      <c r="H520"/>
      <c r="I520"/>
      <c r="J520"/>
      <c r="K520" s="241"/>
      <c r="L520"/>
      <c r="M520"/>
      <c r="N520"/>
      <c r="O520"/>
    </row>
    <row r="521" spans="1:15" ht="15" x14ac:dyDescent="0.2">
      <c r="A521"/>
      <c r="B521"/>
      <c r="C521"/>
      <c r="D521"/>
      <c r="E521"/>
      <c r="F521"/>
      <c r="G521"/>
      <c r="H521"/>
      <c r="I521"/>
      <c r="J521"/>
      <c r="K521" s="241"/>
      <c r="L521"/>
      <c r="M521"/>
      <c r="N521"/>
      <c r="O521"/>
    </row>
    <row r="522" spans="1:15" ht="15" x14ac:dyDescent="0.2">
      <c r="A522"/>
      <c r="B522"/>
      <c r="C522"/>
      <c r="D522"/>
      <c r="E522"/>
      <c r="F522"/>
      <c r="G522"/>
      <c r="H522"/>
      <c r="I522"/>
      <c r="J522"/>
      <c r="K522" s="241"/>
      <c r="L522"/>
      <c r="M522"/>
      <c r="N522"/>
      <c r="O522"/>
    </row>
    <row r="523" spans="1:15" ht="15" x14ac:dyDescent="0.2">
      <c r="A523"/>
      <c r="B523"/>
      <c r="C523"/>
      <c r="D523"/>
      <c r="E523"/>
      <c r="F523"/>
      <c r="G523"/>
      <c r="H523"/>
      <c r="I523"/>
      <c r="J523"/>
      <c r="K523" s="241"/>
      <c r="L523"/>
      <c r="M523"/>
      <c r="N523"/>
      <c r="O523"/>
    </row>
    <row r="524" spans="1:15" ht="15" x14ac:dyDescent="0.2">
      <c r="A524"/>
      <c r="B524"/>
      <c r="C524"/>
      <c r="D524"/>
      <c r="E524"/>
      <c r="F524"/>
      <c r="G524"/>
      <c r="H524"/>
      <c r="I524"/>
      <c r="J524"/>
      <c r="K524" s="241"/>
      <c r="L524"/>
      <c r="M524"/>
      <c r="N524"/>
      <c r="O524"/>
    </row>
    <row r="525" spans="1:15" ht="15" x14ac:dyDescent="0.2">
      <c r="A525"/>
      <c r="B525"/>
      <c r="C525"/>
      <c r="D525"/>
      <c r="E525"/>
      <c r="F525"/>
      <c r="G525"/>
      <c r="H525"/>
      <c r="I525"/>
      <c r="J525"/>
      <c r="K525" s="241"/>
      <c r="L525"/>
      <c r="M525"/>
      <c r="N525"/>
      <c r="O525"/>
    </row>
    <row r="526" spans="1:15" ht="15" x14ac:dyDescent="0.2">
      <c r="A526"/>
      <c r="B526"/>
      <c r="C526"/>
      <c r="D526"/>
      <c r="E526"/>
      <c r="F526"/>
      <c r="G526"/>
      <c r="H526"/>
      <c r="I526"/>
      <c r="J526"/>
      <c r="K526" s="241"/>
      <c r="L526"/>
      <c r="M526"/>
      <c r="N526"/>
      <c r="O526"/>
    </row>
    <row r="527" spans="1:15" ht="15" x14ac:dyDescent="0.2">
      <c r="A527"/>
      <c r="B527"/>
      <c r="C527"/>
      <c r="D527"/>
      <c r="E527"/>
      <c r="F527"/>
      <c r="G527"/>
      <c r="H527"/>
      <c r="I527"/>
      <c r="J527"/>
      <c r="K527" s="241"/>
      <c r="L527"/>
      <c r="M527"/>
      <c r="N527"/>
      <c r="O527"/>
    </row>
    <row r="528" spans="1:15" ht="15" x14ac:dyDescent="0.2">
      <c r="A528"/>
      <c r="B528"/>
      <c r="C528"/>
      <c r="D528"/>
      <c r="E528"/>
      <c r="F528"/>
      <c r="G528"/>
      <c r="H528"/>
      <c r="I528"/>
      <c r="J528"/>
      <c r="K528" s="241"/>
      <c r="L528"/>
      <c r="M528"/>
      <c r="N528"/>
      <c r="O528"/>
    </row>
    <row r="529" spans="1:15" ht="15" x14ac:dyDescent="0.2">
      <c r="A529"/>
      <c r="B529"/>
      <c r="C529"/>
      <c r="D529"/>
      <c r="E529"/>
      <c r="F529"/>
      <c r="G529"/>
      <c r="H529"/>
      <c r="I529"/>
      <c r="J529"/>
      <c r="K529" s="241"/>
      <c r="L529"/>
      <c r="M529"/>
      <c r="N529"/>
      <c r="O529"/>
    </row>
    <row r="530" spans="1:15" ht="15" x14ac:dyDescent="0.2">
      <c r="A530"/>
      <c r="B530"/>
      <c r="C530"/>
      <c r="D530"/>
      <c r="E530"/>
      <c r="F530"/>
      <c r="G530"/>
      <c r="H530"/>
      <c r="I530"/>
      <c r="J530"/>
      <c r="K530" s="241"/>
      <c r="L530"/>
      <c r="M530"/>
      <c r="N530"/>
      <c r="O530"/>
    </row>
    <row r="531" spans="1:15" ht="15" x14ac:dyDescent="0.2">
      <c r="A531"/>
      <c r="B531"/>
      <c r="C531"/>
      <c r="D531"/>
      <c r="E531"/>
      <c r="F531"/>
      <c r="G531"/>
      <c r="H531"/>
      <c r="I531"/>
      <c r="J531"/>
      <c r="K531" s="241"/>
      <c r="L531"/>
      <c r="M531"/>
      <c r="N531"/>
      <c r="O531"/>
    </row>
    <row r="532" spans="1:15" ht="15" x14ac:dyDescent="0.2">
      <c r="A532"/>
      <c r="B532"/>
      <c r="C532"/>
      <c r="D532"/>
      <c r="E532"/>
      <c r="F532"/>
      <c r="G532"/>
      <c r="H532"/>
      <c r="I532"/>
      <c r="J532"/>
      <c r="K532" s="241"/>
      <c r="L532"/>
      <c r="M532"/>
      <c r="N532"/>
      <c r="O532"/>
    </row>
    <row r="533" spans="1:15" ht="15" x14ac:dyDescent="0.2">
      <c r="A533"/>
      <c r="B533"/>
      <c r="C533"/>
      <c r="D533"/>
      <c r="E533"/>
      <c r="F533"/>
      <c r="G533"/>
      <c r="H533"/>
      <c r="I533"/>
      <c r="J533"/>
      <c r="K533" s="241"/>
      <c r="L533"/>
      <c r="M533"/>
      <c r="N533"/>
      <c r="O533"/>
    </row>
    <row r="534" spans="1:15" ht="15" x14ac:dyDescent="0.2">
      <c r="A534"/>
      <c r="B534"/>
      <c r="C534"/>
      <c r="D534"/>
      <c r="E534"/>
      <c r="F534"/>
      <c r="G534"/>
      <c r="H534"/>
      <c r="I534"/>
      <c r="J534"/>
      <c r="K534" s="241"/>
      <c r="L534"/>
      <c r="M534"/>
      <c r="N534"/>
      <c r="O534"/>
    </row>
    <row r="535" spans="1:15" ht="15" x14ac:dyDescent="0.2">
      <c r="A535"/>
      <c r="B535"/>
      <c r="C535"/>
      <c r="D535"/>
      <c r="E535"/>
      <c r="F535"/>
      <c r="G535"/>
      <c r="H535"/>
      <c r="I535"/>
      <c r="J535"/>
      <c r="K535" s="241"/>
      <c r="L535"/>
      <c r="M535"/>
      <c r="N535"/>
      <c r="O535"/>
    </row>
    <row r="536" spans="1:15" ht="15" x14ac:dyDescent="0.2">
      <c r="A536"/>
      <c r="B536"/>
      <c r="C536"/>
      <c r="D536"/>
      <c r="E536"/>
      <c r="F536"/>
      <c r="G536"/>
      <c r="H536"/>
      <c r="I536"/>
      <c r="J536"/>
      <c r="K536" s="241"/>
      <c r="L536"/>
      <c r="M536"/>
      <c r="N536"/>
      <c r="O536"/>
    </row>
    <row r="537" spans="1:15" ht="15" x14ac:dyDescent="0.2">
      <c r="A537"/>
      <c r="B537"/>
      <c r="C537"/>
      <c r="D537"/>
      <c r="E537"/>
      <c r="F537"/>
      <c r="G537"/>
      <c r="H537"/>
      <c r="I537"/>
      <c r="J537"/>
      <c r="K537" s="241"/>
      <c r="L537"/>
      <c r="M537"/>
      <c r="N537"/>
      <c r="O537"/>
    </row>
    <row r="538" spans="1:15" ht="15" x14ac:dyDescent="0.2">
      <c r="A538"/>
      <c r="B538"/>
      <c r="C538"/>
      <c r="D538"/>
      <c r="E538"/>
      <c r="F538"/>
      <c r="G538"/>
      <c r="H538"/>
      <c r="I538"/>
      <c r="J538"/>
      <c r="K538" s="241"/>
      <c r="L538"/>
      <c r="M538"/>
      <c r="N538"/>
      <c r="O538"/>
    </row>
    <row r="539" spans="1:15" ht="15" x14ac:dyDescent="0.2">
      <c r="A539"/>
      <c r="B539"/>
      <c r="C539"/>
      <c r="D539"/>
      <c r="E539"/>
      <c r="F539"/>
      <c r="G539"/>
      <c r="H539"/>
      <c r="I539"/>
      <c r="J539"/>
      <c r="K539" s="241"/>
      <c r="L539"/>
      <c r="M539"/>
      <c r="N539"/>
      <c r="O539"/>
    </row>
    <row r="540" spans="1:15" ht="15" x14ac:dyDescent="0.2">
      <c r="A540"/>
      <c r="B540"/>
      <c r="C540"/>
      <c r="D540"/>
      <c r="E540"/>
      <c r="F540"/>
      <c r="G540"/>
      <c r="H540"/>
      <c r="I540"/>
      <c r="J540"/>
      <c r="K540" s="241"/>
      <c r="L540"/>
      <c r="M540"/>
      <c r="N540"/>
      <c r="O540"/>
    </row>
    <row r="541" spans="1:15" ht="15" x14ac:dyDescent="0.2">
      <c r="A541"/>
      <c r="B541"/>
      <c r="C541"/>
      <c r="D541"/>
      <c r="E541"/>
      <c r="F541"/>
      <c r="G541"/>
      <c r="H541"/>
      <c r="I541"/>
      <c r="J541"/>
      <c r="K541" s="241"/>
      <c r="L541"/>
      <c r="M541"/>
      <c r="N541"/>
      <c r="O541"/>
    </row>
    <row r="542" spans="1:15" ht="15" x14ac:dyDescent="0.2">
      <c r="A542"/>
      <c r="B542"/>
      <c r="C542"/>
      <c r="D542"/>
      <c r="E542"/>
      <c r="F542"/>
      <c r="G542"/>
      <c r="H542"/>
      <c r="I542"/>
      <c r="J542"/>
      <c r="K542" s="241"/>
      <c r="L542"/>
      <c r="M542"/>
      <c r="N542"/>
      <c r="O542"/>
    </row>
    <row r="543" spans="1:15" ht="15" x14ac:dyDescent="0.2">
      <c r="A543"/>
      <c r="B543"/>
      <c r="C543"/>
      <c r="D543"/>
      <c r="E543"/>
      <c r="F543"/>
      <c r="G543"/>
      <c r="H543"/>
      <c r="I543"/>
      <c r="J543"/>
      <c r="K543" s="241"/>
      <c r="L543"/>
      <c r="M543"/>
      <c r="N543"/>
      <c r="O543"/>
    </row>
    <row r="544" spans="1:15" ht="15" x14ac:dyDescent="0.2">
      <c r="A544"/>
      <c r="B544"/>
      <c r="C544"/>
      <c r="D544"/>
      <c r="E544"/>
      <c r="F544"/>
      <c r="G544"/>
      <c r="H544"/>
      <c r="I544"/>
      <c r="J544"/>
      <c r="K544" s="241"/>
      <c r="L544"/>
      <c r="M544"/>
      <c r="N544"/>
      <c r="O544"/>
    </row>
    <row r="545" spans="1:15" ht="15" x14ac:dyDescent="0.2">
      <c r="A545"/>
      <c r="B545"/>
      <c r="C545"/>
      <c r="D545"/>
      <c r="E545"/>
      <c r="F545"/>
      <c r="G545"/>
      <c r="H545"/>
      <c r="I545"/>
      <c r="J545"/>
      <c r="K545" s="241"/>
      <c r="L545"/>
      <c r="M545"/>
      <c r="N545"/>
      <c r="O545"/>
    </row>
    <row r="546" spans="1:15" ht="15" x14ac:dyDescent="0.2">
      <c r="A546"/>
      <c r="B546"/>
      <c r="C546"/>
      <c r="D546"/>
      <c r="E546"/>
      <c r="F546"/>
      <c r="G546"/>
      <c r="H546"/>
      <c r="I546"/>
      <c r="J546"/>
      <c r="K546" s="241"/>
      <c r="L546"/>
      <c r="M546"/>
      <c r="N546"/>
      <c r="O546"/>
    </row>
    <row r="547" spans="1:15" ht="15" x14ac:dyDescent="0.2">
      <c r="A547"/>
      <c r="B547"/>
      <c r="C547"/>
      <c r="D547"/>
      <c r="E547"/>
      <c r="F547"/>
      <c r="G547"/>
      <c r="H547"/>
      <c r="I547"/>
      <c r="J547"/>
      <c r="K547" s="241"/>
      <c r="L547"/>
      <c r="M547"/>
      <c r="N547"/>
      <c r="O547"/>
    </row>
    <row r="548" spans="1:15" ht="15" x14ac:dyDescent="0.2">
      <c r="A548"/>
      <c r="B548"/>
      <c r="C548"/>
      <c r="D548"/>
      <c r="E548"/>
      <c r="F548"/>
      <c r="G548"/>
      <c r="H548"/>
      <c r="I548"/>
      <c r="J548"/>
      <c r="K548" s="241"/>
      <c r="L548"/>
      <c r="M548"/>
      <c r="N548"/>
      <c r="O548"/>
    </row>
    <row r="549" spans="1:15" ht="15" x14ac:dyDescent="0.2">
      <c r="A549"/>
      <c r="B549"/>
      <c r="C549"/>
      <c r="D549"/>
      <c r="E549"/>
      <c r="F549"/>
      <c r="G549"/>
      <c r="H549"/>
      <c r="I549"/>
      <c r="J549"/>
      <c r="K549" s="241"/>
      <c r="L549"/>
      <c r="M549"/>
      <c r="N549"/>
      <c r="O549"/>
    </row>
    <row r="550" spans="1:15" ht="15" x14ac:dyDescent="0.2">
      <c r="A550"/>
      <c r="B550"/>
      <c r="C550"/>
      <c r="D550"/>
      <c r="E550"/>
      <c r="F550"/>
      <c r="G550"/>
      <c r="H550"/>
      <c r="I550"/>
      <c r="J550"/>
      <c r="K550" s="241"/>
      <c r="L550"/>
      <c r="M550"/>
      <c r="N550"/>
      <c r="O550"/>
    </row>
    <row r="551" spans="1:15" ht="15" x14ac:dyDescent="0.2">
      <c r="A551"/>
      <c r="B551"/>
      <c r="C551"/>
      <c r="D551"/>
      <c r="E551"/>
      <c r="F551"/>
      <c r="G551"/>
      <c r="H551"/>
      <c r="I551"/>
      <c r="J551"/>
      <c r="K551" s="241"/>
      <c r="L551"/>
      <c r="M551"/>
      <c r="N551"/>
      <c r="O551"/>
    </row>
    <row r="552" spans="1:15" ht="15" x14ac:dyDescent="0.2">
      <c r="A552"/>
      <c r="B552"/>
      <c r="C552"/>
      <c r="D552"/>
      <c r="E552"/>
      <c r="F552"/>
      <c r="G552"/>
      <c r="H552"/>
      <c r="I552"/>
      <c r="J552"/>
      <c r="K552" s="241"/>
      <c r="L552"/>
      <c r="M552"/>
      <c r="N552"/>
      <c r="O552"/>
    </row>
    <row r="553" spans="1:15" ht="15" x14ac:dyDescent="0.2">
      <c r="A553"/>
      <c r="B553"/>
      <c r="C553"/>
      <c r="D553"/>
      <c r="E553"/>
      <c r="F553"/>
      <c r="G553"/>
      <c r="H553"/>
      <c r="I553"/>
      <c r="J553"/>
      <c r="K553" s="241"/>
      <c r="L553"/>
      <c r="M553"/>
      <c r="N553"/>
      <c r="O553"/>
    </row>
    <row r="554" spans="1:15" ht="15" x14ac:dyDescent="0.2">
      <c r="A554"/>
      <c r="B554"/>
      <c r="C554"/>
      <c r="D554"/>
      <c r="E554"/>
      <c r="F554"/>
      <c r="G554"/>
      <c r="H554"/>
      <c r="I554"/>
      <c r="J554"/>
      <c r="K554" s="241"/>
      <c r="L554"/>
      <c r="M554"/>
      <c r="N554"/>
      <c r="O554"/>
    </row>
    <row r="555" spans="1:15" ht="15" x14ac:dyDescent="0.2">
      <c r="A555"/>
      <c r="B555"/>
      <c r="C555"/>
      <c r="D555"/>
      <c r="E555"/>
      <c r="F555"/>
      <c r="G555"/>
      <c r="H555"/>
      <c r="I555"/>
      <c r="J555"/>
      <c r="K555" s="241"/>
      <c r="L555"/>
      <c r="M555"/>
      <c r="N555"/>
      <c r="O555"/>
    </row>
    <row r="556" spans="1:15" ht="15" x14ac:dyDescent="0.2">
      <c r="A556"/>
      <c r="B556"/>
      <c r="C556"/>
      <c r="D556"/>
      <c r="E556"/>
      <c r="F556"/>
      <c r="G556"/>
      <c r="H556"/>
      <c r="I556"/>
      <c r="J556"/>
      <c r="K556" s="241"/>
      <c r="L556"/>
      <c r="M556"/>
      <c r="N556"/>
      <c r="O556"/>
    </row>
    <row r="557" spans="1:15" ht="15" x14ac:dyDescent="0.2">
      <c r="A557"/>
      <c r="B557"/>
      <c r="C557"/>
      <c r="D557"/>
      <c r="E557"/>
      <c r="F557"/>
      <c r="G557"/>
      <c r="H557"/>
      <c r="I557"/>
      <c r="J557"/>
      <c r="K557" s="241"/>
      <c r="L557"/>
      <c r="M557"/>
      <c r="N557"/>
      <c r="O557"/>
    </row>
    <row r="558" spans="1:15" ht="15" x14ac:dyDescent="0.2">
      <c r="A558"/>
      <c r="B558"/>
      <c r="C558"/>
      <c r="D558"/>
      <c r="E558"/>
      <c r="F558"/>
      <c r="G558"/>
      <c r="H558"/>
      <c r="I558"/>
      <c r="J558"/>
      <c r="K558" s="241"/>
      <c r="L558"/>
      <c r="M558"/>
      <c r="N558"/>
      <c r="O558"/>
    </row>
    <row r="559" spans="1:15" ht="15" x14ac:dyDescent="0.2">
      <c r="A559"/>
      <c r="B559"/>
      <c r="C559"/>
      <c r="D559"/>
      <c r="E559"/>
      <c r="F559"/>
      <c r="G559"/>
      <c r="H559"/>
      <c r="I559"/>
      <c r="J559"/>
      <c r="K559" s="241"/>
      <c r="L559"/>
      <c r="M559"/>
      <c r="N559"/>
      <c r="O559"/>
    </row>
    <row r="560" spans="1:15" ht="15" x14ac:dyDescent="0.2">
      <c r="A560"/>
      <c r="B560"/>
      <c r="C560"/>
      <c r="D560"/>
      <c r="E560"/>
      <c r="F560"/>
      <c r="G560"/>
      <c r="H560"/>
      <c r="I560"/>
      <c r="J560"/>
      <c r="K560" s="241"/>
      <c r="L560"/>
      <c r="M560"/>
      <c r="N560"/>
      <c r="O560"/>
    </row>
    <row r="561" spans="1:15" ht="15" x14ac:dyDescent="0.2">
      <c r="A561"/>
      <c r="B561"/>
      <c r="C561"/>
      <c r="D561"/>
      <c r="E561"/>
      <c r="F561"/>
      <c r="G561"/>
      <c r="H561"/>
      <c r="I561"/>
      <c r="J561"/>
      <c r="K561" s="241"/>
      <c r="L561"/>
      <c r="M561"/>
      <c r="N561"/>
      <c r="O561"/>
    </row>
    <row r="562" spans="1:15" ht="15" x14ac:dyDescent="0.2">
      <c r="A562"/>
      <c r="B562"/>
      <c r="C562"/>
      <c r="D562"/>
      <c r="E562"/>
      <c r="F562"/>
      <c r="G562"/>
      <c r="H562"/>
      <c r="I562"/>
      <c r="J562"/>
      <c r="K562" s="241"/>
      <c r="L562"/>
      <c r="M562"/>
      <c r="N562"/>
      <c r="O562"/>
    </row>
    <row r="563" spans="1:15" ht="15" x14ac:dyDescent="0.2">
      <c r="A563"/>
      <c r="B563"/>
      <c r="C563"/>
      <c r="D563"/>
      <c r="E563"/>
      <c r="F563"/>
      <c r="G563"/>
      <c r="H563"/>
      <c r="I563"/>
      <c r="J563"/>
      <c r="K563" s="241"/>
      <c r="L563"/>
      <c r="M563"/>
      <c r="N563"/>
      <c r="O563"/>
    </row>
    <row r="564" spans="1:15" ht="15" x14ac:dyDescent="0.2">
      <c r="A564"/>
      <c r="B564"/>
      <c r="C564"/>
      <c r="D564"/>
      <c r="E564"/>
      <c r="F564"/>
      <c r="G564"/>
      <c r="H564"/>
      <c r="I564"/>
      <c r="J564"/>
      <c r="K564" s="241"/>
      <c r="L564"/>
      <c r="M564"/>
      <c r="N564"/>
      <c r="O564"/>
    </row>
    <row r="565" spans="1:15" ht="15" x14ac:dyDescent="0.2">
      <c r="A565"/>
      <c r="B565"/>
      <c r="C565"/>
      <c r="D565"/>
      <c r="E565"/>
      <c r="F565"/>
      <c r="G565"/>
      <c r="H565"/>
      <c r="I565"/>
      <c r="J565"/>
      <c r="K565" s="241"/>
      <c r="L565"/>
      <c r="M565"/>
      <c r="N565"/>
      <c r="O565"/>
    </row>
    <row r="566" spans="1:15" ht="15" x14ac:dyDescent="0.2">
      <c r="A566"/>
      <c r="B566"/>
      <c r="C566"/>
      <c r="D566"/>
      <c r="E566"/>
      <c r="F566"/>
      <c r="G566"/>
      <c r="H566"/>
      <c r="I566"/>
      <c r="J566"/>
      <c r="K566" s="241"/>
      <c r="L566"/>
      <c r="M566"/>
      <c r="N566"/>
      <c r="O566"/>
    </row>
    <row r="567" spans="1:15" ht="15" x14ac:dyDescent="0.2">
      <c r="A567"/>
      <c r="B567"/>
      <c r="C567"/>
      <c r="D567"/>
      <c r="E567"/>
      <c r="F567"/>
      <c r="G567"/>
      <c r="H567"/>
      <c r="I567"/>
      <c r="J567"/>
      <c r="K567" s="241"/>
      <c r="L567"/>
      <c r="M567"/>
      <c r="N567"/>
      <c r="O567"/>
    </row>
    <row r="568" spans="1:15" ht="15" x14ac:dyDescent="0.2">
      <c r="A568"/>
      <c r="B568"/>
      <c r="C568"/>
      <c r="D568"/>
      <c r="E568"/>
      <c r="F568"/>
      <c r="G568"/>
      <c r="H568"/>
      <c r="I568"/>
      <c r="J568"/>
      <c r="K568" s="241"/>
      <c r="L568"/>
      <c r="M568"/>
      <c r="N568"/>
      <c r="O568"/>
    </row>
    <row r="569" spans="1:15" ht="15" x14ac:dyDescent="0.2">
      <c r="A569"/>
      <c r="B569"/>
      <c r="C569"/>
      <c r="D569"/>
      <c r="E569"/>
      <c r="F569"/>
      <c r="G569"/>
      <c r="H569"/>
      <c r="I569"/>
      <c r="J569"/>
      <c r="K569" s="241"/>
      <c r="L569"/>
      <c r="M569"/>
      <c r="N569"/>
      <c r="O569"/>
    </row>
    <row r="570" spans="1:15" ht="15" x14ac:dyDescent="0.2">
      <c r="A570"/>
      <c r="B570"/>
      <c r="C570"/>
      <c r="D570"/>
      <c r="E570"/>
      <c r="F570"/>
      <c r="G570"/>
      <c r="H570"/>
      <c r="I570"/>
      <c r="J570"/>
      <c r="K570" s="241"/>
      <c r="L570"/>
      <c r="M570"/>
      <c r="N570"/>
      <c r="O570"/>
    </row>
    <row r="571" spans="1:15" ht="15" x14ac:dyDescent="0.2">
      <c r="A571"/>
      <c r="B571"/>
      <c r="C571"/>
      <c r="D571"/>
      <c r="E571"/>
      <c r="F571"/>
      <c r="G571"/>
      <c r="H571"/>
      <c r="I571"/>
      <c r="J571"/>
      <c r="K571" s="241"/>
      <c r="L571"/>
      <c r="M571"/>
      <c r="N571"/>
      <c r="O571"/>
    </row>
    <row r="572" spans="1:15" ht="15" x14ac:dyDescent="0.2">
      <c r="A572"/>
      <c r="B572"/>
      <c r="C572"/>
      <c r="D572"/>
      <c r="E572"/>
      <c r="F572"/>
      <c r="G572"/>
      <c r="H572"/>
      <c r="I572"/>
      <c r="J572"/>
      <c r="K572" s="241"/>
      <c r="L572"/>
      <c r="M572"/>
      <c r="N572"/>
      <c r="O572"/>
    </row>
    <row r="573" spans="1:15" ht="15" x14ac:dyDescent="0.2">
      <c r="A573"/>
      <c r="B573"/>
      <c r="C573"/>
      <c r="D573"/>
      <c r="E573"/>
      <c r="F573"/>
      <c r="G573"/>
      <c r="H573"/>
      <c r="I573"/>
      <c r="J573"/>
      <c r="K573" s="241"/>
      <c r="L573"/>
      <c r="M573"/>
      <c r="N573"/>
      <c r="O573"/>
    </row>
    <row r="574" spans="1:15" ht="15" x14ac:dyDescent="0.2">
      <c r="A574"/>
      <c r="B574"/>
      <c r="C574"/>
      <c r="D574"/>
      <c r="E574"/>
      <c r="F574"/>
      <c r="G574"/>
      <c r="H574"/>
      <c r="I574"/>
      <c r="J574"/>
      <c r="K574" s="241"/>
      <c r="L574"/>
      <c r="M574"/>
      <c r="N574"/>
      <c r="O574"/>
    </row>
    <row r="575" spans="1:15" ht="15" x14ac:dyDescent="0.2">
      <c r="A575"/>
      <c r="B575"/>
      <c r="C575"/>
      <c r="D575"/>
      <c r="E575"/>
      <c r="F575"/>
      <c r="G575"/>
      <c r="H575"/>
      <c r="I575"/>
      <c r="J575"/>
      <c r="K575" s="241"/>
      <c r="L575"/>
      <c r="M575"/>
      <c r="N575"/>
      <c r="O575"/>
    </row>
    <row r="576" spans="1:15" ht="15" x14ac:dyDescent="0.2">
      <c r="A576"/>
      <c r="B576"/>
      <c r="C576"/>
      <c r="D576"/>
      <c r="E576"/>
      <c r="F576"/>
      <c r="G576"/>
      <c r="H576"/>
      <c r="I576"/>
      <c r="J576"/>
      <c r="K576" s="241"/>
      <c r="L576"/>
      <c r="M576"/>
      <c r="N576"/>
      <c r="O576"/>
    </row>
    <row r="577" spans="1:15" ht="15" x14ac:dyDescent="0.2">
      <c r="A577"/>
      <c r="B577"/>
      <c r="C577"/>
      <c r="D577"/>
      <c r="E577"/>
      <c r="F577"/>
      <c r="G577"/>
      <c r="H577"/>
      <c r="I577"/>
      <c r="J577"/>
      <c r="K577" s="241"/>
      <c r="L577"/>
      <c r="M577"/>
      <c r="N577"/>
      <c r="O577"/>
    </row>
    <row r="578" spans="1:15" ht="15" x14ac:dyDescent="0.2">
      <c r="A578"/>
      <c r="B578"/>
      <c r="C578"/>
      <c r="D578"/>
      <c r="E578"/>
      <c r="F578"/>
      <c r="G578"/>
      <c r="H578"/>
      <c r="I578"/>
      <c r="J578"/>
      <c r="K578" s="241"/>
      <c r="L578"/>
      <c r="M578"/>
      <c r="N578"/>
      <c r="O578"/>
    </row>
    <row r="579" spans="1:15" ht="15" x14ac:dyDescent="0.2">
      <c r="A579"/>
      <c r="B579"/>
      <c r="C579"/>
      <c r="D579"/>
      <c r="E579"/>
      <c r="F579"/>
      <c r="G579"/>
      <c r="H579"/>
      <c r="I579"/>
      <c r="J579"/>
      <c r="K579" s="241"/>
      <c r="L579"/>
      <c r="M579"/>
      <c r="N579"/>
      <c r="O579"/>
    </row>
    <row r="580" spans="1:15" ht="15" x14ac:dyDescent="0.2">
      <c r="A580"/>
      <c r="B580"/>
      <c r="C580"/>
      <c r="D580"/>
      <c r="E580"/>
      <c r="F580"/>
      <c r="G580"/>
      <c r="H580"/>
      <c r="I580"/>
      <c r="J580"/>
      <c r="K580" s="241"/>
      <c r="L580"/>
      <c r="M580"/>
      <c r="N580"/>
      <c r="O580"/>
    </row>
    <row r="581" spans="1:15" ht="15" x14ac:dyDescent="0.2">
      <c r="A581"/>
      <c r="B581"/>
      <c r="C581"/>
      <c r="D581"/>
      <c r="E581"/>
      <c r="F581"/>
      <c r="G581"/>
      <c r="H581"/>
      <c r="I581"/>
      <c r="J581"/>
      <c r="K581" s="241"/>
      <c r="L581"/>
      <c r="M581"/>
      <c r="N581"/>
      <c r="O581"/>
    </row>
    <row r="582" spans="1:15" ht="15" x14ac:dyDescent="0.2">
      <c r="A582"/>
      <c r="B582"/>
      <c r="C582"/>
      <c r="D582"/>
      <c r="E582"/>
      <c r="F582"/>
      <c r="G582"/>
      <c r="H582"/>
      <c r="I582"/>
      <c r="J582"/>
      <c r="K582" s="241"/>
      <c r="L582"/>
      <c r="M582"/>
      <c r="N582"/>
      <c r="O582"/>
    </row>
    <row r="583" spans="1:15" ht="15" x14ac:dyDescent="0.2">
      <c r="A583"/>
      <c r="B583"/>
      <c r="C583"/>
      <c r="D583"/>
      <c r="E583"/>
      <c r="F583"/>
      <c r="G583"/>
      <c r="H583"/>
      <c r="I583"/>
      <c r="J583"/>
      <c r="K583" s="241"/>
      <c r="L583"/>
      <c r="M583"/>
      <c r="N583"/>
      <c r="O583"/>
    </row>
    <row r="584" spans="1:15" ht="15" x14ac:dyDescent="0.2">
      <c r="A584"/>
      <c r="B584"/>
      <c r="C584"/>
      <c r="D584"/>
      <c r="E584"/>
      <c r="F584"/>
      <c r="G584"/>
      <c r="H584"/>
      <c r="I584"/>
      <c r="J584"/>
      <c r="K584" s="241"/>
      <c r="L584"/>
      <c r="M584"/>
      <c r="N584"/>
      <c r="O584"/>
    </row>
    <row r="585" spans="1:15" ht="15" x14ac:dyDescent="0.2">
      <c r="A585"/>
      <c r="B585"/>
      <c r="C585"/>
      <c r="D585"/>
      <c r="E585"/>
      <c r="F585"/>
      <c r="G585"/>
      <c r="H585"/>
      <c r="I585"/>
      <c r="J585"/>
      <c r="K585" s="241"/>
      <c r="L585"/>
      <c r="M585"/>
      <c r="N585"/>
      <c r="O585"/>
    </row>
    <row r="586" spans="1:15" ht="15" x14ac:dyDescent="0.2">
      <c r="A586"/>
      <c r="B586"/>
      <c r="C586"/>
      <c r="D586"/>
      <c r="E586"/>
      <c r="F586"/>
      <c r="G586"/>
      <c r="H586"/>
      <c r="I586"/>
      <c r="J586"/>
      <c r="K586" s="241"/>
      <c r="L586"/>
      <c r="M586"/>
      <c r="N586"/>
      <c r="O586"/>
    </row>
    <row r="587" spans="1:15" ht="15" x14ac:dyDescent="0.2">
      <c r="A587"/>
      <c r="B587"/>
      <c r="C587"/>
      <c r="D587"/>
      <c r="E587"/>
      <c r="F587"/>
      <c r="G587"/>
      <c r="H587"/>
      <c r="I587"/>
      <c r="J587"/>
      <c r="K587" s="241"/>
      <c r="L587"/>
      <c r="M587"/>
      <c r="N587"/>
      <c r="O587"/>
    </row>
    <row r="588" spans="1:15" ht="15" x14ac:dyDescent="0.2">
      <c r="A588"/>
      <c r="B588"/>
      <c r="C588"/>
      <c r="D588"/>
      <c r="E588"/>
      <c r="F588"/>
      <c r="G588"/>
      <c r="H588"/>
      <c r="I588"/>
      <c r="J588"/>
      <c r="K588" s="241"/>
      <c r="L588"/>
      <c r="M588"/>
      <c r="N588"/>
      <c r="O588"/>
    </row>
    <row r="589" spans="1:15" ht="15" x14ac:dyDescent="0.2">
      <c r="A589"/>
      <c r="B589"/>
      <c r="C589"/>
      <c r="D589"/>
      <c r="E589"/>
      <c r="F589"/>
      <c r="G589"/>
      <c r="H589"/>
      <c r="I589"/>
      <c r="J589"/>
      <c r="K589" s="241"/>
      <c r="L589"/>
      <c r="M589"/>
      <c r="N589"/>
      <c r="O589"/>
    </row>
    <row r="590" spans="1:15" ht="15" x14ac:dyDescent="0.2">
      <c r="A590"/>
      <c r="B590"/>
      <c r="C590"/>
      <c r="D590"/>
      <c r="E590"/>
      <c r="F590"/>
      <c r="G590"/>
      <c r="H590"/>
      <c r="I590"/>
      <c r="J590"/>
      <c r="K590" s="241"/>
      <c r="L590"/>
      <c r="M590"/>
      <c r="N590"/>
      <c r="O590"/>
    </row>
    <row r="591" spans="1:15" ht="15" x14ac:dyDescent="0.2">
      <c r="A591"/>
      <c r="B591"/>
      <c r="C591"/>
      <c r="D591"/>
      <c r="E591"/>
      <c r="F591"/>
      <c r="G591"/>
      <c r="H591"/>
      <c r="I591"/>
      <c r="J591"/>
      <c r="K591" s="241"/>
      <c r="L591"/>
      <c r="M591"/>
      <c r="N591"/>
      <c r="O591"/>
    </row>
    <row r="592" spans="1:15" ht="15" x14ac:dyDescent="0.2">
      <c r="A592"/>
      <c r="B592"/>
      <c r="C592"/>
      <c r="D592"/>
      <c r="E592"/>
      <c r="F592"/>
      <c r="G592"/>
      <c r="H592"/>
      <c r="I592"/>
      <c r="J592"/>
      <c r="K592" s="241"/>
      <c r="L592"/>
      <c r="M592"/>
      <c r="N592"/>
      <c r="O592"/>
    </row>
    <row r="593" spans="1:15" ht="15" x14ac:dyDescent="0.2">
      <c r="A593"/>
      <c r="B593"/>
      <c r="C593"/>
      <c r="D593"/>
      <c r="E593"/>
      <c r="F593"/>
      <c r="G593"/>
      <c r="H593"/>
      <c r="I593"/>
      <c r="J593"/>
      <c r="K593" s="241"/>
      <c r="L593"/>
      <c r="M593"/>
      <c r="N593"/>
      <c r="O593"/>
    </row>
    <row r="594" spans="1:15" ht="15" x14ac:dyDescent="0.2">
      <c r="A594"/>
      <c r="B594"/>
      <c r="C594"/>
      <c r="D594"/>
      <c r="E594"/>
      <c r="F594"/>
      <c r="G594"/>
      <c r="H594"/>
      <c r="I594"/>
      <c r="J594"/>
      <c r="K594" s="241"/>
      <c r="L594"/>
      <c r="M594"/>
      <c r="N594"/>
      <c r="O594"/>
    </row>
    <row r="595" spans="1:15" ht="15" x14ac:dyDescent="0.2">
      <c r="A595"/>
      <c r="B595"/>
      <c r="C595"/>
      <c r="D595"/>
      <c r="E595"/>
      <c r="F595"/>
      <c r="G595"/>
      <c r="H595"/>
      <c r="I595"/>
      <c r="J595"/>
      <c r="K595" s="241"/>
      <c r="L595"/>
      <c r="M595"/>
      <c r="N595"/>
      <c r="O595"/>
    </row>
    <row r="596" spans="1:15" ht="15" x14ac:dyDescent="0.2">
      <c r="A596"/>
      <c r="B596"/>
      <c r="C596"/>
      <c r="D596"/>
      <c r="E596"/>
      <c r="F596"/>
      <c r="G596"/>
      <c r="H596"/>
      <c r="I596"/>
      <c r="J596"/>
      <c r="K596" s="241"/>
      <c r="L596"/>
      <c r="M596"/>
      <c r="N596"/>
      <c r="O596"/>
    </row>
    <row r="597" spans="1:15" ht="15" x14ac:dyDescent="0.2">
      <c r="A597"/>
      <c r="B597"/>
      <c r="C597"/>
      <c r="D597"/>
      <c r="E597"/>
      <c r="F597"/>
      <c r="G597"/>
      <c r="H597"/>
      <c r="I597"/>
      <c r="J597"/>
      <c r="K597" s="241"/>
      <c r="L597"/>
      <c r="M597"/>
      <c r="N597"/>
      <c r="O597"/>
    </row>
    <row r="598" spans="1:15" ht="15" x14ac:dyDescent="0.2">
      <c r="A598"/>
      <c r="B598"/>
      <c r="C598"/>
      <c r="D598"/>
      <c r="E598"/>
      <c r="F598"/>
      <c r="G598"/>
      <c r="H598"/>
      <c r="I598"/>
      <c r="J598"/>
      <c r="K598" s="241"/>
      <c r="L598"/>
      <c r="M598"/>
      <c r="N598"/>
      <c r="O598"/>
    </row>
    <row r="599" spans="1:15" ht="15" x14ac:dyDescent="0.2">
      <c r="A599"/>
      <c r="B599"/>
      <c r="C599"/>
      <c r="D599"/>
      <c r="E599"/>
      <c r="F599"/>
      <c r="G599"/>
      <c r="H599"/>
      <c r="I599"/>
      <c r="J599"/>
      <c r="K599" s="241"/>
      <c r="L599"/>
      <c r="M599"/>
      <c r="N599"/>
      <c r="O599"/>
    </row>
    <row r="600" spans="1:15" ht="15" x14ac:dyDescent="0.2">
      <c r="A600"/>
      <c r="B600"/>
      <c r="C600"/>
      <c r="D600"/>
      <c r="E600"/>
      <c r="F600"/>
      <c r="G600"/>
      <c r="H600"/>
      <c r="I600"/>
      <c r="J600"/>
      <c r="K600" s="241"/>
      <c r="L600"/>
      <c r="M600"/>
      <c r="N600"/>
      <c r="O600"/>
    </row>
    <row r="601" spans="1:15" ht="15" x14ac:dyDescent="0.2">
      <c r="A601"/>
      <c r="B601"/>
      <c r="C601"/>
      <c r="D601"/>
      <c r="E601"/>
      <c r="F601"/>
      <c r="G601"/>
      <c r="H601"/>
      <c r="I601"/>
      <c r="J601"/>
      <c r="K601" s="241"/>
      <c r="L601"/>
      <c r="M601"/>
      <c r="N601"/>
      <c r="O601"/>
    </row>
    <row r="602" spans="1:15" ht="15" x14ac:dyDescent="0.2">
      <c r="A602"/>
      <c r="B602"/>
      <c r="C602"/>
      <c r="D602"/>
      <c r="E602"/>
      <c r="F602"/>
      <c r="G602"/>
      <c r="H602"/>
      <c r="I602"/>
      <c r="J602"/>
      <c r="K602" s="241"/>
      <c r="L602"/>
      <c r="M602"/>
      <c r="N602"/>
      <c r="O602"/>
    </row>
    <row r="603" spans="1:15" ht="15" x14ac:dyDescent="0.2">
      <c r="A603"/>
      <c r="B603"/>
      <c r="C603"/>
      <c r="D603"/>
      <c r="E603"/>
      <c r="F603"/>
      <c r="G603"/>
      <c r="H603"/>
      <c r="I603"/>
      <c r="J603"/>
      <c r="K603" s="241"/>
      <c r="L603"/>
      <c r="M603"/>
      <c r="N603"/>
      <c r="O603"/>
    </row>
    <row r="604" spans="1:15" ht="15" x14ac:dyDescent="0.2">
      <c r="A604"/>
      <c r="B604"/>
      <c r="C604"/>
      <c r="D604"/>
      <c r="E604"/>
      <c r="F604"/>
      <c r="G604"/>
      <c r="H604"/>
      <c r="I604"/>
      <c r="J604"/>
      <c r="K604" s="241"/>
      <c r="L604"/>
      <c r="M604"/>
      <c r="N604"/>
      <c r="O604"/>
    </row>
    <row r="605" spans="1:15" ht="15" x14ac:dyDescent="0.2">
      <c r="A605"/>
      <c r="B605"/>
      <c r="C605"/>
      <c r="D605"/>
      <c r="E605"/>
      <c r="F605"/>
      <c r="G605"/>
      <c r="H605"/>
      <c r="I605"/>
      <c r="J605"/>
      <c r="K605" s="241"/>
      <c r="L605"/>
      <c r="M605"/>
      <c r="N605"/>
      <c r="O605"/>
    </row>
    <row r="606" spans="1:15" ht="15" x14ac:dyDescent="0.2">
      <c r="A606"/>
      <c r="B606"/>
      <c r="C606"/>
      <c r="D606"/>
      <c r="E606"/>
      <c r="F606"/>
      <c r="G606"/>
      <c r="H606"/>
      <c r="I606"/>
      <c r="J606"/>
      <c r="K606" s="241"/>
      <c r="L606"/>
      <c r="M606"/>
      <c r="N606"/>
      <c r="O606"/>
    </row>
    <row r="607" spans="1:15" ht="15" x14ac:dyDescent="0.2">
      <c r="A607"/>
      <c r="B607"/>
      <c r="C607"/>
      <c r="D607"/>
      <c r="E607"/>
      <c r="F607"/>
      <c r="G607"/>
      <c r="H607"/>
      <c r="I607"/>
      <c r="J607"/>
      <c r="K607" s="241"/>
      <c r="L607"/>
      <c r="M607"/>
      <c r="N607"/>
      <c r="O607"/>
    </row>
    <row r="608" spans="1:15" ht="15" x14ac:dyDescent="0.2">
      <c r="A608"/>
      <c r="B608"/>
      <c r="C608"/>
      <c r="D608"/>
      <c r="E608"/>
      <c r="F608"/>
      <c r="G608"/>
      <c r="H608"/>
      <c r="I608"/>
      <c r="J608"/>
      <c r="K608" s="241"/>
      <c r="L608"/>
      <c r="M608"/>
      <c r="N608"/>
      <c r="O608"/>
    </row>
    <row r="609" spans="1:15" ht="15" x14ac:dyDescent="0.2">
      <c r="A609"/>
      <c r="B609"/>
      <c r="C609"/>
      <c r="D609"/>
      <c r="E609"/>
      <c r="F609"/>
      <c r="G609"/>
      <c r="H609"/>
      <c r="I609"/>
      <c r="J609"/>
      <c r="K609" s="241"/>
      <c r="L609"/>
      <c r="M609"/>
      <c r="N609"/>
      <c r="O609"/>
    </row>
    <row r="610" spans="1:15" ht="15" x14ac:dyDescent="0.2">
      <c r="A610"/>
      <c r="B610"/>
      <c r="C610"/>
      <c r="D610"/>
      <c r="E610"/>
      <c r="F610"/>
      <c r="G610"/>
      <c r="H610"/>
      <c r="I610"/>
      <c r="J610"/>
      <c r="K610" s="241"/>
      <c r="L610"/>
      <c r="M610"/>
      <c r="N610"/>
      <c r="O610"/>
    </row>
    <row r="611" spans="1:15" ht="15" x14ac:dyDescent="0.2">
      <c r="A611"/>
      <c r="B611"/>
      <c r="C611"/>
      <c r="D611"/>
      <c r="E611"/>
      <c r="F611"/>
      <c r="G611"/>
      <c r="H611"/>
      <c r="I611"/>
      <c r="J611"/>
      <c r="K611" s="241"/>
      <c r="L611"/>
      <c r="M611"/>
      <c r="N611"/>
      <c r="O611"/>
    </row>
    <row r="612" spans="1:15" ht="15" x14ac:dyDescent="0.2">
      <c r="A612"/>
      <c r="B612"/>
      <c r="C612"/>
      <c r="D612"/>
      <c r="E612"/>
      <c r="F612"/>
      <c r="G612"/>
      <c r="H612"/>
      <c r="I612"/>
      <c r="J612"/>
      <c r="K612" s="241"/>
      <c r="L612"/>
      <c r="M612"/>
      <c r="N612"/>
      <c r="O612"/>
    </row>
    <row r="613" spans="1:15" ht="15" x14ac:dyDescent="0.2">
      <c r="A613"/>
      <c r="B613"/>
      <c r="C613"/>
      <c r="D613"/>
      <c r="E613"/>
      <c r="F613"/>
      <c r="G613"/>
      <c r="H613"/>
      <c r="I613"/>
      <c r="J613"/>
      <c r="K613" s="241"/>
      <c r="L613"/>
      <c r="M613"/>
      <c r="N613"/>
      <c r="O613"/>
    </row>
    <row r="614" spans="1:15" ht="15" x14ac:dyDescent="0.2">
      <c r="A614"/>
      <c r="B614"/>
      <c r="C614"/>
      <c r="D614"/>
      <c r="E614"/>
      <c r="F614"/>
      <c r="G614"/>
      <c r="H614"/>
      <c r="I614"/>
      <c r="J614"/>
      <c r="K614" s="241"/>
      <c r="L614"/>
      <c r="M614"/>
      <c r="N614"/>
      <c r="O614"/>
    </row>
    <row r="615" spans="1:15" ht="15" x14ac:dyDescent="0.2">
      <c r="A615"/>
      <c r="B615"/>
      <c r="C615"/>
      <c r="D615"/>
      <c r="E615"/>
      <c r="F615"/>
      <c r="G615"/>
      <c r="H615"/>
      <c r="I615"/>
      <c r="J615"/>
      <c r="K615" s="241"/>
      <c r="L615"/>
      <c r="M615"/>
      <c r="N615"/>
      <c r="O615"/>
    </row>
  </sheetData>
  <conditionalFormatting sqref="D4:D93">
    <cfRule type="duplicateValues" dxfId="3"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5" workbookViewId="0">
      <selection activeCell="E68" sqref="E68"/>
    </sheetView>
  </sheetViews>
  <sheetFormatPr baseColWidth="10" defaultColWidth="9" defaultRowHeight="15" x14ac:dyDescent="0.2"/>
  <cols>
    <col min="1" max="1" width="17.5" style="198" customWidth="1"/>
    <col min="2" max="2" width="38.1640625" style="198" customWidth="1"/>
    <col min="3" max="3" width="39" style="198" customWidth="1"/>
    <col min="4" max="4" width="12.1640625" style="198" customWidth="1"/>
    <col min="5" max="5" width="138.33203125" style="228" customWidth="1"/>
    <col min="6" max="16384" width="9" style="198"/>
  </cols>
  <sheetData>
    <row r="1" spans="1:5" x14ac:dyDescent="0.2">
      <c r="A1" s="197" t="s">
        <v>1544</v>
      </c>
    </row>
    <row r="2" spans="1:5" x14ac:dyDescent="0.2">
      <c r="A2" s="199" t="s">
        <v>1545</v>
      </c>
    </row>
    <row r="3" spans="1:5" ht="16" x14ac:dyDescent="0.2">
      <c r="A3" s="200" t="s">
        <v>37</v>
      </c>
      <c r="B3" s="200" t="s">
        <v>38</v>
      </c>
      <c r="C3" s="200" t="s">
        <v>39</v>
      </c>
      <c r="D3" s="200" t="s">
        <v>1610</v>
      </c>
      <c r="E3" s="229" t="s">
        <v>1611</v>
      </c>
    </row>
    <row r="4" spans="1:5" ht="32" x14ac:dyDescent="0.2">
      <c r="A4" s="198" t="s">
        <v>57</v>
      </c>
      <c r="B4" s="198" t="s">
        <v>58</v>
      </c>
      <c r="C4" s="198" t="s">
        <v>59</v>
      </c>
      <c r="D4" s="201" t="s">
        <v>1612</v>
      </c>
      <c r="E4" s="230" t="s">
        <v>1613</v>
      </c>
    </row>
    <row r="5" spans="1:5" ht="32" x14ac:dyDescent="0.2">
      <c r="A5" s="198" t="s">
        <v>57</v>
      </c>
      <c r="B5" s="198" t="s">
        <v>85</v>
      </c>
      <c r="C5" s="198" t="s">
        <v>86</v>
      </c>
      <c r="D5" s="201" t="s">
        <v>1612</v>
      </c>
      <c r="E5" s="230" t="s">
        <v>1614</v>
      </c>
    </row>
    <row r="6" spans="1:5" ht="48" x14ac:dyDescent="0.2">
      <c r="A6" s="198" t="s">
        <v>57</v>
      </c>
      <c r="B6" s="198" t="s">
        <v>90</v>
      </c>
      <c r="C6" s="198" t="s">
        <v>91</v>
      </c>
      <c r="D6" s="201" t="s">
        <v>1612</v>
      </c>
      <c r="E6" s="230" t="s">
        <v>1615</v>
      </c>
    </row>
    <row r="7" spans="1:5" ht="48" x14ac:dyDescent="0.2">
      <c r="A7" s="198" t="s">
        <v>57</v>
      </c>
      <c r="B7" s="198" t="s">
        <v>96</v>
      </c>
      <c r="C7" s="198" t="s">
        <v>97</v>
      </c>
      <c r="D7" s="201" t="s">
        <v>1612</v>
      </c>
      <c r="E7" s="230" t="s">
        <v>1616</v>
      </c>
    </row>
    <row r="8" spans="1:5" ht="32" x14ac:dyDescent="0.2">
      <c r="A8" s="198" t="s">
        <v>57</v>
      </c>
      <c r="B8" s="198" t="s">
        <v>111</v>
      </c>
      <c r="C8" s="198" t="s">
        <v>112</v>
      </c>
      <c r="D8" s="201" t="s">
        <v>1612</v>
      </c>
      <c r="E8" s="230" t="s">
        <v>1617</v>
      </c>
    </row>
    <row r="9" spans="1:5" ht="32" x14ac:dyDescent="0.2">
      <c r="A9" s="198" t="s">
        <v>57</v>
      </c>
      <c r="B9" s="198" t="s">
        <v>118</v>
      </c>
      <c r="C9" s="198" t="s">
        <v>119</v>
      </c>
      <c r="D9" s="201" t="s">
        <v>1612</v>
      </c>
      <c r="E9" s="230" t="s">
        <v>1618</v>
      </c>
    </row>
    <row r="10" spans="1:5" ht="32" x14ac:dyDescent="0.2">
      <c r="A10" s="198" t="s">
        <v>57</v>
      </c>
      <c r="B10" s="198" t="s">
        <v>124</v>
      </c>
      <c r="C10" s="198" t="s">
        <v>125</v>
      </c>
      <c r="D10" s="201" t="s">
        <v>1612</v>
      </c>
      <c r="E10" s="230" t="s">
        <v>1619</v>
      </c>
    </row>
    <row r="11" spans="1:5" ht="48" x14ac:dyDescent="0.2">
      <c r="A11" s="198" t="s">
        <v>57</v>
      </c>
      <c r="B11" s="198" t="s">
        <v>131</v>
      </c>
      <c r="C11" s="198" t="s">
        <v>132</v>
      </c>
      <c r="D11" s="201" t="s">
        <v>1612</v>
      </c>
      <c r="E11" s="230" t="s">
        <v>1620</v>
      </c>
    </row>
    <row r="12" spans="1:5" ht="32" x14ac:dyDescent="0.2">
      <c r="A12" s="198" t="s">
        <v>57</v>
      </c>
      <c r="B12" s="198" t="s">
        <v>137</v>
      </c>
      <c r="C12" s="198" t="s">
        <v>138</v>
      </c>
      <c r="D12" s="201" t="s">
        <v>1612</v>
      </c>
      <c r="E12" s="230" t="s">
        <v>1621</v>
      </c>
    </row>
    <row r="13" spans="1:5" ht="16" x14ac:dyDescent="0.2">
      <c r="A13" s="198" t="s">
        <v>57</v>
      </c>
      <c r="B13" s="198" t="s">
        <v>1546</v>
      </c>
      <c r="C13" s="198" t="s">
        <v>1547</v>
      </c>
      <c r="D13" s="201" t="s">
        <v>1612</v>
      </c>
      <c r="E13" s="230" t="s">
        <v>1622</v>
      </c>
    </row>
    <row r="14" spans="1:5" ht="32" x14ac:dyDescent="0.2">
      <c r="A14" s="198" t="s">
        <v>151</v>
      </c>
      <c r="B14" s="198" t="s">
        <v>152</v>
      </c>
      <c r="C14" s="198" t="s">
        <v>153</v>
      </c>
      <c r="D14" s="201" t="s">
        <v>1612</v>
      </c>
      <c r="E14" s="230" t="s">
        <v>1623</v>
      </c>
    </row>
    <row r="15" spans="1:5" ht="32" x14ac:dyDescent="0.2">
      <c r="A15" s="198" t="s">
        <v>151</v>
      </c>
      <c r="B15" s="198" t="s">
        <v>174</v>
      </c>
      <c r="C15" s="198" t="s">
        <v>175</v>
      </c>
      <c r="D15" s="201" t="s">
        <v>1612</v>
      </c>
      <c r="E15" s="230" t="s">
        <v>1624</v>
      </c>
    </row>
    <row r="16" spans="1:5" ht="48" x14ac:dyDescent="0.2">
      <c r="A16" s="198" t="s">
        <v>151</v>
      </c>
      <c r="B16" s="198" t="s">
        <v>184</v>
      </c>
      <c r="C16" s="198" t="s">
        <v>185</v>
      </c>
      <c r="D16" s="201" t="s">
        <v>1612</v>
      </c>
      <c r="E16" s="230" t="s">
        <v>1625</v>
      </c>
    </row>
    <row r="17" spans="1:5" ht="32" x14ac:dyDescent="0.2">
      <c r="A17" s="198" t="s">
        <v>151</v>
      </c>
      <c r="B17" s="198" t="s">
        <v>191</v>
      </c>
      <c r="C17" s="198" t="s">
        <v>192</v>
      </c>
      <c r="D17" s="201" t="s">
        <v>1612</v>
      </c>
      <c r="E17" s="230" t="s">
        <v>1626</v>
      </c>
    </row>
    <row r="18" spans="1:5" ht="16" x14ac:dyDescent="0.2">
      <c r="A18" s="198" t="s">
        <v>151</v>
      </c>
      <c r="B18" s="198" t="s">
        <v>198</v>
      </c>
      <c r="C18" s="198" t="s">
        <v>199</v>
      </c>
      <c r="D18" s="201" t="s">
        <v>1612</v>
      </c>
      <c r="E18" s="230" t="s">
        <v>1627</v>
      </c>
    </row>
    <row r="19" spans="1:5" ht="32" x14ac:dyDescent="0.2">
      <c r="A19" s="198" t="s">
        <v>151</v>
      </c>
      <c r="B19" s="198" t="s">
        <v>205</v>
      </c>
      <c r="C19" s="198" t="s">
        <v>206</v>
      </c>
      <c r="D19" s="201" t="s">
        <v>1612</v>
      </c>
      <c r="E19" s="230" t="s">
        <v>1628</v>
      </c>
    </row>
    <row r="20" spans="1:5" ht="32" x14ac:dyDescent="0.2">
      <c r="A20" s="198" t="s">
        <v>151</v>
      </c>
      <c r="B20" s="198" t="s">
        <v>210</v>
      </c>
      <c r="C20" s="198" t="s">
        <v>211</v>
      </c>
      <c r="D20" s="201" t="s">
        <v>1612</v>
      </c>
      <c r="E20" s="230" t="s">
        <v>1629</v>
      </c>
    </row>
    <row r="21" spans="1:5" ht="32" x14ac:dyDescent="0.2">
      <c r="A21" s="198" t="s">
        <v>151</v>
      </c>
      <c r="B21" s="198" t="s">
        <v>217</v>
      </c>
      <c r="C21" s="198" t="s">
        <v>218</v>
      </c>
      <c r="D21" s="201" t="s">
        <v>1612</v>
      </c>
      <c r="E21" s="230" t="s">
        <v>1630</v>
      </c>
    </row>
    <row r="22" spans="1:5" ht="16" x14ac:dyDescent="0.2">
      <c r="A22" s="198" t="s">
        <v>223</v>
      </c>
      <c r="B22" s="198" t="s">
        <v>224</v>
      </c>
      <c r="C22" s="198" t="s">
        <v>225</v>
      </c>
      <c r="D22" s="201" t="s">
        <v>1612</v>
      </c>
      <c r="E22" s="230" t="s">
        <v>1631</v>
      </c>
    </row>
    <row r="23" spans="1:5" ht="16" x14ac:dyDescent="0.2">
      <c r="A23" s="198" t="s">
        <v>223</v>
      </c>
      <c r="B23" s="198" t="s">
        <v>539</v>
      </c>
      <c r="C23" s="198" t="s">
        <v>1548</v>
      </c>
      <c r="D23" s="201" t="s">
        <v>1612</v>
      </c>
      <c r="E23" s="230" t="s">
        <v>1632</v>
      </c>
    </row>
    <row r="24" spans="1:5" ht="80" x14ac:dyDescent="0.2">
      <c r="A24" s="198" t="s">
        <v>223</v>
      </c>
      <c r="B24" s="198" t="s">
        <v>261</v>
      </c>
      <c r="C24" s="198" t="s">
        <v>262</v>
      </c>
      <c r="D24" s="201" t="s">
        <v>1612</v>
      </c>
      <c r="E24" s="304" t="s">
        <v>2181</v>
      </c>
    </row>
    <row r="25" spans="1:5" ht="32" x14ac:dyDescent="0.2">
      <c r="A25" s="198" t="s">
        <v>223</v>
      </c>
      <c r="B25" s="198" t="s">
        <v>267</v>
      </c>
      <c r="C25" s="198" t="s">
        <v>268</v>
      </c>
      <c r="D25" s="201" t="s">
        <v>1612</v>
      </c>
      <c r="E25" s="230" t="s">
        <v>1633</v>
      </c>
    </row>
    <row r="26" spans="1:5" ht="32" x14ac:dyDescent="0.2">
      <c r="A26" s="198" t="s">
        <v>223</v>
      </c>
      <c r="B26" s="198" t="s">
        <v>275</v>
      </c>
      <c r="C26" s="198" t="s">
        <v>276</v>
      </c>
      <c r="D26" s="201" t="s">
        <v>1612</v>
      </c>
      <c r="E26" s="230" t="s">
        <v>1634</v>
      </c>
    </row>
    <row r="27" spans="1:5" x14ac:dyDescent="0.2">
      <c r="A27" s="198" t="s">
        <v>223</v>
      </c>
      <c r="B27" s="198" t="s">
        <v>280</v>
      </c>
      <c r="C27" s="198" t="s">
        <v>281</v>
      </c>
      <c r="D27" s="201" t="s">
        <v>1612</v>
      </c>
      <c r="E27" s="231"/>
    </row>
    <row r="28" spans="1:5" ht="32" x14ac:dyDescent="0.2">
      <c r="A28" s="198" t="s">
        <v>223</v>
      </c>
      <c r="B28" s="198" t="s">
        <v>283</v>
      </c>
      <c r="C28" s="198" t="s">
        <v>284</v>
      </c>
      <c r="D28" s="201" t="s">
        <v>1612</v>
      </c>
      <c r="E28" s="230" t="s">
        <v>1635</v>
      </c>
    </row>
    <row r="29" spans="1:5" ht="16" x14ac:dyDescent="0.2">
      <c r="A29" s="198" t="s">
        <v>223</v>
      </c>
      <c r="B29" s="198" t="s">
        <v>289</v>
      </c>
      <c r="C29" s="198" t="s">
        <v>290</v>
      </c>
      <c r="D29" s="201" t="s">
        <v>1612</v>
      </c>
      <c r="E29" s="230" t="s">
        <v>1636</v>
      </c>
    </row>
    <row r="30" spans="1:5" ht="16" x14ac:dyDescent="0.2">
      <c r="A30" s="236" t="s">
        <v>223</v>
      </c>
      <c r="B30" s="236" t="s">
        <v>295</v>
      </c>
      <c r="C30" s="236" t="s">
        <v>296</v>
      </c>
      <c r="D30" s="201" t="s">
        <v>1612</v>
      </c>
      <c r="E30" s="230" t="s">
        <v>1637</v>
      </c>
    </row>
    <row r="31" spans="1:5" ht="32" x14ac:dyDescent="0.2">
      <c r="A31" s="198" t="s">
        <v>223</v>
      </c>
      <c r="B31" s="198" t="s">
        <v>301</v>
      </c>
      <c r="C31" s="198" t="s">
        <v>302</v>
      </c>
      <c r="D31" s="201" t="s">
        <v>1612</v>
      </c>
      <c r="E31" s="230" t="s">
        <v>1638</v>
      </c>
    </row>
    <row r="32" spans="1:5" ht="16" x14ac:dyDescent="0.2">
      <c r="A32" s="198" t="s">
        <v>223</v>
      </c>
      <c r="B32" s="198" t="s">
        <v>1549</v>
      </c>
      <c r="C32" s="198" t="s">
        <v>1550</v>
      </c>
      <c r="D32" s="201" t="s">
        <v>1612</v>
      </c>
      <c r="E32" s="231" t="s">
        <v>1639</v>
      </c>
    </row>
    <row r="33" spans="1:5" ht="32" x14ac:dyDescent="0.2">
      <c r="A33" s="198" t="s">
        <v>223</v>
      </c>
      <c r="B33" s="198" t="s">
        <v>308</v>
      </c>
      <c r="C33" s="198" t="s">
        <v>309</v>
      </c>
      <c r="D33" s="201" t="s">
        <v>1612</v>
      </c>
      <c r="E33" s="231" t="s">
        <v>1640</v>
      </c>
    </row>
    <row r="34" spans="1:5" ht="16" x14ac:dyDescent="0.2">
      <c r="A34" s="198" t="s">
        <v>223</v>
      </c>
      <c r="B34" s="198" t="s">
        <v>310</v>
      </c>
      <c r="C34" s="198" t="s">
        <v>311</v>
      </c>
      <c r="D34" s="201" t="s">
        <v>1612</v>
      </c>
      <c r="E34" s="230" t="s">
        <v>1641</v>
      </c>
    </row>
    <row r="35" spans="1:5" ht="16" x14ac:dyDescent="0.2">
      <c r="A35" s="198" t="s">
        <v>223</v>
      </c>
      <c r="B35" s="198" t="s">
        <v>313</v>
      </c>
      <c r="C35" s="198" t="s">
        <v>314</v>
      </c>
      <c r="D35" s="201" t="s">
        <v>1612</v>
      </c>
      <c r="E35" s="230" t="s">
        <v>1642</v>
      </c>
    </row>
    <row r="36" spans="1:5" ht="32" x14ac:dyDescent="0.2">
      <c r="A36" s="198" t="s">
        <v>223</v>
      </c>
      <c r="B36" s="198" t="s">
        <v>320</v>
      </c>
      <c r="C36" s="198" t="s">
        <v>321</v>
      </c>
      <c r="D36" s="201" t="s">
        <v>1612</v>
      </c>
      <c r="E36" s="231" t="s">
        <v>1643</v>
      </c>
    </row>
    <row r="37" spans="1:5" ht="32" x14ac:dyDescent="0.2">
      <c r="A37" s="198" t="s">
        <v>223</v>
      </c>
      <c r="B37" s="198" t="s">
        <v>328</v>
      </c>
      <c r="C37" s="198" t="s">
        <v>329</v>
      </c>
      <c r="D37" s="201" t="s">
        <v>1612</v>
      </c>
      <c r="E37" s="230" t="s">
        <v>1644</v>
      </c>
    </row>
    <row r="38" spans="1:5" ht="16" x14ac:dyDescent="0.2">
      <c r="A38" s="198" t="s">
        <v>223</v>
      </c>
      <c r="B38" s="198" t="s">
        <v>334</v>
      </c>
      <c r="C38" s="198" t="s">
        <v>335</v>
      </c>
      <c r="D38" s="201" t="s">
        <v>1612</v>
      </c>
      <c r="E38" s="230" t="s">
        <v>1645</v>
      </c>
    </row>
    <row r="39" spans="1:5" ht="32" x14ac:dyDescent="0.2">
      <c r="A39" s="198" t="s">
        <v>223</v>
      </c>
      <c r="B39" s="198" t="s">
        <v>341</v>
      </c>
      <c r="C39" s="198" t="s">
        <v>342</v>
      </c>
      <c r="D39" s="201" t="s">
        <v>1612</v>
      </c>
      <c r="E39" s="231" t="s">
        <v>1646</v>
      </c>
    </row>
    <row r="40" spans="1:5" ht="16" x14ac:dyDescent="0.2">
      <c r="A40" s="198" t="s">
        <v>223</v>
      </c>
      <c r="B40" s="198" t="s">
        <v>348</v>
      </c>
      <c r="C40" s="198" t="s">
        <v>349</v>
      </c>
      <c r="D40" s="201" t="s">
        <v>1612</v>
      </c>
      <c r="E40" s="231" t="s">
        <v>1647</v>
      </c>
    </row>
    <row r="41" spans="1:5" ht="16" x14ac:dyDescent="0.2">
      <c r="A41" s="198" t="s">
        <v>352</v>
      </c>
      <c r="B41" s="198" t="s">
        <v>539</v>
      </c>
      <c r="C41" s="198" t="s">
        <v>1551</v>
      </c>
      <c r="D41" s="201" t="s">
        <v>1612</v>
      </c>
      <c r="E41" s="231" t="s">
        <v>1648</v>
      </c>
    </row>
    <row r="42" spans="1:5" ht="16" x14ac:dyDescent="0.2">
      <c r="A42" s="198" t="s">
        <v>352</v>
      </c>
      <c r="B42" s="198" t="s">
        <v>353</v>
      </c>
      <c r="C42" s="198" t="s">
        <v>354</v>
      </c>
      <c r="D42" s="201" t="s">
        <v>1612</v>
      </c>
      <c r="E42" s="230" t="s">
        <v>1649</v>
      </c>
    </row>
    <row r="43" spans="1:5" ht="32" x14ac:dyDescent="0.2">
      <c r="A43" s="198" t="s">
        <v>352</v>
      </c>
      <c r="B43" s="198" t="s">
        <v>358</v>
      </c>
      <c r="C43" s="198" t="s">
        <v>359</v>
      </c>
      <c r="D43" s="201" t="s">
        <v>1612</v>
      </c>
      <c r="E43" s="230" t="s">
        <v>1650</v>
      </c>
    </row>
    <row r="44" spans="1:5" ht="48" x14ac:dyDescent="0.2">
      <c r="A44" s="198" t="s">
        <v>352</v>
      </c>
      <c r="B44" s="198" t="s">
        <v>363</v>
      </c>
      <c r="C44" s="198" t="s">
        <v>364</v>
      </c>
      <c r="D44" s="201" t="s">
        <v>1612</v>
      </c>
      <c r="E44" s="230" t="s">
        <v>1651</v>
      </c>
    </row>
    <row r="45" spans="1:5" ht="32" x14ac:dyDescent="0.2">
      <c r="A45" s="198" t="s">
        <v>352</v>
      </c>
      <c r="B45" s="198" t="s">
        <v>368</v>
      </c>
      <c r="C45" s="198" t="s">
        <v>369</v>
      </c>
      <c r="D45" s="201" t="s">
        <v>1612</v>
      </c>
      <c r="E45" s="230" t="s">
        <v>1652</v>
      </c>
    </row>
    <row r="46" spans="1:5" ht="16" x14ac:dyDescent="0.2">
      <c r="A46" s="198" t="s">
        <v>352</v>
      </c>
      <c r="B46" s="198" t="s">
        <v>389</v>
      </c>
      <c r="C46" s="198" t="s">
        <v>390</v>
      </c>
      <c r="D46" s="201" t="s">
        <v>1612</v>
      </c>
      <c r="E46" s="230" t="s">
        <v>1653</v>
      </c>
    </row>
    <row r="47" spans="1:5" ht="32" x14ac:dyDescent="0.2">
      <c r="A47" s="198" t="s">
        <v>352</v>
      </c>
      <c r="B47" s="198" t="s">
        <v>394</v>
      </c>
      <c r="C47" s="198" t="s">
        <v>395</v>
      </c>
      <c r="D47" s="201" t="s">
        <v>1612</v>
      </c>
      <c r="E47" s="230" t="s">
        <v>1654</v>
      </c>
    </row>
    <row r="48" spans="1:5" ht="16" x14ac:dyDescent="0.2">
      <c r="A48" s="198" t="s">
        <v>352</v>
      </c>
      <c r="B48" s="198" t="s">
        <v>420</v>
      </c>
      <c r="C48" s="198" t="s">
        <v>421</v>
      </c>
      <c r="D48" s="201" t="s">
        <v>1612</v>
      </c>
      <c r="E48" s="230" t="s">
        <v>1655</v>
      </c>
    </row>
    <row r="49" spans="1:5" ht="32" x14ac:dyDescent="0.2">
      <c r="A49" s="198" t="s">
        <v>352</v>
      </c>
      <c r="B49" s="198" t="s">
        <v>426</v>
      </c>
      <c r="C49" s="198" t="s">
        <v>427</v>
      </c>
      <c r="D49" s="201" t="s">
        <v>1612</v>
      </c>
      <c r="E49" s="230" t="s">
        <v>1656</v>
      </c>
    </row>
    <row r="50" spans="1:5" ht="32" x14ac:dyDescent="0.2">
      <c r="A50" s="198" t="s">
        <v>352</v>
      </c>
      <c r="B50" s="198" t="s">
        <v>429</v>
      </c>
      <c r="C50" s="198" t="s">
        <v>430</v>
      </c>
      <c r="D50" s="201" t="s">
        <v>1612</v>
      </c>
      <c r="E50" s="230" t="s">
        <v>1657</v>
      </c>
    </row>
    <row r="51" spans="1:5" ht="32" x14ac:dyDescent="0.2">
      <c r="A51" s="198" t="s">
        <v>352</v>
      </c>
      <c r="B51" s="198" t="s">
        <v>432</v>
      </c>
      <c r="C51" s="198" t="s">
        <v>433</v>
      </c>
      <c r="D51" s="201" t="s">
        <v>1612</v>
      </c>
      <c r="E51" s="230" t="s">
        <v>1658</v>
      </c>
    </row>
    <row r="52" spans="1:5" x14ac:dyDescent="0.2">
      <c r="A52" s="198" t="s">
        <v>352</v>
      </c>
      <c r="B52" s="198" t="s">
        <v>435</v>
      </c>
      <c r="C52" s="198" t="s">
        <v>436</v>
      </c>
      <c r="D52" s="201" t="s">
        <v>1612</v>
      </c>
      <c r="E52" s="230"/>
    </row>
    <row r="53" spans="1:5" ht="32" x14ac:dyDescent="0.2">
      <c r="A53" s="198" t="s">
        <v>352</v>
      </c>
      <c r="B53" s="198" t="s">
        <v>441</v>
      </c>
      <c r="C53" s="198" t="s">
        <v>442</v>
      </c>
      <c r="D53" s="201" t="s">
        <v>1612</v>
      </c>
      <c r="E53" s="230" t="s">
        <v>1659</v>
      </c>
    </row>
    <row r="54" spans="1:5" ht="32" x14ac:dyDescent="0.2">
      <c r="A54" s="198" t="s">
        <v>352</v>
      </c>
      <c r="B54" s="198" t="s">
        <v>447</v>
      </c>
      <c r="C54" s="198" t="s">
        <v>448</v>
      </c>
      <c r="D54" s="201" t="s">
        <v>1612</v>
      </c>
      <c r="E54" s="230" t="s">
        <v>1660</v>
      </c>
    </row>
    <row r="55" spans="1:5" ht="32" x14ac:dyDescent="0.2">
      <c r="A55" s="198" t="s">
        <v>352</v>
      </c>
      <c r="B55" s="198" t="s">
        <v>452</v>
      </c>
      <c r="C55" s="198" t="s">
        <v>453</v>
      </c>
      <c r="D55" s="201" t="s">
        <v>1612</v>
      </c>
      <c r="E55" s="230" t="s">
        <v>1661</v>
      </c>
    </row>
    <row r="56" spans="1:5" ht="16" x14ac:dyDescent="0.2">
      <c r="A56" s="198" t="s">
        <v>471</v>
      </c>
      <c r="B56" s="198" t="s">
        <v>472</v>
      </c>
      <c r="C56" s="198" t="s">
        <v>473</v>
      </c>
      <c r="D56" s="201" t="s">
        <v>1612</v>
      </c>
      <c r="E56" s="230" t="s">
        <v>1662</v>
      </c>
    </row>
    <row r="57" spans="1:5" ht="16" x14ac:dyDescent="0.2">
      <c r="A57" s="198" t="s">
        <v>471</v>
      </c>
      <c r="B57" s="198" t="s">
        <v>478</v>
      </c>
      <c r="C57" s="198" t="s">
        <v>479</v>
      </c>
      <c r="D57" s="201" t="s">
        <v>1612</v>
      </c>
      <c r="E57" s="230" t="s">
        <v>1663</v>
      </c>
    </row>
    <row r="58" spans="1:5" ht="16" x14ac:dyDescent="0.2">
      <c r="A58" s="198" t="s">
        <v>471</v>
      </c>
      <c r="B58" s="198" t="s">
        <v>483</v>
      </c>
      <c r="C58" s="198" t="s">
        <v>484</v>
      </c>
      <c r="D58" s="201" t="s">
        <v>1612</v>
      </c>
      <c r="E58" s="230" t="s">
        <v>1664</v>
      </c>
    </row>
    <row r="59" spans="1:5" ht="16" x14ac:dyDescent="0.2">
      <c r="A59" s="198" t="s">
        <v>471</v>
      </c>
      <c r="B59" s="198" t="s">
        <v>487</v>
      </c>
      <c r="C59" s="198" t="s">
        <v>488</v>
      </c>
      <c r="D59" s="201" t="s">
        <v>1612</v>
      </c>
      <c r="E59" s="230" t="s">
        <v>1665</v>
      </c>
    </row>
    <row r="60" spans="1:5" ht="32" x14ac:dyDescent="0.2">
      <c r="A60" s="198" t="s">
        <v>471</v>
      </c>
      <c r="B60" s="198" t="s">
        <v>492</v>
      </c>
      <c r="C60" s="198" t="s">
        <v>493</v>
      </c>
      <c r="D60" s="201" t="s">
        <v>1612</v>
      </c>
      <c r="E60" s="230" t="s">
        <v>1666</v>
      </c>
    </row>
    <row r="61" spans="1:5" ht="16" x14ac:dyDescent="0.2">
      <c r="A61" s="198" t="s">
        <v>471</v>
      </c>
      <c r="B61" s="198" t="s">
        <v>497</v>
      </c>
      <c r="C61" s="198" t="s">
        <v>498</v>
      </c>
      <c r="D61" s="201" t="s">
        <v>1612</v>
      </c>
      <c r="E61" s="230" t="s">
        <v>1667</v>
      </c>
    </row>
    <row r="62" spans="1:5" ht="16" x14ac:dyDescent="0.2">
      <c r="A62" s="198" t="s">
        <v>471</v>
      </c>
      <c r="B62" s="198" t="s">
        <v>502</v>
      </c>
      <c r="C62" s="198" t="s">
        <v>503</v>
      </c>
      <c r="D62" s="201" t="s">
        <v>1612</v>
      </c>
      <c r="E62" s="230" t="s">
        <v>1668</v>
      </c>
    </row>
    <row r="63" spans="1:5" x14ac:dyDescent="0.2">
      <c r="A63" s="198" t="s">
        <v>471</v>
      </c>
      <c r="B63" s="198" t="s">
        <v>507</v>
      </c>
      <c r="C63" s="198" t="s">
        <v>508</v>
      </c>
      <c r="D63" s="201" t="s">
        <v>1612</v>
      </c>
      <c r="E63" s="230"/>
    </row>
    <row r="64" spans="1:5" ht="64" x14ac:dyDescent="0.2">
      <c r="A64" s="198" t="s">
        <v>471</v>
      </c>
      <c r="B64" s="198" t="s">
        <v>511</v>
      </c>
      <c r="C64" s="198" t="s">
        <v>512</v>
      </c>
      <c r="D64" s="201" t="s">
        <v>1612</v>
      </c>
      <c r="E64" s="294" t="s">
        <v>1669</v>
      </c>
    </row>
    <row r="65" spans="1:5" ht="32" x14ac:dyDescent="0.2">
      <c r="A65" s="198" t="s">
        <v>517</v>
      </c>
      <c r="B65" s="198" t="s">
        <v>518</v>
      </c>
      <c r="C65" s="198" t="s">
        <v>519</v>
      </c>
      <c r="D65" s="201" t="s">
        <v>1612</v>
      </c>
      <c r="E65" s="230" t="s">
        <v>1670</v>
      </c>
    </row>
    <row r="66" spans="1:5" ht="16" x14ac:dyDescent="0.2">
      <c r="A66" s="198" t="s">
        <v>517</v>
      </c>
      <c r="B66" s="198" t="s">
        <v>525</v>
      </c>
      <c r="C66" s="198" t="s">
        <v>526</v>
      </c>
      <c r="D66" s="201" t="s">
        <v>1612</v>
      </c>
      <c r="E66" s="230" t="s">
        <v>1671</v>
      </c>
    </row>
    <row r="67" spans="1:5" ht="32" x14ac:dyDescent="0.2">
      <c r="A67" s="198" t="s">
        <v>517</v>
      </c>
      <c r="B67" s="198" t="s">
        <v>532</v>
      </c>
      <c r="C67" s="198" t="s">
        <v>533</v>
      </c>
      <c r="D67" s="201" t="s">
        <v>1612</v>
      </c>
      <c r="E67" s="230" t="s">
        <v>1672</v>
      </c>
    </row>
    <row r="68" spans="1:5" ht="48" x14ac:dyDescent="0.2">
      <c r="A68" s="198" t="s">
        <v>538</v>
      </c>
      <c r="B68" s="198" t="s">
        <v>549</v>
      </c>
      <c r="C68" s="198" t="s">
        <v>550</v>
      </c>
      <c r="D68" s="201" t="s">
        <v>1612</v>
      </c>
      <c r="E68" s="304" t="s">
        <v>2182</v>
      </c>
    </row>
    <row r="69" spans="1:5" ht="16" x14ac:dyDescent="0.2">
      <c r="A69" s="198" t="s">
        <v>538</v>
      </c>
      <c r="B69" s="198" t="s">
        <v>566</v>
      </c>
      <c r="C69" s="198" t="s">
        <v>567</v>
      </c>
      <c r="D69" s="201" t="s">
        <v>1612</v>
      </c>
      <c r="E69" s="230" t="s">
        <v>1673</v>
      </c>
    </row>
    <row r="70" spans="1:5" x14ac:dyDescent="0.2">
      <c r="A70" s="198" t="s">
        <v>538</v>
      </c>
      <c r="B70" s="198" t="s">
        <v>587</v>
      </c>
      <c r="C70" s="198" t="s">
        <v>588</v>
      </c>
      <c r="D70" s="201" t="s">
        <v>1612</v>
      </c>
      <c r="E70" s="230"/>
    </row>
    <row r="71" spans="1:5" ht="16" x14ac:dyDescent="0.2">
      <c r="A71" s="198" t="s">
        <v>538</v>
      </c>
      <c r="B71" s="198" t="s">
        <v>1552</v>
      </c>
      <c r="C71" s="198" t="s">
        <v>563</v>
      </c>
      <c r="D71" s="201" t="s">
        <v>1612</v>
      </c>
      <c r="E71" s="306" t="s">
        <v>2186</v>
      </c>
    </row>
    <row r="72" spans="1:5" x14ac:dyDescent="0.2">
      <c r="A72" s="198" t="s">
        <v>538</v>
      </c>
      <c r="B72" s="198" t="s">
        <v>591</v>
      </c>
      <c r="C72" s="198" t="s">
        <v>592</v>
      </c>
      <c r="D72" s="201" t="s">
        <v>1612</v>
      </c>
      <c r="E72" s="230"/>
    </row>
    <row r="73" spans="1:5" x14ac:dyDescent="0.2">
      <c r="A73" s="198" t="s">
        <v>538</v>
      </c>
      <c r="B73" s="198" t="s">
        <v>1553</v>
      </c>
      <c r="C73" s="198" t="s">
        <v>592</v>
      </c>
      <c r="D73" s="201" t="s">
        <v>1612</v>
      </c>
      <c r="E73" s="230"/>
    </row>
    <row r="74" spans="1:5" ht="16" x14ac:dyDescent="0.2">
      <c r="A74" s="198" t="s">
        <v>538</v>
      </c>
      <c r="B74" s="198" t="s">
        <v>594</v>
      </c>
      <c r="C74" s="198" t="s">
        <v>594</v>
      </c>
      <c r="D74" s="201" t="s">
        <v>1612</v>
      </c>
      <c r="E74" s="230" t="s">
        <v>1674</v>
      </c>
    </row>
    <row r="75" spans="1:5" ht="16" x14ac:dyDescent="0.2">
      <c r="A75" s="198" t="s">
        <v>538</v>
      </c>
      <c r="B75" s="198" t="s">
        <v>598</v>
      </c>
      <c r="C75" s="198" t="s">
        <v>599</v>
      </c>
      <c r="D75" s="201" t="s">
        <v>1612</v>
      </c>
      <c r="E75" s="230" t="s">
        <v>1675</v>
      </c>
    </row>
    <row r="76" spans="1:5" ht="48" x14ac:dyDescent="0.2">
      <c r="A76" s="198" t="s">
        <v>604</v>
      </c>
      <c r="B76" s="198" t="s">
        <v>605</v>
      </c>
      <c r="C76" s="198" t="s">
        <v>606</v>
      </c>
      <c r="D76" s="201" t="s">
        <v>1612</v>
      </c>
      <c r="E76" s="230" t="s">
        <v>1676</v>
      </c>
    </row>
    <row r="77" spans="1:5" ht="48" x14ac:dyDescent="0.2">
      <c r="A77" s="198" t="s">
        <v>604</v>
      </c>
      <c r="B77" s="198" t="s">
        <v>605</v>
      </c>
      <c r="C77" s="198" t="s">
        <v>618</v>
      </c>
      <c r="D77" s="201" t="s">
        <v>1612</v>
      </c>
      <c r="E77" s="230" t="s">
        <v>1676</v>
      </c>
    </row>
    <row r="78" spans="1:5" ht="48" x14ac:dyDescent="0.2">
      <c r="A78" s="198" t="s">
        <v>604</v>
      </c>
      <c r="B78" s="198" t="s">
        <v>605</v>
      </c>
      <c r="C78" s="198" t="s">
        <v>620</v>
      </c>
      <c r="D78" s="201" t="s">
        <v>1612</v>
      </c>
      <c r="E78" s="230" t="s">
        <v>1676</v>
      </c>
    </row>
    <row r="79" spans="1:5" ht="48" x14ac:dyDescent="0.2">
      <c r="A79" s="198" t="s">
        <v>604</v>
      </c>
      <c r="B79" s="198" t="s">
        <v>605</v>
      </c>
      <c r="C79" s="198" t="s">
        <v>633</v>
      </c>
      <c r="D79" s="201" t="s">
        <v>1612</v>
      </c>
      <c r="E79" s="230" t="s">
        <v>1676</v>
      </c>
    </row>
    <row r="80" spans="1:5" ht="48" x14ac:dyDescent="0.2">
      <c r="A80" s="198" t="s">
        <v>604</v>
      </c>
      <c r="B80" s="198" t="s">
        <v>605</v>
      </c>
      <c r="C80" s="198" t="s">
        <v>643</v>
      </c>
      <c r="D80" s="201" t="s">
        <v>1612</v>
      </c>
      <c r="E80" s="230" t="s">
        <v>1676</v>
      </c>
    </row>
    <row r="81" spans="1:5" ht="80" x14ac:dyDescent="0.2">
      <c r="A81" s="198" t="s">
        <v>604</v>
      </c>
      <c r="B81" s="198" t="s">
        <v>659</v>
      </c>
      <c r="C81" s="198" t="s">
        <v>660</v>
      </c>
      <c r="D81" s="201" t="s">
        <v>1612</v>
      </c>
      <c r="E81" s="230" t="s">
        <v>1677</v>
      </c>
    </row>
    <row r="82" spans="1:5" ht="48" x14ac:dyDescent="0.2">
      <c r="A82" s="198" t="s">
        <v>604</v>
      </c>
      <c r="B82" s="198" t="s">
        <v>665</v>
      </c>
      <c r="C82" s="198" t="s">
        <v>666</v>
      </c>
      <c r="D82" s="201" t="s">
        <v>1612</v>
      </c>
      <c r="E82" s="230" t="s">
        <v>1678</v>
      </c>
    </row>
    <row r="83" spans="1:5" ht="48" x14ac:dyDescent="0.2">
      <c r="A83" s="198" t="s">
        <v>604</v>
      </c>
      <c r="B83" s="198" t="s">
        <v>665</v>
      </c>
      <c r="C83" s="198" t="s">
        <v>670</v>
      </c>
      <c r="D83" s="201" t="s">
        <v>1612</v>
      </c>
      <c r="E83" s="230" t="s">
        <v>1678</v>
      </c>
    </row>
    <row r="84" spans="1:5" ht="48" x14ac:dyDescent="0.2">
      <c r="A84" s="198" t="s">
        <v>604</v>
      </c>
      <c r="B84" s="198" t="s">
        <v>665</v>
      </c>
      <c r="C84" s="198" t="s">
        <v>672</v>
      </c>
      <c r="D84" s="201" t="s">
        <v>1612</v>
      </c>
      <c r="E84" s="230" t="s">
        <v>1678</v>
      </c>
    </row>
    <row r="85" spans="1:5" ht="48" x14ac:dyDescent="0.2">
      <c r="A85" s="198" t="s">
        <v>604</v>
      </c>
      <c r="B85" s="198" t="s">
        <v>665</v>
      </c>
      <c r="C85" s="198" t="s">
        <v>674</v>
      </c>
      <c r="D85" s="201" t="s">
        <v>1612</v>
      </c>
      <c r="E85" s="230" t="s">
        <v>1678</v>
      </c>
    </row>
    <row r="86" spans="1:5" ht="48" x14ac:dyDescent="0.2">
      <c r="A86" s="198" t="s">
        <v>604</v>
      </c>
      <c r="B86" s="198" t="s">
        <v>665</v>
      </c>
      <c r="C86" s="198" t="s">
        <v>676</v>
      </c>
      <c r="D86" s="201" t="s">
        <v>1612</v>
      </c>
      <c r="E86" s="230" t="s">
        <v>1678</v>
      </c>
    </row>
    <row r="87" spans="1:5" ht="32" x14ac:dyDescent="0.2">
      <c r="A87" s="198" t="s">
        <v>678</v>
      </c>
      <c r="B87" s="198" t="s">
        <v>679</v>
      </c>
      <c r="C87" s="198" t="s">
        <v>680</v>
      </c>
      <c r="D87" s="201" t="s">
        <v>1612</v>
      </c>
      <c r="E87" s="230" t="s">
        <v>1679</v>
      </c>
    </row>
    <row r="88" spans="1:5" ht="112" x14ac:dyDescent="0.2">
      <c r="A88" s="198" t="s">
        <v>684</v>
      </c>
      <c r="B88" s="198" t="s">
        <v>685</v>
      </c>
      <c r="C88" s="198" t="s">
        <v>686</v>
      </c>
      <c r="D88" s="201" t="s">
        <v>1612</v>
      </c>
      <c r="E88" s="230" t="s">
        <v>1680</v>
      </c>
    </row>
    <row r="89" spans="1:5" ht="112" x14ac:dyDescent="0.2">
      <c r="A89" s="198" t="s">
        <v>684</v>
      </c>
      <c r="B89" s="198" t="s">
        <v>699</v>
      </c>
      <c r="C89" s="198" t="s">
        <v>700</v>
      </c>
      <c r="D89" s="201" t="s">
        <v>1612</v>
      </c>
      <c r="E89" s="230" t="s">
        <v>1680</v>
      </c>
    </row>
    <row r="90" spans="1:5" ht="112" x14ac:dyDescent="0.2">
      <c r="A90" s="198" t="s">
        <v>684</v>
      </c>
      <c r="B90" s="198" t="s">
        <v>113</v>
      </c>
      <c r="C90" s="198" t="s">
        <v>701</v>
      </c>
      <c r="D90" s="201" t="s">
        <v>1612</v>
      </c>
      <c r="E90" s="230" t="s">
        <v>1680</v>
      </c>
    </row>
    <row r="91" spans="1:5" ht="112" x14ac:dyDescent="0.2">
      <c r="A91" s="198" t="s">
        <v>684</v>
      </c>
      <c r="B91" s="198" t="s">
        <v>702</v>
      </c>
      <c r="C91" s="198" t="s">
        <v>703</v>
      </c>
      <c r="D91" s="201" t="s">
        <v>1612</v>
      </c>
      <c r="E91" s="230" t="s">
        <v>1680</v>
      </c>
    </row>
    <row r="92" spans="1:5" ht="112" x14ac:dyDescent="0.2">
      <c r="A92" s="198" t="s">
        <v>684</v>
      </c>
      <c r="B92" s="198" t="s">
        <v>704</v>
      </c>
      <c r="C92" s="198" t="s">
        <v>705</v>
      </c>
      <c r="D92" s="201" t="s">
        <v>1612</v>
      </c>
      <c r="E92" s="230" t="s">
        <v>1680</v>
      </c>
    </row>
    <row r="93" spans="1:5" ht="112" x14ac:dyDescent="0.2">
      <c r="A93" s="198" t="s">
        <v>684</v>
      </c>
      <c r="B93" s="198" t="s">
        <v>198</v>
      </c>
      <c r="C93" s="198" t="s">
        <v>706</v>
      </c>
      <c r="D93" s="201" t="s">
        <v>1612</v>
      </c>
      <c r="E93" s="230" t="s">
        <v>1680</v>
      </c>
    </row>
    <row r="94" spans="1:5" ht="112" x14ac:dyDescent="0.2">
      <c r="A94" s="198" t="s">
        <v>684</v>
      </c>
      <c r="B94" s="198" t="s">
        <v>707</v>
      </c>
      <c r="C94" s="198" t="s">
        <v>708</v>
      </c>
      <c r="D94" s="201" t="s">
        <v>1612</v>
      </c>
      <c r="E94" s="230" t="s">
        <v>1680</v>
      </c>
    </row>
    <row r="95" spans="1:5" ht="112" x14ac:dyDescent="0.2">
      <c r="A95" s="198" t="s">
        <v>684</v>
      </c>
      <c r="B95" s="198" t="s">
        <v>709</v>
      </c>
      <c r="C95" s="198" t="s">
        <v>710</v>
      </c>
      <c r="D95" s="201" t="s">
        <v>1612</v>
      </c>
      <c r="E95" s="230" t="s">
        <v>1680</v>
      </c>
    </row>
    <row r="96" spans="1:5" ht="112" x14ac:dyDescent="0.2">
      <c r="A96" s="198" t="s">
        <v>684</v>
      </c>
      <c r="B96" s="198" t="s">
        <v>711</v>
      </c>
      <c r="C96" s="198" t="s">
        <v>712</v>
      </c>
      <c r="D96" s="201" t="s">
        <v>1612</v>
      </c>
      <c r="E96" s="230" t="s">
        <v>1680</v>
      </c>
    </row>
    <row r="97" spans="1:5" ht="16" x14ac:dyDescent="0.2">
      <c r="A97" s="198" t="s">
        <v>538</v>
      </c>
      <c r="B97" s="198" t="s">
        <v>539</v>
      </c>
      <c r="C97" s="198" t="s">
        <v>540</v>
      </c>
      <c r="D97" s="201" t="s">
        <v>1612</v>
      </c>
      <c r="E97" s="230" t="s">
        <v>1776</v>
      </c>
    </row>
    <row r="98" spans="1:5" ht="16" x14ac:dyDescent="0.2">
      <c r="A98" s="198" t="s">
        <v>538</v>
      </c>
      <c r="B98" s="198" t="s">
        <v>539</v>
      </c>
      <c r="C98" s="198" t="s">
        <v>540</v>
      </c>
      <c r="D98" s="201" t="s">
        <v>1612</v>
      </c>
      <c r="E98" s="230" t="s">
        <v>1777</v>
      </c>
    </row>
    <row r="99" spans="1:5" x14ac:dyDescent="0.2">
      <c r="D99" s="202"/>
    </row>
    <row r="100" spans="1:5" x14ac:dyDescent="0.2">
      <c r="D100" s="202"/>
    </row>
    <row r="101" spans="1:5" x14ac:dyDescent="0.2">
      <c r="D101" s="202"/>
    </row>
    <row r="102" spans="1:5" x14ac:dyDescent="0.2">
      <c r="D102" s="202"/>
    </row>
    <row r="103" spans="1:5" x14ac:dyDescent="0.2">
      <c r="D103" s="202"/>
    </row>
    <row r="104" spans="1:5" x14ac:dyDescent="0.2">
      <c r="D104" s="202"/>
    </row>
    <row r="105" spans="1:5" x14ac:dyDescent="0.2">
      <c r="D105" s="202"/>
    </row>
    <row r="106" spans="1:5" x14ac:dyDescent="0.2">
      <c r="D106" s="202"/>
    </row>
  </sheetData>
  <conditionalFormatting sqref="C1:C1048576">
    <cfRule type="duplicateValues" dxfId="2"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A674" workbookViewId="0">
      <selection activeCell="U695" sqref="U695"/>
    </sheetView>
  </sheetViews>
  <sheetFormatPr baseColWidth="10" defaultColWidth="9" defaultRowHeight="15" x14ac:dyDescent="0.15"/>
  <cols>
    <col min="1" max="1" width="15" style="203" customWidth="1"/>
    <col min="2" max="2" width="21.83203125" style="204" customWidth="1"/>
    <col min="3" max="6" width="27.83203125" style="203" customWidth="1"/>
    <col min="7" max="11" width="6.6640625" style="203" customWidth="1"/>
    <col min="12" max="12" width="27.83203125" style="203" customWidth="1"/>
    <col min="13" max="13" width="18" style="204" customWidth="1"/>
    <col min="14" max="14" width="11.6640625" style="203" customWidth="1"/>
    <col min="15" max="15" width="47" style="203" customWidth="1"/>
    <col min="16" max="17" width="9.5" style="203" customWidth="1"/>
    <col min="18" max="18" width="18.5" style="203" customWidth="1"/>
    <col min="19" max="19" width="23" style="203" customWidth="1"/>
    <col min="20" max="20" width="30" style="203" customWidth="1"/>
    <col min="21" max="21" width="55.5" style="219" customWidth="1"/>
    <col min="22" max="16384" width="9" style="203"/>
  </cols>
  <sheetData>
    <row r="1" spans="1:21" x14ac:dyDescent="0.15">
      <c r="C1" s="205" t="s">
        <v>1554</v>
      </c>
      <c r="D1" s="204"/>
      <c r="E1" s="204"/>
      <c r="F1" s="204"/>
      <c r="G1" s="204"/>
      <c r="H1" s="204"/>
      <c r="I1" s="204"/>
      <c r="J1" s="204"/>
      <c r="K1" s="204"/>
      <c r="L1" s="204" t="s">
        <v>1555</v>
      </c>
      <c r="N1" s="206" t="s">
        <v>1556</v>
      </c>
      <c r="O1" s="206" t="s">
        <v>1556</v>
      </c>
      <c r="P1" s="206" t="s">
        <v>1556</v>
      </c>
      <c r="Q1" s="206" t="s">
        <v>1557</v>
      </c>
      <c r="R1" s="206" t="s">
        <v>1558</v>
      </c>
      <c r="S1" s="206"/>
      <c r="T1" s="206" t="s">
        <v>1559</v>
      </c>
      <c r="U1" s="207" t="s">
        <v>1560</v>
      </c>
    </row>
    <row r="2" spans="1:21" s="208" customFormat="1" x14ac:dyDescent="0.15">
      <c r="B2" s="205"/>
      <c r="C2" s="209" t="s">
        <v>37</v>
      </c>
      <c r="D2" s="209" t="s">
        <v>38</v>
      </c>
      <c r="E2" s="209" t="s">
        <v>39</v>
      </c>
      <c r="F2" s="209" t="s">
        <v>40</v>
      </c>
      <c r="G2" s="209" t="s">
        <v>41</v>
      </c>
      <c r="H2" s="209" t="s">
        <v>42</v>
      </c>
      <c r="I2" s="209" t="s">
        <v>43</v>
      </c>
      <c r="J2" s="209" t="s">
        <v>44</v>
      </c>
      <c r="K2" s="209" t="s">
        <v>45</v>
      </c>
      <c r="L2" s="209" t="s">
        <v>1561</v>
      </c>
      <c r="M2" s="210"/>
      <c r="N2" s="209" t="s">
        <v>1562</v>
      </c>
      <c r="O2" s="209" t="s">
        <v>1563</v>
      </c>
      <c r="P2" s="209" t="s">
        <v>1564</v>
      </c>
      <c r="Q2" s="209" t="s">
        <v>1565</v>
      </c>
      <c r="R2" s="209" t="s">
        <v>1566</v>
      </c>
      <c r="S2" s="209"/>
      <c r="T2" s="209" t="s">
        <v>1567</v>
      </c>
      <c r="U2" s="207"/>
    </row>
    <row r="3" spans="1:21" s="213" customFormat="1" ht="380" customHeight="1" x14ac:dyDescent="0.15">
      <c r="A3" s="211" t="s">
        <v>1568</v>
      </c>
      <c r="B3" s="212" t="str">
        <f>C3&amp;D3&amp;E3</f>
        <v>TransportationConventional Pollutant StandardsPercentage Reduction of Separately Regulated Pollutants</v>
      </c>
      <c r="C3" s="211" t="s">
        <v>57</v>
      </c>
      <c r="D3" s="211" t="s">
        <v>58</v>
      </c>
      <c r="E3" s="213" t="str">
        <f>E4</f>
        <v>Percentage Reduction of Separately Regulated Pollutants</v>
      </c>
      <c r="M3" s="214"/>
      <c r="N3" s="213" t="s">
        <v>1569</v>
      </c>
      <c r="O3" s="213"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3" t="s">
        <v>1570</v>
      </c>
      <c r="Q3" s="213" t="s">
        <v>63</v>
      </c>
      <c r="U3" s="215"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15">
      <c r="A4" s="216" t="s">
        <v>1571</v>
      </c>
      <c r="B4" s="217"/>
      <c r="C4" s="203" t="s">
        <v>57</v>
      </c>
      <c r="D4" s="203" t="s">
        <v>58</v>
      </c>
      <c r="E4" s="203" t="s">
        <v>59</v>
      </c>
      <c r="F4" s="203" t="s">
        <v>60</v>
      </c>
      <c r="G4" s="203" t="s">
        <v>61</v>
      </c>
      <c r="H4" s="203" t="s">
        <v>60</v>
      </c>
      <c r="I4" s="203" t="s">
        <v>62</v>
      </c>
      <c r="J4" s="203">
        <v>300</v>
      </c>
      <c r="K4" s="203" t="s">
        <v>63</v>
      </c>
      <c r="L4" s="203" t="s">
        <v>1683</v>
      </c>
      <c r="N4" s="216" t="s">
        <v>1569</v>
      </c>
      <c r="O4" s="216"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18" t="s">
        <v>1570</v>
      </c>
      <c r="Q4" s="218" t="s">
        <v>63</v>
      </c>
      <c r="R4" s="218" t="str">
        <f>I4&amp;" emitted by "&amp;H4</f>
        <v>VOCs emitted by LDVs</v>
      </c>
      <c r="S4" s="218" t="str">
        <f>IF(R4="","","//**"&amp;R4&amp;": **")</f>
        <v>//**VOCs emitted by LDVs: **</v>
      </c>
      <c r="T4" s="203" t="str">
        <f>IF(K4="Yes",S4&amp;L4,"")</f>
        <v>//**VOCs emitted by LDVs: ** In Brazil, since 1988 to 2014, the limits in regulation for VOC emitted by LDVs, declined from 2.1 g/km to 0.05 g/km, a reduction of 98%.</v>
      </c>
    </row>
    <row r="5" spans="1:21" x14ac:dyDescent="0.15">
      <c r="A5" s="216" t="s">
        <v>1571</v>
      </c>
      <c r="B5" s="217"/>
      <c r="C5" s="203" t="s">
        <v>57</v>
      </c>
      <c r="D5" s="203" t="s">
        <v>58</v>
      </c>
      <c r="E5" s="203" t="s">
        <v>59</v>
      </c>
      <c r="F5" s="203" t="s">
        <v>60</v>
      </c>
      <c r="G5" s="203" t="s">
        <v>69</v>
      </c>
      <c r="H5" s="203" t="s">
        <v>60</v>
      </c>
      <c r="I5" s="203" t="s">
        <v>69</v>
      </c>
      <c r="J5" s="203">
        <v>301</v>
      </c>
      <c r="K5" s="203" t="s">
        <v>63</v>
      </c>
      <c r="L5" s="203" t="s">
        <v>1684</v>
      </c>
      <c r="N5" s="216" t="s">
        <v>1569</v>
      </c>
      <c r="O5" s="216"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18" t="s">
        <v>1570</v>
      </c>
      <c r="Q5" s="218" t="s">
        <v>63</v>
      </c>
      <c r="R5" s="218" t="str">
        <f t="shared" ref="R5:R63" si="0">I5&amp;" emitted by "&amp;H5</f>
        <v>CO emitted by LDVs</v>
      </c>
      <c r="S5" s="218" t="str">
        <f t="shared" ref="S5:S68" si="1">IF(R5="","","//**"&amp;R5&amp;": **")</f>
        <v>//**CO emitted by LDVs: **</v>
      </c>
      <c r="T5" s="203" t="str">
        <f t="shared" ref="T5:T67" si="2">IF(K5="Yes",S5&amp;L5,"")</f>
        <v>//**CO emitted by LDVs: ** In Brazil, since 1988 to 2014, the limits in regulation for CO emitted by LDVs, declined from 24 g/km to 1.3 g/km, a reduction of 95%.</v>
      </c>
    </row>
    <row r="6" spans="1:21" x14ac:dyDescent="0.15">
      <c r="A6" s="216" t="s">
        <v>1571</v>
      </c>
      <c r="B6" s="217"/>
      <c r="C6" s="203" t="s">
        <v>57</v>
      </c>
      <c r="D6" s="203" t="s">
        <v>58</v>
      </c>
      <c r="E6" s="203" t="s">
        <v>59</v>
      </c>
      <c r="F6" s="203" t="s">
        <v>60</v>
      </c>
      <c r="G6" s="203" t="s">
        <v>70</v>
      </c>
      <c r="H6" s="203" t="s">
        <v>60</v>
      </c>
      <c r="I6" s="203" t="s">
        <v>70</v>
      </c>
      <c r="J6" s="203">
        <v>302</v>
      </c>
      <c r="K6" s="203" t="s">
        <v>63</v>
      </c>
      <c r="L6" s="203" t="s">
        <v>1685</v>
      </c>
      <c r="N6" s="216" t="s">
        <v>1569</v>
      </c>
      <c r="O6" s="216"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18" t="s">
        <v>1570</v>
      </c>
      <c r="Q6" s="218" t="s">
        <v>63</v>
      </c>
      <c r="R6" s="218" t="str">
        <f t="shared" si="0"/>
        <v>NOx emitted by LDVs</v>
      </c>
      <c r="S6" s="218" t="str">
        <f t="shared" si="1"/>
        <v>//**NOx emitted by LDVs: **</v>
      </c>
      <c r="T6" s="203" t="str">
        <f t="shared" si="2"/>
        <v>//**NOx emitted by LDVs: ** In Brazil, since 1988 to 2014, the limits in regulation for NOx emitted by LDVs, declined from 2 g/km to 0.08 g/km, a reduction of 96%.</v>
      </c>
    </row>
    <row r="7" spans="1:21" x14ac:dyDescent="0.15">
      <c r="A7" s="216" t="s">
        <v>1571</v>
      </c>
      <c r="B7" s="217"/>
      <c r="C7" s="203" t="s">
        <v>57</v>
      </c>
      <c r="D7" s="203" t="s">
        <v>58</v>
      </c>
      <c r="E7" s="203" t="s">
        <v>59</v>
      </c>
      <c r="F7" s="203" t="s">
        <v>60</v>
      </c>
      <c r="G7" s="203" t="s">
        <v>71</v>
      </c>
      <c r="H7" s="203" t="s">
        <v>60</v>
      </c>
      <c r="I7" s="203" t="s">
        <v>71</v>
      </c>
      <c r="J7" s="203">
        <v>303</v>
      </c>
      <c r="K7" s="203" t="s">
        <v>63</v>
      </c>
      <c r="L7" s="203" t="s">
        <v>1686</v>
      </c>
      <c r="N7" s="216" t="s">
        <v>1569</v>
      </c>
      <c r="O7" s="216"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18" t="s">
        <v>1570</v>
      </c>
      <c r="Q7" s="218" t="s">
        <v>63</v>
      </c>
      <c r="R7" s="218" t="str">
        <f t="shared" si="0"/>
        <v>PM10 emitted by LDVs</v>
      </c>
      <c r="S7" s="218" t="str">
        <f t="shared" si="1"/>
        <v>//**PM10 emitted by LDVs: **</v>
      </c>
      <c r="T7" s="203" t="str">
        <f t="shared" si="2"/>
        <v>//**PM10 emitted by LDVs: ** In Brazil, since 1989 to 2012, the limits in regulation for PM emitted by HDVs, declined from 0.6 g/kWh to 0.02 g/kWh, a reduction of 97%.</v>
      </c>
    </row>
    <row r="8" spans="1:21" x14ac:dyDescent="0.15">
      <c r="A8" s="216" t="s">
        <v>1571</v>
      </c>
      <c r="B8" s="217"/>
      <c r="C8" s="203" t="s">
        <v>57</v>
      </c>
      <c r="D8" s="203" t="s">
        <v>58</v>
      </c>
      <c r="E8" s="203" t="s">
        <v>59</v>
      </c>
      <c r="F8" s="203" t="s">
        <v>60</v>
      </c>
      <c r="G8" s="203" t="s">
        <v>72</v>
      </c>
      <c r="H8" s="203" t="s">
        <v>60</v>
      </c>
      <c r="I8" s="203" t="s">
        <v>73</v>
      </c>
      <c r="J8" s="203">
        <v>304</v>
      </c>
      <c r="K8" s="203" t="s">
        <v>63</v>
      </c>
      <c r="L8" s="203" t="s">
        <v>1686</v>
      </c>
      <c r="N8" s="216" t="s">
        <v>1569</v>
      </c>
      <c r="O8" s="216"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18" t="s">
        <v>1570</v>
      </c>
      <c r="Q8" s="218" t="s">
        <v>63</v>
      </c>
      <c r="R8" s="218" t="str">
        <f t="shared" si="0"/>
        <v>PM2.5 emitted by LDVs</v>
      </c>
      <c r="S8" s="218" t="str">
        <f t="shared" si="1"/>
        <v>//**PM2.5 emitted by LDVs: **</v>
      </c>
      <c r="T8" s="203" t="str">
        <f t="shared" si="2"/>
        <v>//**PM2.5 emitted by LDVs: ** In Brazil, since 1989 to 2012, the limits in regulation for PM emitted by HDVs, declined from 0.6 g/kWh to 0.02 g/kWh, a reduction of 97%.</v>
      </c>
    </row>
    <row r="9" spans="1:21" x14ac:dyDescent="0.15">
      <c r="A9" s="216" t="s">
        <v>1571</v>
      </c>
      <c r="B9" s="217"/>
      <c r="C9" s="203" t="s">
        <v>57</v>
      </c>
      <c r="D9" s="203" t="s">
        <v>58</v>
      </c>
      <c r="E9" s="203" t="s">
        <v>59</v>
      </c>
      <c r="F9" s="203" t="s">
        <v>60</v>
      </c>
      <c r="G9" s="203" t="s">
        <v>74</v>
      </c>
      <c r="H9" s="203" t="s">
        <v>60</v>
      </c>
      <c r="I9" s="203" t="s">
        <v>74</v>
      </c>
      <c r="J9" s="203">
        <v>305</v>
      </c>
      <c r="K9" s="203" t="s">
        <v>63</v>
      </c>
      <c r="L9" s="203" t="s">
        <v>1687</v>
      </c>
      <c r="N9" s="216" t="s">
        <v>1569</v>
      </c>
      <c r="O9" s="216"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18" t="s">
        <v>1570</v>
      </c>
      <c r="Q9" s="218" t="s">
        <v>63</v>
      </c>
      <c r="R9" s="218" t="str">
        <f t="shared" si="0"/>
        <v>SOx emitted by LDVs</v>
      </c>
      <c r="S9" s="218" t="str">
        <f t="shared" si="1"/>
        <v>//**SOx emitted by LDVs: **</v>
      </c>
      <c r="T9" s="203"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15">
      <c r="A10" s="216" t="s">
        <v>1571</v>
      </c>
      <c r="B10" s="217"/>
      <c r="C10" s="203" t="s">
        <v>57</v>
      </c>
      <c r="D10" s="203" t="s">
        <v>58</v>
      </c>
      <c r="E10" s="203" t="s">
        <v>59</v>
      </c>
      <c r="F10" s="203" t="s">
        <v>60</v>
      </c>
      <c r="G10" s="203" t="s">
        <v>75</v>
      </c>
      <c r="H10" s="203" t="s">
        <v>60</v>
      </c>
      <c r="I10" s="203" t="s">
        <v>75</v>
      </c>
      <c r="J10" s="203">
        <v>306</v>
      </c>
      <c r="K10" s="203" t="s">
        <v>76</v>
      </c>
      <c r="L10" s="203" t="s">
        <v>1688</v>
      </c>
      <c r="N10" s="216" t="s">
        <v>1569</v>
      </c>
      <c r="O10" s="216"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18" t="s">
        <v>1570</v>
      </c>
      <c r="Q10" s="218" t="s">
        <v>63</v>
      </c>
      <c r="R10" s="218" t="str">
        <f t="shared" si="0"/>
        <v>BC emitted by LDVs</v>
      </c>
      <c r="S10" s="218" t="str">
        <f t="shared" si="1"/>
        <v>//**BC emitted by LDVs: **</v>
      </c>
      <c r="T10" s="203" t="str">
        <f t="shared" si="2"/>
        <v/>
      </c>
    </row>
    <row r="11" spans="1:21" x14ac:dyDescent="0.15">
      <c r="A11" s="216" t="s">
        <v>1571</v>
      </c>
      <c r="B11" s="217"/>
      <c r="C11" s="203" t="s">
        <v>57</v>
      </c>
      <c r="D11" s="203" t="s">
        <v>58</v>
      </c>
      <c r="E11" s="203" t="s">
        <v>59</v>
      </c>
      <c r="F11" s="203" t="s">
        <v>60</v>
      </c>
      <c r="G11" s="203" t="s">
        <v>77</v>
      </c>
      <c r="H11" s="203" t="s">
        <v>60</v>
      </c>
      <c r="I11" s="203" t="s">
        <v>77</v>
      </c>
      <c r="J11" s="203">
        <v>307</v>
      </c>
      <c r="K11" s="203" t="s">
        <v>76</v>
      </c>
      <c r="L11" s="203" t="s">
        <v>1688</v>
      </c>
      <c r="N11" s="216" t="s">
        <v>1569</v>
      </c>
      <c r="O11" s="216"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18" t="s">
        <v>1570</v>
      </c>
      <c r="Q11" s="218" t="s">
        <v>63</v>
      </c>
      <c r="R11" s="218" t="str">
        <f t="shared" si="0"/>
        <v>OC emitted by LDVs</v>
      </c>
      <c r="S11" s="218" t="str">
        <f t="shared" si="1"/>
        <v>//**OC emitted by LDVs: **</v>
      </c>
      <c r="T11" s="203" t="str">
        <f t="shared" si="2"/>
        <v/>
      </c>
    </row>
    <row r="12" spans="1:21" x14ac:dyDescent="0.15">
      <c r="A12" s="216" t="s">
        <v>1571</v>
      </c>
      <c r="B12" s="217"/>
      <c r="C12" s="203" t="s">
        <v>57</v>
      </c>
      <c r="D12" s="203" t="s">
        <v>58</v>
      </c>
      <c r="E12" s="203" t="s">
        <v>59</v>
      </c>
      <c r="F12" s="203" t="s">
        <v>60</v>
      </c>
      <c r="G12" s="203" t="s">
        <v>78</v>
      </c>
      <c r="H12" s="203" t="s">
        <v>60</v>
      </c>
      <c r="I12" s="203" t="s">
        <v>78</v>
      </c>
      <c r="J12" s="203">
        <v>308</v>
      </c>
      <c r="K12" s="203" t="s">
        <v>76</v>
      </c>
      <c r="N12" s="216" t="s">
        <v>1569</v>
      </c>
      <c r="O12" s="216"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18" t="s">
        <v>1570</v>
      </c>
      <c r="Q12" s="218" t="s">
        <v>63</v>
      </c>
      <c r="R12" s="218" t="str">
        <f t="shared" si="0"/>
        <v>CH4 emitted by LDVs</v>
      </c>
      <c r="S12" s="218" t="str">
        <f t="shared" si="1"/>
        <v>//**CH4 emitted by LDVs: **</v>
      </c>
      <c r="T12" s="203" t="str">
        <f t="shared" si="2"/>
        <v/>
      </c>
    </row>
    <row r="13" spans="1:21" x14ac:dyDescent="0.15">
      <c r="A13" s="216" t="s">
        <v>1571</v>
      </c>
      <c r="B13" s="217"/>
      <c r="C13" s="203" t="s">
        <v>57</v>
      </c>
      <c r="D13" s="203" t="s">
        <v>58</v>
      </c>
      <c r="E13" s="203" t="s">
        <v>59</v>
      </c>
      <c r="F13" s="203" t="s">
        <v>60</v>
      </c>
      <c r="G13" s="203" t="s">
        <v>79</v>
      </c>
      <c r="H13" s="203" t="s">
        <v>60</v>
      </c>
      <c r="I13" s="203" t="s">
        <v>79</v>
      </c>
      <c r="J13" s="203">
        <v>309</v>
      </c>
      <c r="K13" s="203" t="s">
        <v>76</v>
      </c>
      <c r="N13" s="216" t="s">
        <v>1569</v>
      </c>
      <c r="O13" s="216"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18" t="s">
        <v>1570</v>
      </c>
      <c r="Q13" s="218" t="s">
        <v>63</v>
      </c>
      <c r="R13" s="218" t="str">
        <f t="shared" si="0"/>
        <v>N2O emitted by LDVs</v>
      </c>
      <c r="S13" s="218" t="str">
        <f t="shared" si="1"/>
        <v>//**N2O emitted by LDVs: **</v>
      </c>
      <c r="T13" s="203" t="str">
        <f t="shared" si="2"/>
        <v/>
      </c>
    </row>
    <row r="14" spans="1:21" x14ac:dyDescent="0.15">
      <c r="A14" s="216" t="s">
        <v>1571</v>
      </c>
      <c r="B14" s="217"/>
      <c r="C14" s="203" t="s">
        <v>57</v>
      </c>
      <c r="D14" s="203" t="s">
        <v>58</v>
      </c>
      <c r="E14" s="203" t="s">
        <v>59</v>
      </c>
      <c r="F14" s="203" t="s">
        <v>80</v>
      </c>
      <c r="G14" s="203" t="s">
        <v>61</v>
      </c>
      <c r="H14" s="203" t="s">
        <v>80</v>
      </c>
      <c r="I14" s="203" t="s">
        <v>62</v>
      </c>
      <c r="J14" s="203">
        <v>310</v>
      </c>
      <c r="K14" s="203" t="s">
        <v>63</v>
      </c>
      <c r="L14" s="203" t="s">
        <v>1689</v>
      </c>
      <c r="N14" s="216" t="s">
        <v>1569</v>
      </c>
      <c r="O14" s="216"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18" t="s">
        <v>1570</v>
      </c>
      <c r="Q14" s="218" t="s">
        <v>63</v>
      </c>
      <c r="R14" s="218" t="str">
        <f t="shared" si="0"/>
        <v>VOCs emitted by HDVs</v>
      </c>
      <c r="S14" s="218" t="str">
        <f t="shared" si="1"/>
        <v>//**VOCs emitted by HDVs: **</v>
      </c>
      <c r="T14" s="203" t="str">
        <f t="shared" si="2"/>
        <v>//**VOCs emitted by HDVs: ** In Brazil, since 1989 to 2012, the limits in regulation for VOC emitted by HDVs, declined from 3.6 g/kWh to 0.46 g/kWh, a reduction of 87%.</v>
      </c>
    </row>
    <row r="15" spans="1:21" x14ac:dyDescent="0.15">
      <c r="A15" s="216" t="s">
        <v>1571</v>
      </c>
      <c r="B15" s="217"/>
      <c r="C15" s="203" t="s">
        <v>57</v>
      </c>
      <c r="D15" s="203" t="s">
        <v>58</v>
      </c>
      <c r="E15" s="203" t="s">
        <v>59</v>
      </c>
      <c r="F15" s="203" t="s">
        <v>80</v>
      </c>
      <c r="G15" s="203" t="s">
        <v>69</v>
      </c>
      <c r="H15" s="203" t="s">
        <v>80</v>
      </c>
      <c r="I15" s="203" t="s">
        <v>69</v>
      </c>
      <c r="J15" s="203">
        <v>311</v>
      </c>
      <c r="K15" s="203" t="s">
        <v>63</v>
      </c>
      <c r="L15" s="203" t="s">
        <v>1690</v>
      </c>
      <c r="N15" s="216" t="s">
        <v>1569</v>
      </c>
      <c r="O15" s="216"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18" t="s">
        <v>1570</v>
      </c>
      <c r="Q15" s="218" t="s">
        <v>63</v>
      </c>
      <c r="R15" s="218" t="str">
        <f t="shared" si="0"/>
        <v>CO emitted by HDVs</v>
      </c>
      <c r="S15" s="218" t="str">
        <f t="shared" si="1"/>
        <v>//**CO emitted by HDVs: **</v>
      </c>
      <c r="T15" s="203" t="str">
        <f t="shared" si="2"/>
        <v>//**CO emitted by HDVs: ** In Brazil, since 1989 to 2012, the limits in regulation for CO emitted by HDVs, declined from 14 g/kWh to 1.5 g/kWh, a reduction of 89%.</v>
      </c>
    </row>
    <row r="16" spans="1:21" x14ac:dyDescent="0.15">
      <c r="A16" s="216" t="s">
        <v>1571</v>
      </c>
      <c r="B16" s="217"/>
      <c r="C16" s="203" t="s">
        <v>57</v>
      </c>
      <c r="D16" s="203" t="s">
        <v>58</v>
      </c>
      <c r="E16" s="203" t="s">
        <v>59</v>
      </c>
      <c r="F16" s="203" t="s">
        <v>80</v>
      </c>
      <c r="G16" s="203" t="s">
        <v>70</v>
      </c>
      <c r="H16" s="203" t="s">
        <v>80</v>
      </c>
      <c r="I16" s="203" t="s">
        <v>70</v>
      </c>
      <c r="J16" s="203">
        <v>312</v>
      </c>
      <c r="K16" s="203" t="s">
        <v>63</v>
      </c>
      <c r="L16" s="203" t="s">
        <v>1691</v>
      </c>
      <c r="N16" s="216" t="s">
        <v>1569</v>
      </c>
      <c r="O16" s="216"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18" t="s">
        <v>1570</v>
      </c>
      <c r="Q16" s="218" t="s">
        <v>63</v>
      </c>
      <c r="R16" s="218" t="str">
        <f t="shared" si="0"/>
        <v>NOx emitted by HDVs</v>
      </c>
      <c r="S16" s="218" t="str">
        <f t="shared" si="1"/>
        <v>//**NOx emitted by HDVs: **</v>
      </c>
      <c r="T16" s="203" t="str">
        <f t="shared" si="2"/>
        <v>//**NOx emitted by HDVs: ** In Brazil, since 1989 to 2012, the limits in regulation for NOx emitted by HDVs, declined from 18 g/kWh to 2 g/kWh, a reduction of 89%.</v>
      </c>
    </row>
    <row r="17" spans="1:20" x14ac:dyDescent="0.15">
      <c r="A17" s="216" t="s">
        <v>1571</v>
      </c>
      <c r="B17" s="217"/>
      <c r="C17" s="203" t="s">
        <v>57</v>
      </c>
      <c r="D17" s="203" t="s">
        <v>58</v>
      </c>
      <c r="E17" s="203" t="s">
        <v>59</v>
      </c>
      <c r="F17" s="203" t="s">
        <v>80</v>
      </c>
      <c r="G17" s="203" t="s">
        <v>71</v>
      </c>
      <c r="H17" s="203" t="s">
        <v>80</v>
      </c>
      <c r="I17" s="203" t="s">
        <v>71</v>
      </c>
      <c r="J17" s="203">
        <v>313</v>
      </c>
      <c r="K17" s="203" t="s">
        <v>63</v>
      </c>
      <c r="L17" s="203" t="s">
        <v>1686</v>
      </c>
      <c r="N17" s="216" t="s">
        <v>1569</v>
      </c>
      <c r="O17" s="216"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18" t="s">
        <v>1570</v>
      </c>
      <c r="Q17" s="218" t="s">
        <v>63</v>
      </c>
      <c r="R17" s="218" t="str">
        <f t="shared" si="0"/>
        <v>PM10 emitted by HDVs</v>
      </c>
      <c r="S17" s="218" t="str">
        <f t="shared" si="1"/>
        <v>//**PM10 emitted by HDVs: **</v>
      </c>
      <c r="T17" s="203" t="str">
        <f t="shared" si="2"/>
        <v>//**PM10 emitted by HDVs: ** In Brazil, since 1989 to 2012, the limits in regulation for PM emitted by HDVs, declined from 0.6 g/kWh to 0.02 g/kWh, a reduction of 97%.</v>
      </c>
    </row>
    <row r="18" spans="1:20" x14ac:dyDescent="0.15">
      <c r="A18" s="216" t="s">
        <v>1571</v>
      </c>
      <c r="B18" s="217"/>
      <c r="C18" s="203" t="s">
        <v>57</v>
      </c>
      <c r="D18" s="203" t="s">
        <v>58</v>
      </c>
      <c r="E18" s="203" t="s">
        <v>59</v>
      </c>
      <c r="F18" s="203" t="s">
        <v>80</v>
      </c>
      <c r="G18" s="203" t="s">
        <v>72</v>
      </c>
      <c r="H18" s="203" t="s">
        <v>80</v>
      </c>
      <c r="I18" s="203" t="s">
        <v>73</v>
      </c>
      <c r="J18" s="203">
        <v>314</v>
      </c>
      <c r="K18" s="203" t="s">
        <v>63</v>
      </c>
      <c r="L18" s="203" t="s">
        <v>1686</v>
      </c>
      <c r="N18" s="216" t="s">
        <v>1569</v>
      </c>
      <c r="O18" s="216"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18" t="s">
        <v>1570</v>
      </c>
      <c r="Q18" s="218" t="s">
        <v>63</v>
      </c>
      <c r="R18" s="218" t="str">
        <f t="shared" si="0"/>
        <v>PM2.5 emitted by HDVs</v>
      </c>
      <c r="S18" s="218" t="str">
        <f t="shared" si="1"/>
        <v>//**PM2.5 emitted by HDVs: **</v>
      </c>
      <c r="T18" s="203" t="str">
        <f t="shared" si="2"/>
        <v>//**PM2.5 emitted by HDVs: ** In Brazil, since 1989 to 2012, the limits in regulation for PM emitted by HDVs, declined from 0.6 g/kWh to 0.02 g/kWh, a reduction of 97%.</v>
      </c>
    </row>
    <row r="19" spans="1:20" x14ac:dyDescent="0.15">
      <c r="A19" s="216" t="s">
        <v>1571</v>
      </c>
      <c r="B19" s="217"/>
      <c r="C19" s="203" t="s">
        <v>57</v>
      </c>
      <c r="D19" s="203" t="s">
        <v>58</v>
      </c>
      <c r="E19" s="203" t="s">
        <v>59</v>
      </c>
      <c r="F19" s="203" t="s">
        <v>80</v>
      </c>
      <c r="G19" s="203" t="s">
        <v>74</v>
      </c>
      <c r="H19" s="203" t="s">
        <v>80</v>
      </c>
      <c r="I19" s="203" t="s">
        <v>74</v>
      </c>
      <c r="J19" s="203">
        <v>315</v>
      </c>
      <c r="K19" s="203" t="s">
        <v>63</v>
      </c>
      <c r="L19" s="203" t="s">
        <v>1692</v>
      </c>
      <c r="N19" s="216" t="s">
        <v>1569</v>
      </c>
      <c r="O19" s="216"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18" t="s">
        <v>1570</v>
      </c>
      <c r="Q19" s="218" t="s">
        <v>63</v>
      </c>
      <c r="R19" s="218" t="str">
        <f t="shared" si="0"/>
        <v>SOx emitted by HDVs</v>
      </c>
      <c r="S19" s="218" t="str">
        <f t="shared" si="1"/>
        <v>//**SOx emitted by HDVs: **</v>
      </c>
      <c r="T19" s="203"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15">
      <c r="A20" s="216" t="s">
        <v>1571</v>
      </c>
      <c r="B20" s="217"/>
      <c r="C20" s="203" t="s">
        <v>57</v>
      </c>
      <c r="D20" s="203" t="s">
        <v>58</v>
      </c>
      <c r="E20" s="203" t="s">
        <v>59</v>
      </c>
      <c r="F20" s="203" t="s">
        <v>80</v>
      </c>
      <c r="G20" s="203" t="s">
        <v>75</v>
      </c>
      <c r="H20" s="203" t="s">
        <v>80</v>
      </c>
      <c r="I20" s="203" t="s">
        <v>75</v>
      </c>
      <c r="J20" s="203">
        <v>316</v>
      </c>
      <c r="K20" s="203" t="s">
        <v>76</v>
      </c>
      <c r="L20" s="203" t="s">
        <v>1688</v>
      </c>
      <c r="N20" s="216" t="s">
        <v>1569</v>
      </c>
      <c r="O20" s="216"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18" t="s">
        <v>1570</v>
      </c>
      <c r="Q20" s="218" t="s">
        <v>63</v>
      </c>
      <c r="R20" s="218" t="str">
        <f t="shared" si="0"/>
        <v>BC emitted by HDVs</v>
      </c>
      <c r="S20" s="218" t="str">
        <f t="shared" si="1"/>
        <v>//**BC emitted by HDVs: **</v>
      </c>
      <c r="T20" s="203" t="str">
        <f t="shared" si="2"/>
        <v/>
      </c>
    </row>
    <row r="21" spans="1:20" x14ac:dyDescent="0.15">
      <c r="A21" s="216" t="s">
        <v>1571</v>
      </c>
      <c r="B21" s="217"/>
      <c r="C21" s="203" t="s">
        <v>57</v>
      </c>
      <c r="D21" s="203" t="s">
        <v>58</v>
      </c>
      <c r="E21" s="203" t="s">
        <v>59</v>
      </c>
      <c r="F21" s="203" t="s">
        <v>80</v>
      </c>
      <c r="G21" s="203" t="s">
        <v>77</v>
      </c>
      <c r="H21" s="203" t="s">
        <v>80</v>
      </c>
      <c r="I21" s="203" t="s">
        <v>77</v>
      </c>
      <c r="J21" s="203">
        <v>317</v>
      </c>
      <c r="K21" s="203" t="s">
        <v>76</v>
      </c>
      <c r="L21" s="203" t="s">
        <v>1688</v>
      </c>
      <c r="N21" s="216" t="s">
        <v>1569</v>
      </c>
      <c r="O21" s="216"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18" t="s">
        <v>1570</v>
      </c>
      <c r="Q21" s="218" t="s">
        <v>63</v>
      </c>
      <c r="R21" s="218" t="str">
        <f t="shared" si="0"/>
        <v>OC emitted by HDVs</v>
      </c>
      <c r="S21" s="218" t="str">
        <f t="shared" si="1"/>
        <v>//**OC emitted by HDVs: **</v>
      </c>
      <c r="T21" s="203" t="str">
        <f t="shared" si="2"/>
        <v/>
      </c>
    </row>
    <row r="22" spans="1:20" x14ac:dyDescent="0.15">
      <c r="A22" s="216" t="s">
        <v>1571</v>
      </c>
      <c r="B22" s="217"/>
      <c r="C22" s="203" t="s">
        <v>57</v>
      </c>
      <c r="D22" s="203" t="s">
        <v>58</v>
      </c>
      <c r="E22" s="203" t="s">
        <v>59</v>
      </c>
      <c r="F22" s="203" t="s">
        <v>80</v>
      </c>
      <c r="G22" s="203" t="s">
        <v>78</v>
      </c>
      <c r="H22" s="203" t="s">
        <v>80</v>
      </c>
      <c r="I22" s="203" t="s">
        <v>78</v>
      </c>
      <c r="J22" s="203">
        <v>318</v>
      </c>
      <c r="K22" s="203" t="s">
        <v>76</v>
      </c>
      <c r="N22" s="216" t="s">
        <v>1569</v>
      </c>
      <c r="O22" s="216"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18" t="s">
        <v>1570</v>
      </c>
      <c r="Q22" s="218" t="s">
        <v>63</v>
      </c>
      <c r="R22" s="218" t="str">
        <f t="shared" si="0"/>
        <v>CH4 emitted by HDVs</v>
      </c>
      <c r="S22" s="218" t="str">
        <f t="shared" si="1"/>
        <v>//**CH4 emitted by HDVs: **</v>
      </c>
      <c r="T22" s="203" t="str">
        <f t="shared" si="2"/>
        <v/>
      </c>
    </row>
    <row r="23" spans="1:20" x14ac:dyDescent="0.15">
      <c r="A23" s="216" t="s">
        <v>1571</v>
      </c>
      <c r="B23" s="217"/>
      <c r="C23" s="203" t="s">
        <v>57</v>
      </c>
      <c r="D23" s="203" t="s">
        <v>58</v>
      </c>
      <c r="E23" s="203" t="s">
        <v>59</v>
      </c>
      <c r="F23" s="203" t="s">
        <v>80</v>
      </c>
      <c r="G23" s="203" t="s">
        <v>79</v>
      </c>
      <c r="H23" s="203" t="s">
        <v>80</v>
      </c>
      <c r="I23" s="203" t="s">
        <v>79</v>
      </c>
      <c r="J23" s="203">
        <v>319</v>
      </c>
      <c r="K23" s="203" t="s">
        <v>76</v>
      </c>
      <c r="N23" s="216" t="s">
        <v>1569</v>
      </c>
      <c r="O23" s="216"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18" t="s">
        <v>1570</v>
      </c>
      <c r="Q23" s="218" t="s">
        <v>63</v>
      </c>
      <c r="R23" s="218" t="str">
        <f t="shared" si="0"/>
        <v>N2O emitted by HDVs</v>
      </c>
      <c r="S23" s="218" t="str">
        <f t="shared" si="1"/>
        <v>//**N2O emitted by HDVs: **</v>
      </c>
      <c r="T23" s="203" t="str">
        <f t="shared" si="2"/>
        <v/>
      </c>
    </row>
    <row r="24" spans="1:20" x14ac:dyDescent="0.15">
      <c r="A24" s="216" t="s">
        <v>1571</v>
      </c>
      <c r="B24" s="217"/>
      <c r="C24" s="203" t="s">
        <v>57</v>
      </c>
      <c r="D24" s="203" t="s">
        <v>58</v>
      </c>
      <c r="E24" s="203" t="s">
        <v>59</v>
      </c>
      <c r="F24" s="203" t="s">
        <v>81</v>
      </c>
      <c r="G24" s="203" t="s">
        <v>61</v>
      </c>
      <c r="H24" s="203" t="s">
        <v>81</v>
      </c>
      <c r="I24" s="203" t="s">
        <v>62</v>
      </c>
      <c r="J24" s="203">
        <v>320</v>
      </c>
      <c r="K24" s="203" t="s">
        <v>76</v>
      </c>
      <c r="L24" s="203" t="s">
        <v>1688</v>
      </c>
      <c r="N24" s="216" t="s">
        <v>1569</v>
      </c>
      <c r="O24" s="216"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18" t="s">
        <v>1570</v>
      </c>
      <c r="Q24" s="218" t="s">
        <v>63</v>
      </c>
      <c r="R24" s="218" t="str">
        <f t="shared" si="0"/>
        <v>VOCs emitted by aircraft</v>
      </c>
      <c r="S24" s="218" t="str">
        <f t="shared" si="1"/>
        <v>//**VOCs emitted by aircraft: **</v>
      </c>
      <c r="T24" s="203" t="str">
        <f t="shared" si="2"/>
        <v/>
      </c>
    </row>
    <row r="25" spans="1:20" x14ac:dyDescent="0.15">
      <c r="A25" s="216" t="s">
        <v>1571</v>
      </c>
      <c r="B25" s="217"/>
      <c r="C25" s="203" t="s">
        <v>57</v>
      </c>
      <c r="D25" s="203" t="s">
        <v>58</v>
      </c>
      <c r="E25" s="203" t="s">
        <v>59</v>
      </c>
      <c r="F25" s="203" t="s">
        <v>81</v>
      </c>
      <c r="G25" s="203" t="s">
        <v>69</v>
      </c>
      <c r="H25" s="203" t="s">
        <v>81</v>
      </c>
      <c r="I25" s="203" t="s">
        <v>69</v>
      </c>
      <c r="J25" s="203">
        <v>321</v>
      </c>
      <c r="K25" s="203" t="s">
        <v>76</v>
      </c>
      <c r="N25" s="216" t="s">
        <v>1569</v>
      </c>
      <c r="O25" s="216"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18" t="s">
        <v>1570</v>
      </c>
      <c r="Q25" s="218" t="s">
        <v>63</v>
      </c>
      <c r="R25" s="218" t="str">
        <f t="shared" si="0"/>
        <v>CO emitted by aircraft</v>
      </c>
      <c r="S25" s="218" t="str">
        <f t="shared" si="1"/>
        <v>//**CO emitted by aircraft: **</v>
      </c>
      <c r="T25" s="203" t="str">
        <f t="shared" si="2"/>
        <v/>
      </c>
    </row>
    <row r="26" spans="1:20" x14ac:dyDescent="0.15">
      <c r="A26" s="216" t="s">
        <v>1571</v>
      </c>
      <c r="B26" s="217"/>
      <c r="C26" s="203" t="s">
        <v>57</v>
      </c>
      <c r="D26" s="203" t="s">
        <v>58</v>
      </c>
      <c r="E26" s="203" t="s">
        <v>59</v>
      </c>
      <c r="F26" s="203" t="s">
        <v>81</v>
      </c>
      <c r="G26" s="203" t="s">
        <v>70</v>
      </c>
      <c r="H26" s="203" t="s">
        <v>81</v>
      </c>
      <c r="I26" s="203" t="s">
        <v>70</v>
      </c>
      <c r="J26" s="203">
        <v>322</v>
      </c>
      <c r="K26" s="203" t="s">
        <v>76</v>
      </c>
      <c r="L26" s="203" t="s">
        <v>1688</v>
      </c>
      <c r="N26" s="216" t="s">
        <v>1569</v>
      </c>
      <c r="O26" s="216"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18" t="s">
        <v>1570</v>
      </c>
      <c r="Q26" s="218" t="s">
        <v>63</v>
      </c>
      <c r="R26" s="218" t="str">
        <f t="shared" si="0"/>
        <v>NOx emitted by aircraft</v>
      </c>
      <c r="S26" s="218" t="str">
        <f t="shared" si="1"/>
        <v>//**NOx emitted by aircraft: **</v>
      </c>
      <c r="T26" s="203" t="str">
        <f t="shared" si="2"/>
        <v/>
      </c>
    </row>
    <row r="27" spans="1:20" x14ac:dyDescent="0.15">
      <c r="A27" s="216" t="s">
        <v>1571</v>
      </c>
      <c r="B27" s="217"/>
      <c r="C27" s="203" t="s">
        <v>57</v>
      </c>
      <c r="D27" s="203" t="s">
        <v>58</v>
      </c>
      <c r="E27" s="203" t="s">
        <v>59</v>
      </c>
      <c r="F27" s="203" t="s">
        <v>81</v>
      </c>
      <c r="G27" s="203" t="s">
        <v>71</v>
      </c>
      <c r="H27" s="203" t="s">
        <v>81</v>
      </c>
      <c r="I27" s="203" t="s">
        <v>71</v>
      </c>
      <c r="J27" s="203">
        <v>323</v>
      </c>
      <c r="K27" s="203" t="s">
        <v>76</v>
      </c>
      <c r="N27" s="216" t="s">
        <v>1569</v>
      </c>
      <c r="O27" s="216"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18" t="s">
        <v>1570</v>
      </c>
      <c r="Q27" s="218" t="s">
        <v>63</v>
      </c>
      <c r="R27" s="218" t="str">
        <f t="shared" si="0"/>
        <v>PM10 emitted by aircraft</v>
      </c>
      <c r="S27" s="218" t="str">
        <f t="shared" si="1"/>
        <v>//**PM10 emitted by aircraft: **</v>
      </c>
      <c r="T27" s="203" t="str">
        <f t="shared" si="2"/>
        <v/>
      </c>
    </row>
    <row r="28" spans="1:20" x14ac:dyDescent="0.15">
      <c r="A28" s="216" t="s">
        <v>1571</v>
      </c>
      <c r="B28" s="217"/>
      <c r="C28" s="203" t="s">
        <v>57</v>
      </c>
      <c r="D28" s="203" t="s">
        <v>58</v>
      </c>
      <c r="E28" s="203" t="s">
        <v>59</v>
      </c>
      <c r="F28" s="203" t="s">
        <v>81</v>
      </c>
      <c r="G28" s="203" t="s">
        <v>72</v>
      </c>
      <c r="H28" s="203" t="s">
        <v>81</v>
      </c>
      <c r="I28" s="203" t="s">
        <v>73</v>
      </c>
      <c r="J28" s="203">
        <v>324</v>
      </c>
      <c r="K28" s="203" t="s">
        <v>76</v>
      </c>
      <c r="N28" s="216" t="s">
        <v>1569</v>
      </c>
      <c r="O28" s="216"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18" t="s">
        <v>1570</v>
      </c>
      <c r="Q28" s="218" t="s">
        <v>63</v>
      </c>
      <c r="R28" s="218" t="str">
        <f t="shared" si="0"/>
        <v>PM2.5 emitted by aircraft</v>
      </c>
      <c r="S28" s="218" t="str">
        <f t="shared" si="1"/>
        <v>//**PM2.5 emitted by aircraft: **</v>
      </c>
      <c r="T28" s="203" t="str">
        <f t="shared" si="2"/>
        <v/>
      </c>
    </row>
    <row r="29" spans="1:20" x14ac:dyDescent="0.15">
      <c r="A29" s="216" t="s">
        <v>1571</v>
      </c>
      <c r="B29" s="217"/>
      <c r="C29" s="203" t="s">
        <v>57</v>
      </c>
      <c r="D29" s="203" t="s">
        <v>58</v>
      </c>
      <c r="E29" s="203" t="s">
        <v>59</v>
      </c>
      <c r="F29" s="203" t="s">
        <v>81</v>
      </c>
      <c r="G29" s="203" t="s">
        <v>74</v>
      </c>
      <c r="H29" s="203" t="s">
        <v>81</v>
      </c>
      <c r="I29" s="203" t="s">
        <v>74</v>
      </c>
      <c r="J29" s="203">
        <v>325</v>
      </c>
      <c r="K29" s="203" t="s">
        <v>76</v>
      </c>
      <c r="N29" s="216" t="s">
        <v>1569</v>
      </c>
      <c r="O29" s="216"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18" t="s">
        <v>1570</v>
      </c>
      <c r="Q29" s="218" t="s">
        <v>63</v>
      </c>
      <c r="R29" s="218" t="str">
        <f t="shared" si="0"/>
        <v>SOx emitted by aircraft</v>
      </c>
      <c r="S29" s="218" t="str">
        <f t="shared" si="1"/>
        <v>//**SOx emitted by aircraft: **</v>
      </c>
      <c r="T29" s="203" t="str">
        <f t="shared" si="2"/>
        <v/>
      </c>
    </row>
    <row r="30" spans="1:20" x14ac:dyDescent="0.15">
      <c r="A30" s="216" t="s">
        <v>1571</v>
      </c>
      <c r="B30" s="217"/>
      <c r="C30" s="203" t="s">
        <v>57</v>
      </c>
      <c r="D30" s="203" t="s">
        <v>58</v>
      </c>
      <c r="E30" s="203" t="s">
        <v>59</v>
      </c>
      <c r="F30" s="203" t="s">
        <v>81</v>
      </c>
      <c r="G30" s="203" t="s">
        <v>75</v>
      </c>
      <c r="H30" s="203" t="s">
        <v>81</v>
      </c>
      <c r="I30" s="203" t="s">
        <v>75</v>
      </c>
      <c r="J30" s="203">
        <v>326</v>
      </c>
      <c r="K30" s="203" t="s">
        <v>76</v>
      </c>
      <c r="N30" s="216" t="s">
        <v>1569</v>
      </c>
      <c r="O30" s="216"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18" t="s">
        <v>1570</v>
      </c>
      <c r="Q30" s="218" t="s">
        <v>63</v>
      </c>
      <c r="R30" s="218" t="str">
        <f t="shared" si="0"/>
        <v>BC emitted by aircraft</v>
      </c>
      <c r="S30" s="218" t="str">
        <f t="shared" si="1"/>
        <v>//**BC emitted by aircraft: **</v>
      </c>
      <c r="T30" s="203" t="str">
        <f t="shared" si="2"/>
        <v/>
      </c>
    </row>
    <row r="31" spans="1:20" x14ac:dyDescent="0.15">
      <c r="A31" s="216" t="s">
        <v>1571</v>
      </c>
      <c r="B31" s="217"/>
      <c r="C31" s="203" t="s">
        <v>57</v>
      </c>
      <c r="D31" s="203" t="s">
        <v>58</v>
      </c>
      <c r="E31" s="203" t="s">
        <v>59</v>
      </c>
      <c r="F31" s="203" t="s">
        <v>81</v>
      </c>
      <c r="G31" s="203" t="s">
        <v>77</v>
      </c>
      <c r="H31" s="203" t="s">
        <v>81</v>
      </c>
      <c r="I31" s="203" t="s">
        <v>77</v>
      </c>
      <c r="J31" s="203">
        <v>327</v>
      </c>
      <c r="K31" s="203" t="s">
        <v>76</v>
      </c>
      <c r="N31" s="216" t="s">
        <v>1569</v>
      </c>
      <c r="O31" s="216"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18" t="s">
        <v>1570</v>
      </c>
      <c r="Q31" s="218" t="s">
        <v>63</v>
      </c>
      <c r="R31" s="218" t="str">
        <f t="shared" si="0"/>
        <v>OC emitted by aircraft</v>
      </c>
      <c r="S31" s="218" t="str">
        <f t="shared" si="1"/>
        <v>//**OC emitted by aircraft: **</v>
      </c>
      <c r="T31" s="203" t="str">
        <f t="shared" si="2"/>
        <v/>
      </c>
    </row>
    <row r="32" spans="1:20" x14ac:dyDescent="0.15">
      <c r="A32" s="216" t="s">
        <v>1571</v>
      </c>
      <c r="B32" s="217"/>
      <c r="C32" s="203" t="s">
        <v>57</v>
      </c>
      <c r="D32" s="203" t="s">
        <v>58</v>
      </c>
      <c r="E32" s="203" t="s">
        <v>59</v>
      </c>
      <c r="F32" s="203" t="s">
        <v>81</v>
      </c>
      <c r="G32" s="203" t="s">
        <v>78</v>
      </c>
      <c r="H32" s="203" t="s">
        <v>81</v>
      </c>
      <c r="I32" s="203" t="s">
        <v>78</v>
      </c>
      <c r="J32" s="203">
        <v>328</v>
      </c>
      <c r="K32" s="203" t="s">
        <v>76</v>
      </c>
      <c r="N32" s="216" t="s">
        <v>1569</v>
      </c>
      <c r="O32" s="216"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18" t="s">
        <v>1570</v>
      </c>
      <c r="Q32" s="218" t="s">
        <v>63</v>
      </c>
      <c r="R32" s="218" t="str">
        <f t="shared" si="0"/>
        <v>CH4 emitted by aircraft</v>
      </c>
      <c r="S32" s="218" t="str">
        <f t="shared" si="1"/>
        <v>//**CH4 emitted by aircraft: **</v>
      </c>
      <c r="T32" s="203" t="str">
        <f t="shared" si="2"/>
        <v/>
      </c>
    </row>
    <row r="33" spans="1:20" x14ac:dyDescent="0.15">
      <c r="A33" s="216" t="s">
        <v>1571</v>
      </c>
      <c r="B33" s="217"/>
      <c r="C33" s="203" t="s">
        <v>57</v>
      </c>
      <c r="D33" s="203" t="s">
        <v>58</v>
      </c>
      <c r="E33" s="203" t="s">
        <v>59</v>
      </c>
      <c r="F33" s="203" t="s">
        <v>81</v>
      </c>
      <c r="G33" s="203" t="s">
        <v>79</v>
      </c>
      <c r="H33" s="203" t="s">
        <v>81</v>
      </c>
      <c r="I33" s="203" t="s">
        <v>79</v>
      </c>
      <c r="J33" s="203">
        <v>329</v>
      </c>
      <c r="K33" s="203" t="s">
        <v>76</v>
      </c>
      <c r="N33" s="216" t="s">
        <v>1569</v>
      </c>
      <c r="O33" s="216"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18" t="s">
        <v>1570</v>
      </c>
      <c r="Q33" s="218" t="s">
        <v>63</v>
      </c>
      <c r="R33" s="218" t="str">
        <f t="shared" si="0"/>
        <v>N2O emitted by aircraft</v>
      </c>
      <c r="S33" s="218" t="str">
        <f t="shared" si="1"/>
        <v>//**N2O emitted by aircraft: **</v>
      </c>
      <c r="T33" s="203" t="str">
        <f t="shared" si="2"/>
        <v/>
      </c>
    </row>
    <row r="34" spans="1:20" x14ac:dyDescent="0.15">
      <c r="A34" s="216" t="s">
        <v>1571</v>
      </c>
      <c r="B34" s="217"/>
      <c r="C34" s="203" t="s">
        <v>57</v>
      </c>
      <c r="D34" s="203" t="s">
        <v>58</v>
      </c>
      <c r="E34" s="203" t="s">
        <v>59</v>
      </c>
      <c r="F34" s="203" t="s">
        <v>82</v>
      </c>
      <c r="G34" s="203" t="s">
        <v>61</v>
      </c>
      <c r="H34" s="203" t="s">
        <v>82</v>
      </c>
      <c r="I34" s="203" t="s">
        <v>62</v>
      </c>
      <c r="J34" s="203">
        <v>330</v>
      </c>
      <c r="K34" s="203" t="s">
        <v>76</v>
      </c>
      <c r="L34" s="203" t="s">
        <v>1688</v>
      </c>
      <c r="N34" s="216" t="s">
        <v>1569</v>
      </c>
      <c r="O34" s="216"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18" t="s">
        <v>1570</v>
      </c>
      <c r="Q34" s="218" t="s">
        <v>63</v>
      </c>
      <c r="R34" s="218" t="str">
        <f t="shared" si="0"/>
        <v>VOCs emitted by rail</v>
      </c>
      <c r="S34" s="218" t="str">
        <f t="shared" si="1"/>
        <v>//**VOCs emitted by rail: **</v>
      </c>
      <c r="T34" s="203" t="str">
        <f t="shared" si="2"/>
        <v/>
      </c>
    </row>
    <row r="35" spans="1:20" x14ac:dyDescent="0.15">
      <c r="A35" s="216" t="s">
        <v>1571</v>
      </c>
      <c r="B35" s="217"/>
      <c r="C35" s="203" t="s">
        <v>57</v>
      </c>
      <c r="D35" s="203" t="s">
        <v>58</v>
      </c>
      <c r="E35" s="203" t="s">
        <v>59</v>
      </c>
      <c r="F35" s="203" t="s">
        <v>82</v>
      </c>
      <c r="G35" s="203" t="s">
        <v>69</v>
      </c>
      <c r="H35" s="203" t="s">
        <v>82</v>
      </c>
      <c r="I35" s="203" t="s">
        <v>69</v>
      </c>
      <c r="J35" s="203">
        <v>331</v>
      </c>
      <c r="K35" s="203" t="s">
        <v>76</v>
      </c>
      <c r="L35" s="203" t="s">
        <v>1688</v>
      </c>
      <c r="N35" s="216" t="s">
        <v>1569</v>
      </c>
      <c r="O35" s="216"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18" t="s">
        <v>1570</v>
      </c>
      <c r="Q35" s="218" t="s">
        <v>63</v>
      </c>
      <c r="R35" s="218" t="str">
        <f t="shared" si="0"/>
        <v>CO emitted by rail</v>
      </c>
      <c r="S35" s="218" t="str">
        <f t="shared" si="1"/>
        <v>//**CO emitted by rail: **</v>
      </c>
      <c r="T35" s="203" t="str">
        <f t="shared" si="2"/>
        <v/>
      </c>
    </row>
    <row r="36" spans="1:20" x14ac:dyDescent="0.15">
      <c r="A36" s="216" t="s">
        <v>1571</v>
      </c>
      <c r="B36" s="217"/>
      <c r="C36" s="203" t="s">
        <v>57</v>
      </c>
      <c r="D36" s="203" t="s">
        <v>58</v>
      </c>
      <c r="E36" s="203" t="s">
        <v>59</v>
      </c>
      <c r="F36" s="203" t="s">
        <v>82</v>
      </c>
      <c r="G36" s="203" t="s">
        <v>70</v>
      </c>
      <c r="H36" s="203" t="s">
        <v>82</v>
      </c>
      <c r="I36" s="203" t="s">
        <v>70</v>
      </c>
      <c r="J36" s="203">
        <v>332</v>
      </c>
      <c r="K36" s="203" t="s">
        <v>76</v>
      </c>
      <c r="L36" s="203" t="s">
        <v>1688</v>
      </c>
      <c r="N36" s="216" t="s">
        <v>1569</v>
      </c>
      <c r="O36" s="216"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18" t="s">
        <v>1570</v>
      </c>
      <c r="Q36" s="218" t="s">
        <v>63</v>
      </c>
      <c r="R36" s="218" t="str">
        <f t="shared" si="0"/>
        <v>NOx emitted by rail</v>
      </c>
      <c r="S36" s="218" t="str">
        <f t="shared" si="1"/>
        <v>//**NOx emitted by rail: **</v>
      </c>
      <c r="T36" s="203" t="str">
        <f t="shared" si="2"/>
        <v/>
      </c>
    </row>
    <row r="37" spans="1:20" x14ac:dyDescent="0.15">
      <c r="A37" s="216" t="s">
        <v>1571</v>
      </c>
      <c r="B37" s="217"/>
      <c r="C37" s="203" t="s">
        <v>57</v>
      </c>
      <c r="D37" s="203" t="s">
        <v>58</v>
      </c>
      <c r="E37" s="203" t="s">
        <v>59</v>
      </c>
      <c r="F37" s="203" t="s">
        <v>82</v>
      </c>
      <c r="G37" s="203" t="s">
        <v>71</v>
      </c>
      <c r="H37" s="203" t="s">
        <v>82</v>
      </c>
      <c r="I37" s="203" t="s">
        <v>71</v>
      </c>
      <c r="J37" s="203">
        <v>333</v>
      </c>
      <c r="K37" s="203" t="s">
        <v>76</v>
      </c>
      <c r="L37" s="203" t="s">
        <v>1688</v>
      </c>
      <c r="N37" s="216" t="s">
        <v>1569</v>
      </c>
      <c r="O37" s="216"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18" t="s">
        <v>1570</v>
      </c>
      <c r="Q37" s="218" t="s">
        <v>63</v>
      </c>
      <c r="R37" s="218" t="str">
        <f t="shared" si="0"/>
        <v>PM10 emitted by rail</v>
      </c>
      <c r="S37" s="218" t="str">
        <f t="shared" si="1"/>
        <v>//**PM10 emitted by rail: **</v>
      </c>
      <c r="T37" s="203" t="str">
        <f t="shared" si="2"/>
        <v/>
      </c>
    </row>
    <row r="38" spans="1:20" x14ac:dyDescent="0.15">
      <c r="A38" s="216" t="s">
        <v>1571</v>
      </c>
      <c r="B38" s="217"/>
      <c r="C38" s="203" t="s">
        <v>57</v>
      </c>
      <c r="D38" s="203" t="s">
        <v>58</v>
      </c>
      <c r="E38" s="203" t="s">
        <v>59</v>
      </c>
      <c r="F38" s="203" t="s">
        <v>82</v>
      </c>
      <c r="G38" s="203" t="s">
        <v>72</v>
      </c>
      <c r="H38" s="203" t="s">
        <v>82</v>
      </c>
      <c r="I38" s="203" t="s">
        <v>73</v>
      </c>
      <c r="J38" s="203">
        <v>334</v>
      </c>
      <c r="K38" s="203" t="s">
        <v>76</v>
      </c>
      <c r="L38" s="203" t="s">
        <v>1688</v>
      </c>
      <c r="N38" s="216" t="s">
        <v>1569</v>
      </c>
      <c r="O38" s="216"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18" t="s">
        <v>1570</v>
      </c>
      <c r="Q38" s="218" t="s">
        <v>63</v>
      </c>
      <c r="R38" s="218" t="str">
        <f t="shared" si="0"/>
        <v>PM2.5 emitted by rail</v>
      </c>
      <c r="S38" s="218" t="str">
        <f t="shared" si="1"/>
        <v>//**PM2.5 emitted by rail: **</v>
      </c>
      <c r="T38" s="203" t="str">
        <f t="shared" si="2"/>
        <v/>
      </c>
    </row>
    <row r="39" spans="1:20" x14ac:dyDescent="0.15">
      <c r="A39" s="216" t="s">
        <v>1571</v>
      </c>
      <c r="B39" s="217"/>
      <c r="C39" s="203" t="s">
        <v>57</v>
      </c>
      <c r="D39" s="203" t="s">
        <v>58</v>
      </c>
      <c r="E39" s="203" t="s">
        <v>59</v>
      </c>
      <c r="F39" s="203" t="s">
        <v>82</v>
      </c>
      <c r="G39" s="203" t="s">
        <v>74</v>
      </c>
      <c r="H39" s="203" t="s">
        <v>82</v>
      </c>
      <c r="I39" s="203" t="s">
        <v>74</v>
      </c>
      <c r="J39" s="203">
        <v>335</v>
      </c>
      <c r="K39" s="203" t="s">
        <v>63</v>
      </c>
      <c r="L39" s="203" t="s">
        <v>1687</v>
      </c>
      <c r="N39" s="216" t="s">
        <v>1569</v>
      </c>
      <c r="O39" s="216"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18" t="s">
        <v>1570</v>
      </c>
      <c r="Q39" s="218" t="s">
        <v>63</v>
      </c>
      <c r="R39" s="218" t="str">
        <f t="shared" si="0"/>
        <v>SOx emitted by rail</v>
      </c>
      <c r="S39" s="218" t="str">
        <f t="shared" si="1"/>
        <v>//**SOx emitted by rail: **</v>
      </c>
      <c r="T39" s="203"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15">
      <c r="A40" s="216" t="s">
        <v>1571</v>
      </c>
      <c r="B40" s="217"/>
      <c r="C40" s="203" t="s">
        <v>57</v>
      </c>
      <c r="D40" s="203" t="s">
        <v>58</v>
      </c>
      <c r="E40" s="203" t="s">
        <v>59</v>
      </c>
      <c r="F40" s="203" t="s">
        <v>82</v>
      </c>
      <c r="G40" s="203" t="s">
        <v>75</v>
      </c>
      <c r="H40" s="203" t="s">
        <v>82</v>
      </c>
      <c r="I40" s="203" t="s">
        <v>75</v>
      </c>
      <c r="J40" s="203">
        <v>336</v>
      </c>
      <c r="K40" s="203" t="s">
        <v>76</v>
      </c>
      <c r="L40" s="203" t="s">
        <v>1688</v>
      </c>
      <c r="N40" s="216" t="s">
        <v>1569</v>
      </c>
      <c r="O40" s="216"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18" t="s">
        <v>1570</v>
      </c>
      <c r="Q40" s="218" t="s">
        <v>63</v>
      </c>
      <c r="R40" s="218" t="str">
        <f t="shared" si="0"/>
        <v>BC emitted by rail</v>
      </c>
      <c r="S40" s="218" t="str">
        <f t="shared" si="1"/>
        <v>//**BC emitted by rail: **</v>
      </c>
      <c r="T40" s="203" t="str">
        <f t="shared" si="2"/>
        <v/>
      </c>
    </row>
    <row r="41" spans="1:20" x14ac:dyDescent="0.15">
      <c r="A41" s="216" t="s">
        <v>1571</v>
      </c>
      <c r="B41" s="217"/>
      <c r="C41" s="203" t="s">
        <v>57</v>
      </c>
      <c r="D41" s="203" t="s">
        <v>58</v>
      </c>
      <c r="E41" s="203" t="s">
        <v>59</v>
      </c>
      <c r="F41" s="203" t="s">
        <v>82</v>
      </c>
      <c r="G41" s="203" t="s">
        <v>77</v>
      </c>
      <c r="H41" s="203" t="s">
        <v>82</v>
      </c>
      <c r="I41" s="203" t="s">
        <v>77</v>
      </c>
      <c r="J41" s="203">
        <v>337</v>
      </c>
      <c r="K41" s="203" t="s">
        <v>76</v>
      </c>
      <c r="L41" s="203" t="s">
        <v>1688</v>
      </c>
      <c r="N41" s="216" t="s">
        <v>1569</v>
      </c>
      <c r="O41" s="216"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18" t="s">
        <v>1570</v>
      </c>
      <c r="Q41" s="218" t="s">
        <v>63</v>
      </c>
      <c r="R41" s="218" t="str">
        <f t="shared" si="0"/>
        <v>OC emitted by rail</v>
      </c>
      <c r="S41" s="218" t="str">
        <f t="shared" si="1"/>
        <v>//**OC emitted by rail: **</v>
      </c>
      <c r="T41" s="203" t="str">
        <f t="shared" si="2"/>
        <v/>
      </c>
    </row>
    <row r="42" spans="1:20" x14ac:dyDescent="0.15">
      <c r="A42" s="216" t="s">
        <v>1571</v>
      </c>
      <c r="B42" s="217"/>
      <c r="C42" s="203" t="s">
        <v>57</v>
      </c>
      <c r="D42" s="203" t="s">
        <v>58</v>
      </c>
      <c r="E42" s="203" t="s">
        <v>59</v>
      </c>
      <c r="F42" s="203" t="s">
        <v>82</v>
      </c>
      <c r="G42" s="203" t="s">
        <v>78</v>
      </c>
      <c r="H42" s="203" t="s">
        <v>82</v>
      </c>
      <c r="I42" s="203" t="s">
        <v>78</v>
      </c>
      <c r="J42" s="203">
        <v>338</v>
      </c>
      <c r="K42" s="203" t="s">
        <v>76</v>
      </c>
      <c r="N42" s="216" t="s">
        <v>1569</v>
      </c>
      <c r="O42" s="216"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18" t="s">
        <v>1570</v>
      </c>
      <c r="Q42" s="218" t="s">
        <v>63</v>
      </c>
      <c r="R42" s="218" t="str">
        <f t="shared" si="0"/>
        <v>CH4 emitted by rail</v>
      </c>
      <c r="S42" s="218" t="str">
        <f t="shared" si="1"/>
        <v>//**CH4 emitted by rail: **</v>
      </c>
      <c r="T42" s="203" t="str">
        <f t="shared" si="2"/>
        <v/>
      </c>
    </row>
    <row r="43" spans="1:20" x14ac:dyDescent="0.15">
      <c r="A43" s="216" t="s">
        <v>1571</v>
      </c>
      <c r="B43" s="217"/>
      <c r="C43" s="203" t="s">
        <v>57</v>
      </c>
      <c r="D43" s="203" t="s">
        <v>58</v>
      </c>
      <c r="E43" s="203" t="s">
        <v>59</v>
      </c>
      <c r="F43" s="203" t="s">
        <v>82</v>
      </c>
      <c r="G43" s="203" t="s">
        <v>79</v>
      </c>
      <c r="H43" s="203" t="s">
        <v>82</v>
      </c>
      <c r="I43" s="203" t="s">
        <v>79</v>
      </c>
      <c r="J43" s="203">
        <v>339</v>
      </c>
      <c r="K43" s="203" t="s">
        <v>76</v>
      </c>
      <c r="N43" s="216" t="s">
        <v>1569</v>
      </c>
      <c r="O43" s="216"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18" t="s">
        <v>1570</v>
      </c>
      <c r="Q43" s="218" t="s">
        <v>63</v>
      </c>
      <c r="R43" s="218" t="str">
        <f t="shared" si="0"/>
        <v>N2O emitted by rail</v>
      </c>
      <c r="S43" s="218" t="str">
        <f t="shared" si="1"/>
        <v>//**N2O emitted by rail: **</v>
      </c>
      <c r="T43" s="203" t="str">
        <f t="shared" si="2"/>
        <v/>
      </c>
    </row>
    <row r="44" spans="1:20" x14ac:dyDescent="0.15">
      <c r="A44" s="216" t="s">
        <v>1571</v>
      </c>
      <c r="B44" s="217"/>
      <c r="C44" s="203" t="s">
        <v>57</v>
      </c>
      <c r="D44" s="203" t="s">
        <v>58</v>
      </c>
      <c r="E44" s="203" t="s">
        <v>59</v>
      </c>
      <c r="F44" s="203" t="s">
        <v>83</v>
      </c>
      <c r="G44" s="203" t="s">
        <v>61</v>
      </c>
      <c r="H44" s="203" t="s">
        <v>83</v>
      </c>
      <c r="I44" s="203" t="s">
        <v>62</v>
      </c>
      <c r="J44" s="203">
        <v>340</v>
      </c>
      <c r="K44" s="203" t="s">
        <v>76</v>
      </c>
      <c r="L44" s="203" t="s">
        <v>1688</v>
      </c>
      <c r="N44" s="216" t="s">
        <v>1569</v>
      </c>
      <c r="O44" s="216"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18" t="s">
        <v>1570</v>
      </c>
      <c r="Q44" s="218" t="s">
        <v>63</v>
      </c>
      <c r="R44" s="218" t="str">
        <f t="shared" si="0"/>
        <v>VOCs emitted by ships</v>
      </c>
      <c r="S44" s="218" t="str">
        <f t="shared" si="1"/>
        <v>//**VOCs emitted by ships: **</v>
      </c>
      <c r="T44" s="203" t="str">
        <f t="shared" si="2"/>
        <v/>
      </c>
    </row>
    <row r="45" spans="1:20" x14ac:dyDescent="0.15">
      <c r="A45" s="216" t="s">
        <v>1571</v>
      </c>
      <c r="B45" s="217"/>
      <c r="C45" s="203" t="s">
        <v>57</v>
      </c>
      <c r="D45" s="203" t="s">
        <v>58</v>
      </c>
      <c r="E45" s="203" t="s">
        <v>59</v>
      </c>
      <c r="F45" s="203" t="s">
        <v>83</v>
      </c>
      <c r="G45" s="203" t="s">
        <v>69</v>
      </c>
      <c r="H45" s="203" t="s">
        <v>83</v>
      </c>
      <c r="I45" s="203" t="s">
        <v>69</v>
      </c>
      <c r="J45" s="203">
        <v>341</v>
      </c>
      <c r="K45" s="203" t="s">
        <v>76</v>
      </c>
      <c r="L45" s="203" t="s">
        <v>1688</v>
      </c>
      <c r="N45" s="216" t="s">
        <v>1569</v>
      </c>
      <c r="O45" s="216"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18" t="s">
        <v>1570</v>
      </c>
      <c r="Q45" s="218" t="s">
        <v>63</v>
      </c>
      <c r="R45" s="218" t="str">
        <f t="shared" si="0"/>
        <v>CO emitted by ships</v>
      </c>
      <c r="S45" s="218" t="str">
        <f t="shared" si="1"/>
        <v>//**CO emitted by ships: **</v>
      </c>
      <c r="T45" s="203" t="str">
        <f t="shared" si="2"/>
        <v/>
      </c>
    </row>
    <row r="46" spans="1:20" x14ac:dyDescent="0.15">
      <c r="A46" s="216" t="s">
        <v>1571</v>
      </c>
      <c r="B46" s="217"/>
      <c r="C46" s="203" t="s">
        <v>57</v>
      </c>
      <c r="D46" s="203" t="s">
        <v>58</v>
      </c>
      <c r="E46" s="203" t="s">
        <v>59</v>
      </c>
      <c r="F46" s="203" t="s">
        <v>83</v>
      </c>
      <c r="G46" s="203" t="s">
        <v>70</v>
      </c>
      <c r="H46" s="203" t="s">
        <v>83</v>
      </c>
      <c r="I46" s="203" t="s">
        <v>70</v>
      </c>
      <c r="J46" s="203">
        <v>342</v>
      </c>
      <c r="K46" s="203" t="s">
        <v>76</v>
      </c>
      <c r="L46" s="203" t="s">
        <v>1688</v>
      </c>
      <c r="N46" s="216" t="s">
        <v>1569</v>
      </c>
      <c r="O46" s="216"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18" t="s">
        <v>1570</v>
      </c>
      <c r="Q46" s="218" t="s">
        <v>63</v>
      </c>
      <c r="R46" s="218" t="str">
        <f t="shared" si="0"/>
        <v>NOx emitted by ships</v>
      </c>
      <c r="S46" s="218" t="str">
        <f t="shared" si="1"/>
        <v>//**NOx emitted by ships: **</v>
      </c>
      <c r="T46" s="203" t="str">
        <f t="shared" si="2"/>
        <v/>
      </c>
    </row>
    <row r="47" spans="1:20" x14ac:dyDescent="0.15">
      <c r="A47" s="216" t="s">
        <v>1571</v>
      </c>
      <c r="B47" s="217"/>
      <c r="C47" s="203" t="s">
        <v>57</v>
      </c>
      <c r="D47" s="203" t="s">
        <v>58</v>
      </c>
      <c r="E47" s="203" t="s">
        <v>59</v>
      </c>
      <c r="F47" s="203" t="s">
        <v>83</v>
      </c>
      <c r="G47" s="203" t="s">
        <v>71</v>
      </c>
      <c r="H47" s="203" t="s">
        <v>83</v>
      </c>
      <c r="I47" s="203" t="s">
        <v>71</v>
      </c>
      <c r="J47" s="203">
        <v>343</v>
      </c>
      <c r="K47" s="203" t="s">
        <v>76</v>
      </c>
      <c r="L47" s="203" t="s">
        <v>1688</v>
      </c>
      <c r="N47" s="216" t="s">
        <v>1569</v>
      </c>
      <c r="O47" s="216"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18" t="s">
        <v>1570</v>
      </c>
      <c r="Q47" s="218" t="s">
        <v>63</v>
      </c>
      <c r="R47" s="218" t="str">
        <f t="shared" si="0"/>
        <v>PM10 emitted by ships</v>
      </c>
      <c r="S47" s="218" t="str">
        <f t="shared" si="1"/>
        <v>//**PM10 emitted by ships: **</v>
      </c>
      <c r="T47" s="203" t="str">
        <f t="shared" si="2"/>
        <v/>
      </c>
    </row>
    <row r="48" spans="1:20" x14ac:dyDescent="0.15">
      <c r="A48" s="216" t="s">
        <v>1571</v>
      </c>
      <c r="B48" s="217"/>
      <c r="C48" s="203" t="s">
        <v>57</v>
      </c>
      <c r="D48" s="203" t="s">
        <v>58</v>
      </c>
      <c r="E48" s="203" t="s">
        <v>59</v>
      </c>
      <c r="F48" s="203" t="s">
        <v>83</v>
      </c>
      <c r="G48" s="203" t="s">
        <v>72</v>
      </c>
      <c r="H48" s="203" t="s">
        <v>83</v>
      </c>
      <c r="I48" s="203" t="s">
        <v>73</v>
      </c>
      <c r="J48" s="203">
        <v>344</v>
      </c>
      <c r="K48" s="203" t="s">
        <v>76</v>
      </c>
      <c r="L48" s="203" t="s">
        <v>1688</v>
      </c>
      <c r="N48" s="216" t="s">
        <v>1569</v>
      </c>
      <c r="O48" s="216"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18" t="s">
        <v>1570</v>
      </c>
      <c r="Q48" s="218" t="s">
        <v>63</v>
      </c>
      <c r="R48" s="218" t="str">
        <f t="shared" si="0"/>
        <v>PM2.5 emitted by ships</v>
      </c>
      <c r="S48" s="218" t="str">
        <f t="shared" si="1"/>
        <v>//**PM2.5 emitted by ships: **</v>
      </c>
      <c r="T48" s="203" t="str">
        <f t="shared" si="2"/>
        <v/>
      </c>
    </row>
    <row r="49" spans="1:21" x14ac:dyDescent="0.15">
      <c r="A49" s="216" t="s">
        <v>1571</v>
      </c>
      <c r="B49" s="217"/>
      <c r="C49" s="203" t="s">
        <v>57</v>
      </c>
      <c r="D49" s="203" t="s">
        <v>58</v>
      </c>
      <c r="E49" s="203" t="s">
        <v>59</v>
      </c>
      <c r="F49" s="203" t="s">
        <v>83</v>
      </c>
      <c r="G49" s="203" t="s">
        <v>74</v>
      </c>
      <c r="H49" s="203" t="s">
        <v>83</v>
      </c>
      <c r="I49" s="203" t="s">
        <v>74</v>
      </c>
      <c r="J49" s="203">
        <v>345</v>
      </c>
      <c r="K49" s="203" t="s">
        <v>63</v>
      </c>
      <c r="L49" s="203" t="s">
        <v>1687</v>
      </c>
      <c r="N49" s="216" t="s">
        <v>1569</v>
      </c>
      <c r="O49" s="216"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18" t="s">
        <v>1570</v>
      </c>
      <c r="Q49" s="218" t="s">
        <v>63</v>
      </c>
      <c r="R49" s="218" t="str">
        <f t="shared" si="0"/>
        <v>SOx emitted by ships</v>
      </c>
      <c r="S49" s="218" t="str">
        <f t="shared" si="1"/>
        <v>//**SOx emitted by ships: **</v>
      </c>
      <c r="T49" s="203"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15">
      <c r="A50" s="216" t="s">
        <v>1571</v>
      </c>
      <c r="B50" s="217"/>
      <c r="C50" s="203" t="s">
        <v>57</v>
      </c>
      <c r="D50" s="203" t="s">
        <v>58</v>
      </c>
      <c r="E50" s="203" t="s">
        <v>59</v>
      </c>
      <c r="F50" s="203" t="s">
        <v>83</v>
      </c>
      <c r="G50" s="203" t="s">
        <v>75</v>
      </c>
      <c r="H50" s="203" t="s">
        <v>83</v>
      </c>
      <c r="I50" s="203" t="s">
        <v>75</v>
      </c>
      <c r="J50" s="203">
        <v>346</v>
      </c>
      <c r="K50" s="203" t="s">
        <v>76</v>
      </c>
      <c r="L50" s="203" t="s">
        <v>1688</v>
      </c>
      <c r="N50" s="216" t="s">
        <v>1569</v>
      </c>
      <c r="O50" s="216"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18" t="s">
        <v>1570</v>
      </c>
      <c r="Q50" s="218" t="s">
        <v>63</v>
      </c>
      <c r="R50" s="218" t="str">
        <f t="shared" si="0"/>
        <v>BC emitted by ships</v>
      </c>
      <c r="S50" s="218" t="str">
        <f t="shared" si="1"/>
        <v>//**BC emitted by ships: **</v>
      </c>
      <c r="T50" s="203" t="str">
        <f t="shared" si="2"/>
        <v/>
      </c>
    </row>
    <row r="51" spans="1:21" x14ac:dyDescent="0.15">
      <c r="A51" s="216" t="s">
        <v>1571</v>
      </c>
      <c r="B51" s="217"/>
      <c r="C51" s="203" t="s">
        <v>57</v>
      </c>
      <c r="D51" s="203" t="s">
        <v>58</v>
      </c>
      <c r="E51" s="203" t="s">
        <v>59</v>
      </c>
      <c r="F51" s="203" t="s">
        <v>83</v>
      </c>
      <c r="G51" s="203" t="s">
        <v>77</v>
      </c>
      <c r="H51" s="203" t="s">
        <v>83</v>
      </c>
      <c r="I51" s="203" t="s">
        <v>77</v>
      </c>
      <c r="J51" s="203">
        <v>347</v>
      </c>
      <c r="K51" s="203" t="s">
        <v>76</v>
      </c>
      <c r="L51" s="203" t="s">
        <v>1688</v>
      </c>
      <c r="N51" s="216" t="s">
        <v>1569</v>
      </c>
      <c r="O51" s="216"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18" t="s">
        <v>1570</v>
      </c>
      <c r="Q51" s="218" t="s">
        <v>63</v>
      </c>
      <c r="R51" s="218" t="str">
        <f t="shared" si="0"/>
        <v>OC emitted by ships</v>
      </c>
      <c r="S51" s="218" t="str">
        <f t="shared" si="1"/>
        <v>//**OC emitted by ships: **</v>
      </c>
      <c r="T51" s="203" t="str">
        <f t="shared" si="2"/>
        <v/>
      </c>
    </row>
    <row r="52" spans="1:21" x14ac:dyDescent="0.15">
      <c r="A52" s="216" t="s">
        <v>1571</v>
      </c>
      <c r="B52" s="217"/>
      <c r="C52" s="203" t="s">
        <v>57</v>
      </c>
      <c r="D52" s="203" t="s">
        <v>58</v>
      </c>
      <c r="E52" s="203" t="s">
        <v>59</v>
      </c>
      <c r="F52" s="203" t="s">
        <v>83</v>
      </c>
      <c r="G52" s="203" t="s">
        <v>78</v>
      </c>
      <c r="H52" s="203" t="s">
        <v>83</v>
      </c>
      <c r="I52" s="203" t="s">
        <v>78</v>
      </c>
      <c r="J52" s="203">
        <v>348</v>
      </c>
      <c r="K52" s="203" t="s">
        <v>76</v>
      </c>
      <c r="N52" s="216" t="s">
        <v>1569</v>
      </c>
      <c r="O52" s="216"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18" t="s">
        <v>1570</v>
      </c>
      <c r="Q52" s="218" t="s">
        <v>63</v>
      </c>
      <c r="R52" s="218" t="str">
        <f t="shared" si="0"/>
        <v>CH4 emitted by ships</v>
      </c>
      <c r="S52" s="218" t="str">
        <f t="shared" si="1"/>
        <v>//**CH4 emitted by ships: **</v>
      </c>
      <c r="T52" s="203" t="str">
        <f t="shared" si="2"/>
        <v/>
      </c>
    </row>
    <row r="53" spans="1:21" x14ac:dyDescent="0.15">
      <c r="A53" s="216" t="s">
        <v>1571</v>
      </c>
      <c r="B53" s="217"/>
      <c r="C53" s="203" t="s">
        <v>57</v>
      </c>
      <c r="D53" s="203" t="s">
        <v>58</v>
      </c>
      <c r="E53" s="203" t="s">
        <v>59</v>
      </c>
      <c r="F53" s="203" t="s">
        <v>83</v>
      </c>
      <c r="G53" s="203" t="s">
        <v>79</v>
      </c>
      <c r="H53" s="203" t="s">
        <v>83</v>
      </c>
      <c r="I53" s="203" t="s">
        <v>79</v>
      </c>
      <c r="J53" s="203">
        <v>349</v>
      </c>
      <c r="K53" s="203" t="s">
        <v>76</v>
      </c>
      <c r="N53" s="216" t="s">
        <v>1569</v>
      </c>
      <c r="O53" s="216"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18" t="s">
        <v>1570</v>
      </c>
      <c r="Q53" s="218" t="s">
        <v>63</v>
      </c>
      <c r="R53" s="218" t="str">
        <f t="shared" si="0"/>
        <v>N2O emitted by ships</v>
      </c>
      <c r="S53" s="218" t="str">
        <f t="shared" si="1"/>
        <v>//**N2O emitted by ships: **</v>
      </c>
      <c r="T53" s="203" t="str">
        <f t="shared" si="2"/>
        <v/>
      </c>
    </row>
    <row r="54" spans="1:21" x14ac:dyDescent="0.15">
      <c r="A54" s="216" t="s">
        <v>1571</v>
      </c>
      <c r="B54" s="217"/>
      <c r="C54" s="203" t="s">
        <v>57</v>
      </c>
      <c r="D54" s="203" t="s">
        <v>58</v>
      </c>
      <c r="E54" s="203" t="s">
        <v>59</v>
      </c>
      <c r="F54" s="203" t="s">
        <v>84</v>
      </c>
      <c r="G54" s="203" t="s">
        <v>61</v>
      </c>
      <c r="H54" s="203" t="s">
        <v>84</v>
      </c>
      <c r="I54" s="203" t="s">
        <v>62</v>
      </c>
      <c r="J54" s="203">
        <v>350</v>
      </c>
      <c r="K54" s="203" t="s">
        <v>63</v>
      </c>
      <c r="L54" s="203" t="s">
        <v>1683</v>
      </c>
      <c r="N54" s="216" t="s">
        <v>1569</v>
      </c>
      <c r="O54" s="216"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18" t="s">
        <v>1570</v>
      </c>
      <c r="Q54" s="218" t="s">
        <v>63</v>
      </c>
      <c r="R54" s="218" t="str">
        <f t="shared" si="0"/>
        <v>VOCs emitted by motorbikes</v>
      </c>
      <c r="S54" s="218" t="str">
        <f t="shared" si="1"/>
        <v>//**VOCs emitted by motorbikes: **</v>
      </c>
      <c r="T54" s="203" t="str">
        <f t="shared" si="2"/>
        <v>//**VOCs emitted by motorbikes: ** In Brazil, since 1988 to 2014, the limits in regulation for VOC emitted by LDVs, declined from 2.1 g/km to 0.05 g/km, a reduction of 98%.</v>
      </c>
    </row>
    <row r="55" spans="1:21" x14ac:dyDescent="0.15">
      <c r="A55" s="216" t="s">
        <v>1571</v>
      </c>
      <c r="B55" s="217"/>
      <c r="C55" s="203" t="s">
        <v>57</v>
      </c>
      <c r="D55" s="203" t="s">
        <v>58</v>
      </c>
      <c r="E55" s="203" t="s">
        <v>59</v>
      </c>
      <c r="F55" s="203" t="s">
        <v>84</v>
      </c>
      <c r="G55" s="203" t="s">
        <v>69</v>
      </c>
      <c r="H55" s="203" t="s">
        <v>84</v>
      </c>
      <c r="I55" s="203" t="s">
        <v>69</v>
      </c>
      <c r="J55" s="203">
        <v>351</v>
      </c>
      <c r="K55" s="203" t="s">
        <v>63</v>
      </c>
      <c r="L55" s="203" t="s">
        <v>1684</v>
      </c>
      <c r="N55" s="216" t="s">
        <v>1569</v>
      </c>
      <c r="O55" s="216"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18" t="s">
        <v>1570</v>
      </c>
      <c r="Q55" s="218" t="s">
        <v>63</v>
      </c>
      <c r="R55" s="218" t="str">
        <f t="shared" si="0"/>
        <v>CO emitted by motorbikes</v>
      </c>
      <c r="S55" s="218" t="str">
        <f t="shared" si="1"/>
        <v>//**CO emitted by motorbikes: **</v>
      </c>
      <c r="T55" s="203" t="str">
        <f t="shared" si="2"/>
        <v>//**CO emitted by motorbikes: ** In Brazil, since 1988 to 2014, the limits in regulation for CO emitted by LDVs, declined from 24 g/km to 1.3 g/km, a reduction of 95%.</v>
      </c>
    </row>
    <row r="56" spans="1:21" x14ac:dyDescent="0.15">
      <c r="A56" s="216" t="s">
        <v>1571</v>
      </c>
      <c r="B56" s="217"/>
      <c r="C56" s="203" t="s">
        <v>57</v>
      </c>
      <c r="D56" s="203" t="s">
        <v>58</v>
      </c>
      <c r="E56" s="203" t="s">
        <v>59</v>
      </c>
      <c r="F56" s="203" t="s">
        <v>84</v>
      </c>
      <c r="G56" s="203" t="s">
        <v>70</v>
      </c>
      <c r="H56" s="203" t="s">
        <v>84</v>
      </c>
      <c r="I56" s="203" t="s">
        <v>70</v>
      </c>
      <c r="J56" s="203">
        <v>352</v>
      </c>
      <c r="K56" s="203" t="s">
        <v>63</v>
      </c>
      <c r="L56" s="203" t="s">
        <v>1685</v>
      </c>
      <c r="N56" s="216" t="s">
        <v>1569</v>
      </c>
      <c r="O56" s="216"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18" t="s">
        <v>1570</v>
      </c>
      <c r="Q56" s="218" t="s">
        <v>63</v>
      </c>
      <c r="R56" s="218" t="str">
        <f t="shared" si="0"/>
        <v>NOx emitted by motorbikes</v>
      </c>
      <c r="S56" s="218" t="str">
        <f t="shared" si="1"/>
        <v>//**NOx emitted by motorbikes: **</v>
      </c>
      <c r="T56" s="203" t="str">
        <f t="shared" si="2"/>
        <v>//**NOx emitted by motorbikes: ** In Brazil, since 1988 to 2014, the limits in regulation for NOx emitted by LDVs, declined from 2 g/km to 0.08 g/km, a reduction of 96%.</v>
      </c>
    </row>
    <row r="57" spans="1:21" x14ac:dyDescent="0.15">
      <c r="A57" s="216" t="s">
        <v>1571</v>
      </c>
      <c r="B57" s="217"/>
      <c r="C57" s="203" t="s">
        <v>57</v>
      </c>
      <c r="D57" s="203" t="s">
        <v>58</v>
      </c>
      <c r="E57" s="203" t="s">
        <v>59</v>
      </c>
      <c r="F57" s="203" t="s">
        <v>84</v>
      </c>
      <c r="G57" s="203" t="s">
        <v>71</v>
      </c>
      <c r="H57" s="203" t="s">
        <v>84</v>
      </c>
      <c r="I57" s="203" t="s">
        <v>71</v>
      </c>
      <c r="J57" s="203">
        <v>353</v>
      </c>
      <c r="K57" s="203" t="s">
        <v>76</v>
      </c>
      <c r="L57" s="203" t="s">
        <v>1688</v>
      </c>
      <c r="N57" s="216" t="s">
        <v>1569</v>
      </c>
      <c r="O57" s="216"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18" t="s">
        <v>1570</v>
      </c>
      <c r="Q57" s="218" t="s">
        <v>63</v>
      </c>
      <c r="R57" s="218" t="str">
        <f t="shared" si="0"/>
        <v>PM10 emitted by motorbikes</v>
      </c>
      <c r="S57" s="218" t="str">
        <f t="shared" si="1"/>
        <v>//**PM10 emitted by motorbikes: **</v>
      </c>
      <c r="T57" s="203" t="str">
        <f t="shared" si="2"/>
        <v/>
      </c>
    </row>
    <row r="58" spans="1:21" x14ac:dyDescent="0.15">
      <c r="A58" s="216" t="s">
        <v>1571</v>
      </c>
      <c r="B58" s="217"/>
      <c r="C58" s="203" t="s">
        <v>57</v>
      </c>
      <c r="D58" s="203" t="s">
        <v>58</v>
      </c>
      <c r="E58" s="203" t="s">
        <v>59</v>
      </c>
      <c r="F58" s="203" t="s">
        <v>84</v>
      </c>
      <c r="G58" s="203" t="s">
        <v>72</v>
      </c>
      <c r="H58" s="203" t="s">
        <v>84</v>
      </c>
      <c r="I58" s="203" t="s">
        <v>73</v>
      </c>
      <c r="J58" s="203">
        <v>354</v>
      </c>
      <c r="K58" s="203" t="s">
        <v>76</v>
      </c>
      <c r="L58" s="203" t="s">
        <v>1688</v>
      </c>
      <c r="N58" s="216" t="s">
        <v>1569</v>
      </c>
      <c r="O58" s="216"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18" t="s">
        <v>1570</v>
      </c>
      <c r="Q58" s="218" t="s">
        <v>63</v>
      </c>
      <c r="R58" s="218" t="str">
        <f t="shared" si="0"/>
        <v>PM2.5 emitted by motorbikes</v>
      </c>
      <c r="S58" s="218" t="str">
        <f t="shared" si="1"/>
        <v>//**PM2.5 emitted by motorbikes: **</v>
      </c>
      <c r="T58" s="203" t="str">
        <f t="shared" si="2"/>
        <v/>
      </c>
    </row>
    <row r="59" spans="1:21" x14ac:dyDescent="0.15">
      <c r="A59" s="216" t="s">
        <v>1571</v>
      </c>
      <c r="B59" s="217"/>
      <c r="C59" s="203" t="s">
        <v>57</v>
      </c>
      <c r="D59" s="203" t="s">
        <v>58</v>
      </c>
      <c r="E59" s="203" t="s">
        <v>59</v>
      </c>
      <c r="F59" s="203" t="s">
        <v>84</v>
      </c>
      <c r="G59" s="203" t="s">
        <v>74</v>
      </c>
      <c r="H59" s="203" t="s">
        <v>84</v>
      </c>
      <c r="I59" s="203" t="s">
        <v>74</v>
      </c>
      <c r="J59" s="203">
        <v>355</v>
      </c>
      <c r="K59" s="203" t="s">
        <v>76</v>
      </c>
      <c r="L59" s="203" t="s">
        <v>1688</v>
      </c>
      <c r="N59" s="216" t="s">
        <v>1569</v>
      </c>
      <c r="O59" s="216"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18" t="s">
        <v>1570</v>
      </c>
      <c r="Q59" s="218" t="s">
        <v>63</v>
      </c>
      <c r="R59" s="218" t="str">
        <f t="shared" si="0"/>
        <v>SOx emitted by motorbikes</v>
      </c>
      <c r="S59" s="218" t="str">
        <f t="shared" si="1"/>
        <v>//**SOx emitted by motorbikes: **</v>
      </c>
      <c r="T59" s="203" t="str">
        <f t="shared" si="2"/>
        <v/>
      </c>
    </row>
    <row r="60" spans="1:21" x14ac:dyDescent="0.15">
      <c r="A60" s="216" t="s">
        <v>1571</v>
      </c>
      <c r="B60" s="217"/>
      <c r="C60" s="203" t="s">
        <v>57</v>
      </c>
      <c r="D60" s="203" t="s">
        <v>58</v>
      </c>
      <c r="E60" s="203" t="s">
        <v>59</v>
      </c>
      <c r="F60" s="203" t="s">
        <v>84</v>
      </c>
      <c r="G60" s="203" t="s">
        <v>75</v>
      </c>
      <c r="H60" s="203" t="s">
        <v>84</v>
      </c>
      <c r="I60" s="203" t="s">
        <v>75</v>
      </c>
      <c r="J60" s="203">
        <v>356</v>
      </c>
      <c r="K60" s="203" t="s">
        <v>76</v>
      </c>
      <c r="L60" s="203" t="s">
        <v>1688</v>
      </c>
      <c r="N60" s="216" t="s">
        <v>1569</v>
      </c>
      <c r="O60" s="216"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18" t="s">
        <v>1570</v>
      </c>
      <c r="Q60" s="218" t="s">
        <v>63</v>
      </c>
      <c r="R60" s="218" t="str">
        <f t="shared" si="0"/>
        <v>BC emitted by motorbikes</v>
      </c>
      <c r="S60" s="218" t="str">
        <f t="shared" si="1"/>
        <v>//**BC emitted by motorbikes: **</v>
      </c>
      <c r="T60" s="203" t="str">
        <f t="shared" si="2"/>
        <v/>
      </c>
    </row>
    <row r="61" spans="1:21" x14ac:dyDescent="0.15">
      <c r="A61" s="216" t="s">
        <v>1571</v>
      </c>
      <c r="B61" s="217"/>
      <c r="C61" s="203" t="s">
        <v>57</v>
      </c>
      <c r="D61" s="203" t="s">
        <v>58</v>
      </c>
      <c r="E61" s="203" t="s">
        <v>59</v>
      </c>
      <c r="F61" s="203" t="s">
        <v>84</v>
      </c>
      <c r="G61" s="203" t="s">
        <v>77</v>
      </c>
      <c r="H61" s="203" t="s">
        <v>84</v>
      </c>
      <c r="I61" s="203" t="s">
        <v>77</v>
      </c>
      <c r="J61" s="203">
        <v>357</v>
      </c>
      <c r="K61" s="203" t="s">
        <v>76</v>
      </c>
      <c r="L61" s="203" t="s">
        <v>1688</v>
      </c>
      <c r="N61" s="216" t="s">
        <v>1569</v>
      </c>
      <c r="O61" s="216"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18" t="s">
        <v>1570</v>
      </c>
      <c r="Q61" s="218" t="s">
        <v>63</v>
      </c>
      <c r="R61" s="218" t="str">
        <f t="shared" si="0"/>
        <v>OC emitted by motorbikes</v>
      </c>
      <c r="S61" s="218" t="str">
        <f t="shared" si="1"/>
        <v>//**OC emitted by motorbikes: **</v>
      </c>
      <c r="T61" s="203" t="str">
        <f t="shared" si="2"/>
        <v/>
      </c>
    </row>
    <row r="62" spans="1:21" x14ac:dyDescent="0.15">
      <c r="A62" s="216" t="s">
        <v>1571</v>
      </c>
      <c r="B62" s="217"/>
      <c r="C62" s="203" t="s">
        <v>57</v>
      </c>
      <c r="D62" s="203" t="s">
        <v>58</v>
      </c>
      <c r="E62" s="203" t="s">
        <v>59</v>
      </c>
      <c r="F62" s="203" t="s">
        <v>84</v>
      </c>
      <c r="G62" s="203" t="s">
        <v>78</v>
      </c>
      <c r="H62" s="203" t="s">
        <v>84</v>
      </c>
      <c r="I62" s="203" t="s">
        <v>78</v>
      </c>
      <c r="J62" s="203">
        <v>358</v>
      </c>
      <c r="K62" s="203" t="s">
        <v>76</v>
      </c>
      <c r="N62" s="216" t="s">
        <v>1569</v>
      </c>
      <c r="O62" s="216"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18" t="s">
        <v>1570</v>
      </c>
      <c r="Q62" s="218" t="s">
        <v>63</v>
      </c>
      <c r="R62" s="218" t="str">
        <f t="shared" si="0"/>
        <v>CH4 emitted by motorbikes</v>
      </c>
      <c r="S62" s="218" t="str">
        <f t="shared" si="1"/>
        <v>//**CH4 emitted by motorbikes: **</v>
      </c>
      <c r="T62" s="203" t="str">
        <f t="shared" si="2"/>
        <v/>
      </c>
    </row>
    <row r="63" spans="1:21" x14ac:dyDescent="0.15">
      <c r="A63" s="216" t="s">
        <v>1571</v>
      </c>
      <c r="B63" s="217"/>
      <c r="C63" s="203" t="s">
        <v>57</v>
      </c>
      <c r="D63" s="203" t="s">
        <v>58</v>
      </c>
      <c r="E63" s="203" t="s">
        <v>59</v>
      </c>
      <c r="F63" s="203" t="s">
        <v>84</v>
      </c>
      <c r="G63" s="203" t="s">
        <v>79</v>
      </c>
      <c r="H63" s="203" t="s">
        <v>84</v>
      </c>
      <c r="I63" s="203" t="s">
        <v>79</v>
      </c>
      <c r="J63" s="203">
        <v>359</v>
      </c>
      <c r="K63" s="203" t="s">
        <v>76</v>
      </c>
      <c r="N63" s="216" t="s">
        <v>1569</v>
      </c>
      <c r="O63" s="216"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18" t="s">
        <v>1570</v>
      </c>
      <c r="Q63" s="218" t="s">
        <v>63</v>
      </c>
      <c r="R63" s="218" t="str">
        <f t="shared" si="0"/>
        <v>N2O emitted by motorbikes</v>
      </c>
      <c r="S63" s="218" t="str">
        <f>IF(R63="","","//**"&amp;R63&amp;": **")</f>
        <v>//**N2O emitted by motorbikes: **</v>
      </c>
      <c r="T63" s="203" t="str">
        <f t="shared" si="2"/>
        <v/>
      </c>
    </row>
    <row r="64" spans="1:21" s="220" customFormat="1" x14ac:dyDescent="0.15">
      <c r="A64" s="220" t="s">
        <v>1568</v>
      </c>
      <c r="B64" s="212" t="str">
        <f>C64&amp;D64&amp;E64</f>
        <v>TransportationElectric Vehicle Charger DeploymentEV Charger Deployment</v>
      </c>
      <c r="C64" s="221" t="s">
        <v>57</v>
      </c>
      <c r="D64" s="221" t="s">
        <v>85</v>
      </c>
      <c r="E64" s="221" t="s">
        <v>86</v>
      </c>
      <c r="F64" s="221"/>
      <c r="G64" s="221"/>
      <c r="H64" s="221"/>
      <c r="I64" s="221"/>
      <c r="J64" s="221">
        <v>360</v>
      </c>
      <c r="K64" s="221" t="s">
        <v>63</v>
      </c>
      <c r="L64" s="221" t="s">
        <v>1693</v>
      </c>
      <c r="M64" s="205"/>
      <c r="N64" s="222" t="s">
        <v>1569</v>
      </c>
      <c r="O64" s="222"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1" t="s">
        <v>1570</v>
      </c>
      <c r="Q64" s="221" t="s">
        <v>76</v>
      </c>
      <c r="R64" s="221"/>
      <c r="S64" s="220" t="str">
        <f t="shared" si="1"/>
        <v/>
      </c>
      <c r="T64" s="220"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3"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0" customFormat="1" x14ac:dyDescent="0.15">
      <c r="A65" s="220" t="s">
        <v>1568</v>
      </c>
      <c r="B65" s="212" t="str">
        <f t="shared" ref="B65:B66" si="3">C65&amp;D65&amp;E65</f>
        <v>TransportationElectric Vehicle Range &amp; Charging TimeReduce EV Range Anxiety and Charging Time</v>
      </c>
      <c r="C65" s="221" t="s">
        <v>57</v>
      </c>
      <c r="D65" s="221" t="s">
        <v>90</v>
      </c>
      <c r="E65" s="221" t="s">
        <v>91</v>
      </c>
      <c r="F65" s="221"/>
      <c r="G65" s="221"/>
      <c r="H65" s="221"/>
      <c r="I65" s="221"/>
      <c r="J65" s="221">
        <v>361</v>
      </c>
      <c r="K65" s="221" t="s">
        <v>63</v>
      </c>
      <c r="L65" s="221" t="s">
        <v>1694</v>
      </c>
      <c r="M65" s="205"/>
      <c r="N65" s="222" t="s">
        <v>1569</v>
      </c>
      <c r="O65" s="222"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1" t="s">
        <v>1570</v>
      </c>
      <c r="Q65" s="221" t="s">
        <v>76</v>
      </c>
      <c r="R65" s="221"/>
      <c r="S65" s="220" t="str">
        <f t="shared" si="1"/>
        <v/>
      </c>
      <c r="T65" s="220" t="str">
        <f t="shared" si="2"/>
        <v xml:space="preserve"> Brazil model year 2019 all-electric (not hybrid) vehicles had ranges from 285 to 471 km (median 374 km), and the typical charging time was 0.5 hours (with a DC Fast charger) or 3.5 hours (with a Level 2 charger).</v>
      </c>
      <c r="U65" s="213"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0" customFormat="1" x14ac:dyDescent="0.15">
      <c r="A66" s="220" t="s">
        <v>1568</v>
      </c>
      <c r="B66" s="212" t="str">
        <f t="shared" si="3"/>
        <v>TransportationElectric Vehicle Sales MandateAdditional Minimum Required EV Sales Percentage</v>
      </c>
      <c r="C66" s="221" t="s">
        <v>57</v>
      </c>
      <c r="D66" s="221" t="s">
        <v>96</v>
      </c>
      <c r="E66" s="221" t="str">
        <f>E67</f>
        <v>Additional Minimum Required EV Sales Percentage</v>
      </c>
      <c r="F66" s="221"/>
      <c r="G66" s="221"/>
      <c r="H66" s="221"/>
      <c r="I66" s="221"/>
      <c r="J66" s="221"/>
      <c r="K66" s="221"/>
      <c r="L66" s="221"/>
      <c r="M66" s="205"/>
      <c r="N66" s="222" t="s">
        <v>1569</v>
      </c>
      <c r="O66" s="222"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0" t="s">
        <v>1570</v>
      </c>
      <c r="Q66" s="220" t="s">
        <v>63</v>
      </c>
      <c r="R66" s="221"/>
      <c r="S66" s="220" t="str">
        <f t="shared" si="1"/>
        <v/>
      </c>
      <c r="T66" s="220" t="str">
        <f t="shared" si="2"/>
        <v/>
      </c>
      <c r="U66" s="213"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15">
      <c r="A67" s="216" t="s">
        <v>1571</v>
      </c>
      <c r="B67" s="217"/>
      <c r="C67" s="203" t="s">
        <v>57</v>
      </c>
      <c r="D67" s="203" t="s">
        <v>96</v>
      </c>
      <c r="E67" s="203" t="s">
        <v>97</v>
      </c>
      <c r="F67" s="203" t="s">
        <v>98</v>
      </c>
      <c r="G67" s="203" t="s">
        <v>60</v>
      </c>
      <c r="H67" s="203" t="s">
        <v>99</v>
      </c>
      <c r="I67" s="203" t="s">
        <v>60</v>
      </c>
      <c r="J67" s="203">
        <v>186</v>
      </c>
      <c r="K67" s="203" t="s">
        <v>63</v>
      </c>
      <c r="L67" s="203" t="s">
        <v>1695</v>
      </c>
      <c r="N67" s="216" t="s">
        <v>1569</v>
      </c>
      <c r="O67" s="216"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18" t="s">
        <v>1570</v>
      </c>
      <c r="Q67" s="218" t="s">
        <v>63</v>
      </c>
      <c r="R67" s="218" t="str">
        <f t="shared" ref="R67:R78" si="4">H67&amp;" "&amp;I67</f>
        <v>Passenger LDVs</v>
      </c>
      <c r="S67" s="218" t="str">
        <f t="shared" si="1"/>
        <v>//**Passenger LDVs: **</v>
      </c>
      <c r="T67" s="203" t="str">
        <f t="shared" si="2"/>
        <v>//**Passenger LDVs: ** In Brazil, currently, there is no incentive policy that establishes sales limits for EV.</v>
      </c>
      <c r="U67" s="223"/>
    </row>
    <row r="68" spans="1:21" x14ac:dyDescent="0.15">
      <c r="A68" s="216" t="s">
        <v>1571</v>
      </c>
      <c r="B68" s="217"/>
      <c r="C68" s="203" t="s">
        <v>57</v>
      </c>
      <c r="D68" s="203" t="s">
        <v>96</v>
      </c>
      <c r="E68" s="203" t="s">
        <v>97</v>
      </c>
      <c r="F68" s="203" t="s">
        <v>105</v>
      </c>
      <c r="G68" s="203" t="s">
        <v>60</v>
      </c>
      <c r="H68" s="203" t="s">
        <v>106</v>
      </c>
      <c r="I68" s="203" t="s">
        <v>60</v>
      </c>
      <c r="J68" s="203">
        <v>203</v>
      </c>
      <c r="K68" s="203" t="s">
        <v>63</v>
      </c>
      <c r="L68" s="203" t="s">
        <v>1696</v>
      </c>
      <c r="N68" s="216" t="s">
        <v>1569</v>
      </c>
      <c r="O68" s="216"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18" t="s">
        <v>1570</v>
      </c>
      <c r="Q68" s="218" t="s">
        <v>63</v>
      </c>
      <c r="R68" s="218" t="str">
        <f t="shared" si="4"/>
        <v>Freight LDVs</v>
      </c>
      <c r="S68" s="218" t="str">
        <f t="shared" si="1"/>
        <v>//**Freight LDVs: **</v>
      </c>
      <c r="T68" s="203"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3"/>
    </row>
    <row r="69" spans="1:21" x14ac:dyDescent="0.15">
      <c r="A69" s="216" t="s">
        <v>1571</v>
      </c>
      <c r="B69" s="217"/>
      <c r="C69" s="203" t="s">
        <v>57</v>
      </c>
      <c r="D69" s="203" t="s">
        <v>96</v>
      </c>
      <c r="E69" s="203" t="s">
        <v>97</v>
      </c>
      <c r="F69" s="203" t="s">
        <v>98</v>
      </c>
      <c r="G69" s="203" t="s">
        <v>80</v>
      </c>
      <c r="H69" s="203" t="s">
        <v>99</v>
      </c>
      <c r="I69" s="203" t="s">
        <v>80</v>
      </c>
      <c r="J69" s="203">
        <v>187</v>
      </c>
      <c r="K69" s="203" t="s">
        <v>63</v>
      </c>
      <c r="L69" s="203" t="s">
        <v>1697</v>
      </c>
      <c r="N69" s="216" t="s">
        <v>1569</v>
      </c>
      <c r="O69" s="216"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18" t="s">
        <v>1570</v>
      </c>
      <c r="Q69" s="218" t="s">
        <v>63</v>
      </c>
      <c r="R69" s="218" t="str">
        <f t="shared" si="4"/>
        <v>Passenger HDVs</v>
      </c>
      <c r="S69" s="218" t="str">
        <f t="shared" ref="S69:S132" si="6">IF(R69="","","//**"&amp;R69&amp;": **")</f>
        <v>//**Passenger HDVs: **</v>
      </c>
      <c r="T69" s="203"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3"/>
    </row>
    <row r="70" spans="1:21" x14ac:dyDescent="0.15">
      <c r="A70" s="216" t="s">
        <v>1571</v>
      </c>
      <c r="B70" s="217"/>
      <c r="C70" s="203" t="s">
        <v>57</v>
      </c>
      <c r="D70" s="203" t="s">
        <v>96</v>
      </c>
      <c r="E70" s="203" t="s">
        <v>97</v>
      </c>
      <c r="F70" s="203" t="s">
        <v>105</v>
      </c>
      <c r="G70" s="203" t="s">
        <v>80</v>
      </c>
      <c r="H70" s="203" t="s">
        <v>106</v>
      </c>
      <c r="I70" s="203" t="s">
        <v>80</v>
      </c>
      <c r="J70" s="203">
        <v>191</v>
      </c>
      <c r="K70" s="203" t="s">
        <v>63</v>
      </c>
      <c r="L70" s="203" t="s">
        <v>1696</v>
      </c>
      <c r="N70" s="216" t="s">
        <v>1569</v>
      </c>
      <c r="O70" s="216"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18" t="s">
        <v>1570</v>
      </c>
      <c r="Q70" s="218" t="s">
        <v>63</v>
      </c>
      <c r="R70" s="218" t="str">
        <f t="shared" si="4"/>
        <v>Freight HDVs</v>
      </c>
      <c r="S70" s="218" t="str">
        <f t="shared" si="6"/>
        <v>//**Freight HDVs: **</v>
      </c>
      <c r="T70" s="203"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3"/>
    </row>
    <row r="71" spans="1:21" x14ac:dyDescent="0.15">
      <c r="A71" s="216" t="s">
        <v>1571</v>
      </c>
      <c r="B71" s="217"/>
      <c r="C71" s="203" t="s">
        <v>57</v>
      </c>
      <c r="D71" s="203" t="s">
        <v>96</v>
      </c>
      <c r="E71" s="203" t="s">
        <v>97</v>
      </c>
      <c r="F71" s="203" t="s">
        <v>98</v>
      </c>
      <c r="G71" s="203" t="s">
        <v>81</v>
      </c>
      <c r="H71" s="203" t="s">
        <v>99</v>
      </c>
      <c r="I71" s="203" t="s">
        <v>107</v>
      </c>
      <c r="J71" s="203">
        <v>496</v>
      </c>
      <c r="K71" s="203" t="s">
        <v>63</v>
      </c>
      <c r="L71" s="203" t="s">
        <v>1572</v>
      </c>
      <c r="N71" s="216" t="s">
        <v>1569</v>
      </c>
      <c r="O71" s="216"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18" t="s">
        <v>1570</v>
      </c>
      <c r="Q71" s="218" t="s">
        <v>63</v>
      </c>
      <c r="R71" s="218" t="str">
        <f t="shared" si="4"/>
        <v>Passenger Aircraft</v>
      </c>
      <c r="S71" s="218" t="str">
        <f t="shared" si="6"/>
        <v>//**Passenger Aircraft: **</v>
      </c>
      <c r="T71" s="203"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3"/>
    </row>
    <row r="72" spans="1:21" x14ac:dyDescent="0.15">
      <c r="A72" s="216" t="s">
        <v>1571</v>
      </c>
      <c r="B72" s="217"/>
      <c r="C72" s="203" t="s">
        <v>57</v>
      </c>
      <c r="D72" s="203" t="s">
        <v>96</v>
      </c>
      <c r="E72" s="203" t="s">
        <v>97</v>
      </c>
      <c r="F72" s="203" t="s">
        <v>105</v>
      </c>
      <c r="G72" s="203" t="s">
        <v>81</v>
      </c>
      <c r="H72" s="203" t="s">
        <v>106</v>
      </c>
      <c r="I72" s="203" t="s">
        <v>107</v>
      </c>
      <c r="J72" s="203">
        <v>497</v>
      </c>
      <c r="K72" s="203" t="s">
        <v>63</v>
      </c>
      <c r="L72" s="203" t="s">
        <v>1572</v>
      </c>
      <c r="N72" s="216" t="s">
        <v>1569</v>
      </c>
      <c r="O72" s="216"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18" t="s">
        <v>1570</v>
      </c>
      <c r="Q72" s="218" t="s">
        <v>63</v>
      </c>
      <c r="R72" s="218" t="str">
        <f t="shared" si="4"/>
        <v>Freight Aircraft</v>
      </c>
      <c r="S72" s="218" t="str">
        <f t="shared" si="6"/>
        <v>//**Freight Aircraft: **</v>
      </c>
      <c r="T72" s="203"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3"/>
    </row>
    <row r="73" spans="1:21" x14ac:dyDescent="0.15">
      <c r="A73" s="216" t="s">
        <v>1571</v>
      </c>
      <c r="B73" s="217"/>
      <c r="C73" s="203" t="s">
        <v>57</v>
      </c>
      <c r="D73" s="203" t="s">
        <v>96</v>
      </c>
      <c r="E73" s="203" t="s">
        <v>97</v>
      </c>
      <c r="F73" s="203" t="s">
        <v>98</v>
      </c>
      <c r="G73" s="203" t="s">
        <v>82</v>
      </c>
      <c r="H73" s="203" t="s">
        <v>99</v>
      </c>
      <c r="I73" s="203" t="s">
        <v>108</v>
      </c>
      <c r="J73" s="203">
        <v>498</v>
      </c>
      <c r="K73" s="203" t="s">
        <v>63</v>
      </c>
      <c r="L73" s="203" t="s">
        <v>1698</v>
      </c>
      <c r="N73" s="216" t="s">
        <v>1569</v>
      </c>
      <c r="O73" s="216"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18" t="s">
        <v>1570</v>
      </c>
      <c r="Q73" s="218" t="s">
        <v>63</v>
      </c>
      <c r="R73" s="218" t="str">
        <f t="shared" si="4"/>
        <v>Passenger Rail</v>
      </c>
      <c r="S73" s="218" t="str">
        <f t="shared" si="6"/>
        <v>//**Passenger Rail: **</v>
      </c>
      <c r="T73" s="203" t="str">
        <f t="shared" si="5"/>
        <v xml:space="preserve">//**Passenger Rail: ** Today, in the Brazil, slightly all energy used for passenger rail consists of electricity, largely for urban metro and commuter rail systems. </v>
      </c>
      <c r="U73" s="223"/>
    </row>
    <row r="74" spans="1:21" x14ac:dyDescent="0.15">
      <c r="A74" s="216" t="s">
        <v>1571</v>
      </c>
      <c r="B74" s="217"/>
      <c r="C74" s="203" t="s">
        <v>57</v>
      </c>
      <c r="D74" s="203" t="s">
        <v>96</v>
      </c>
      <c r="E74" s="203" t="s">
        <v>97</v>
      </c>
      <c r="F74" s="203" t="s">
        <v>105</v>
      </c>
      <c r="G74" s="203" t="s">
        <v>82</v>
      </c>
      <c r="H74" s="203" t="s">
        <v>106</v>
      </c>
      <c r="I74" s="203" t="s">
        <v>108</v>
      </c>
      <c r="J74" s="203">
        <v>499</v>
      </c>
      <c r="K74" s="203" t="s">
        <v>63</v>
      </c>
      <c r="L74" s="203" t="s">
        <v>1699</v>
      </c>
      <c r="N74" s="216" t="s">
        <v>1569</v>
      </c>
      <c r="O74" s="216"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18" t="s">
        <v>1570</v>
      </c>
      <c r="Q74" s="218" t="s">
        <v>63</v>
      </c>
      <c r="R74" s="218" t="str">
        <f t="shared" si="4"/>
        <v>Freight Rail</v>
      </c>
      <c r="S74" s="218" t="str">
        <f t="shared" si="6"/>
        <v>//**Freight Rail: **</v>
      </c>
      <c r="T74" s="203"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3"/>
    </row>
    <row r="75" spans="1:21" x14ac:dyDescent="0.15">
      <c r="A75" s="216" t="s">
        <v>1571</v>
      </c>
      <c r="B75" s="217"/>
      <c r="C75" s="203" t="s">
        <v>57</v>
      </c>
      <c r="D75" s="203" t="s">
        <v>96</v>
      </c>
      <c r="E75" s="203" t="s">
        <v>97</v>
      </c>
      <c r="F75" s="203" t="s">
        <v>98</v>
      </c>
      <c r="G75" s="203" t="s">
        <v>83</v>
      </c>
      <c r="H75" s="203" t="s">
        <v>99</v>
      </c>
      <c r="I75" s="203" t="s">
        <v>109</v>
      </c>
      <c r="J75" s="203">
        <v>500</v>
      </c>
      <c r="K75" s="203" t="s">
        <v>63</v>
      </c>
      <c r="L75" s="203" t="s">
        <v>1700</v>
      </c>
      <c r="N75" s="216" t="s">
        <v>1569</v>
      </c>
      <c r="O75" s="216"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18" t="s">
        <v>1570</v>
      </c>
      <c r="Q75" s="218" t="s">
        <v>63</v>
      </c>
      <c r="R75" s="218" t="str">
        <f t="shared" si="4"/>
        <v>Passenger Ships</v>
      </c>
      <c r="S75" s="218" t="str">
        <f t="shared" si="6"/>
        <v>//**Passenger Ships: **</v>
      </c>
      <c r="T75" s="203" t="str">
        <f t="shared" si="5"/>
        <v>//**Passenger Ships: ** In Brazil, currently, all boats used to transport passengers in the Amazon region and in Rio de Janeiro are not electric. Currently, there are no incentive policies for fleet change.</v>
      </c>
      <c r="U75" s="223"/>
    </row>
    <row r="76" spans="1:21" x14ac:dyDescent="0.15">
      <c r="A76" s="216" t="s">
        <v>1571</v>
      </c>
      <c r="B76" s="217"/>
      <c r="C76" s="203" t="s">
        <v>57</v>
      </c>
      <c r="D76" s="203" t="s">
        <v>96</v>
      </c>
      <c r="E76" s="203" t="s">
        <v>97</v>
      </c>
      <c r="F76" s="203" t="s">
        <v>105</v>
      </c>
      <c r="G76" s="203" t="s">
        <v>83</v>
      </c>
      <c r="H76" s="203" t="s">
        <v>106</v>
      </c>
      <c r="I76" s="203" t="s">
        <v>109</v>
      </c>
      <c r="J76" s="203">
        <v>501</v>
      </c>
      <c r="K76" s="203" t="s">
        <v>63</v>
      </c>
      <c r="L76" s="203" t="s">
        <v>1701</v>
      </c>
      <c r="N76" s="216" t="s">
        <v>1569</v>
      </c>
      <c r="O76" s="216"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18" t="s">
        <v>1570</v>
      </c>
      <c r="Q76" s="218" t="s">
        <v>63</v>
      </c>
      <c r="R76" s="218" t="str">
        <f t="shared" si="4"/>
        <v>Freight Ships</v>
      </c>
      <c r="S76" s="218" t="str">
        <f t="shared" si="6"/>
        <v>//**Freight Ships: **</v>
      </c>
      <c r="T76" s="203" t="str">
        <f t="shared" si="5"/>
        <v>//**Freight Ships: ** In Brazil, currently, all ships are not electrified. Currently, there are no incentive policies for fleet change.</v>
      </c>
      <c r="U76" s="223"/>
    </row>
    <row r="77" spans="1:21" x14ac:dyDescent="0.15">
      <c r="A77" s="216" t="s">
        <v>1571</v>
      </c>
      <c r="B77" s="217"/>
      <c r="C77" s="203" t="s">
        <v>57</v>
      </c>
      <c r="D77" s="203" t="s">
        <v>96</v>
      </c>
      <c r="E77" s="203" t="s">
        <v>97</v>
      </c>
      <c r="F77" s="203" t="s">
        <v>98</v>
      </c>
      <c r="G77" s="203" t="s">
        <v>84</v>
      </c>
      <c r="H77" s="203" t="s">
        <v>99</v>
      </c>
      <c r="I77" s="203" t="s">
        <v>110</v>
      </c>
      <c r="J77" s="203">
        <v>188</v>
      </c>
      <c r="K77" s="203" t="s">
        <v>63</v>
      </c>
      <c r="L77" s="203" t="s">
        <v>1702</v>
      </c>
      <c r="N77" s="216" t="s">
        <v>1569</v>
      </c>
      <c r="O77" s="216"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18" t="s">
        <v>1570</v>
      </c>
      <c r="Q77" s="218" t="s">
        <v>63</v>
      </c>
      <c r="R77" s="218" t="str">
        <f t="shared" si="4"/>
        <v>Passenger Motorbikes</v>
      </c>
      <c r="S77" s="218" t="str">
        <f t="shared" si="6"/>
        <v>//**Passenger Motorbikes: **</v>
      </c>
      <c r="T77" s="203" t="str">
        <f t="shared" si="5"/>
        <v>//**Passenger Motorbikes: ** In Brazil motorbikes are commonly used for urban transportation and commuting, however electric motorbikes are not yet a significant share in total fleet.</v>
      </c>
      <c r="U77" s="223"/>
    </row>
    <row r="78" spans="1:21" x14ac:dyDescent="0.15">
      <c r="A78" s="216" t="s">
        <v>1571</v>
      </c>
      <c r="B78" s="217"/>
      <c r="C78" s="203" t="s">
        <v>57</v>
      </c>
      <c r="D78" s="203" t="s">
        <v>96</v>
      </c>
      <c r="E78" s="203" t="s">
        <v>97</v>
      </c>
      <c r="F78" s="203" t="s">
        <v>105</v>
      </c>
      <c r="G78" s="203" t="s">
        <v>84</v>
      </c>
      <c r="H78" s="203" t="s">
        <v>106</v>
      </c>
      <c r="I78" s="203" t="s">
        <v>110</v>
      </c>
      <c r="K78" s="203" t="s">
        <v>76</v>
      </c>
      <c r="N78" s="216" t="s">
        <v>1569</v>
      </c>
      <c r="O78" s="216"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18" t="s">
        <v>1570</v>
      </c>
      <c r="Q78" s="218" t="s">
        <v>63</v>
      </c>
      <c r="R78" s="218" t="str">
        <f t="shared" si="4"/>
        <v>Freight Motorbikes</v>
      </c>
      <c r="S78" s="218" t="str">
        <f t="shared" si="6"/>
        <v>//**Freight Motorbikes: **</v>
      </c>
      <c r="T78" s="203" t="str">
        <f t="shared" si="5"/>
        <v/>
      </c>
      <c r="U78" s="223"/>
    </row>
    <row r="79" spans="1:21" s="220" customFormat="1" x14ac:dyDescent="0.15">
      <c r="A79" s="221" t="s">
        <v>1568</v>
      </c>
      <c r="B79" s="212" t="str">
        <f t="shared" ref="B79" si="7">C79&amp;D79&amp;E79</f>
        <v>TransportationElectric Vehicle SubsidyAdditional EV Subsidy Percentage</v>
      </c>
      <c r="C79" s="221" t="s">
        <v>57</v>
      </c>
      <c r="D79" s="220" t="s">
        <v>111</v>
      </c>
      <c r="E79" s="220" t="str">
        <f>E80</f>
        <v>Additional EV Subsidy Percentage</v>
      </c>
      <c r="M79" s="204"/>
      <c r="N79" s="222" t="s">
        <v>1569</v>
      </c>
      <c r="O79" s="222"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0" t="s">
        <v>1570</v>
      </c>
      <c r="Q79" s="220" t="s">
        <v>63</v>
      </c>
      <c r="S79" s="220" t="str">
        <f t="shared" si="6"/>
        <v/>
      </c>
      <c r="T79" s="220" t="str">
        <f t="shared" si="5"/>
        <v/>
      </c>
      <c r="U79" s="213"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15">
      <c r="A80" s="216" t="s">
        <v>1571</v>
      </c>
      <c r="B80" s="217"/>
      <c r="C80" s="203" t="s">
        <v>57</v>
      </c>
      <c r="D80" s="203" t="s">
        <v>111</v>
      </c>
      <c r="E80" s="203" t="s">
        <v>112</v>
      </c>
      <c r="F80" s="203" t="s">
        <v>98</v>
      </c>
      <c r="G80" s="203" t="s">
        <v>60</v>
      </c>
      <c r="H80" s="203" t="s">
        <v>99</v>
      </c>
      <c r="I80" s="203" t="s">
        <v>60</v>
      </c>
      <c r="J80" s="203">
        <v>189</v>
      </c>
      <c r="K80" s="203" t="s">
        <v>63</v>
      </c>
      <c r="L80" s="203" t="s">
        <v>1703</v>
      </c>
      <c r="N80" s="216" t="s">
        <v>1569</v>
      </c>
      <c r="O80" s="216"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18" t="s">
        <v>1570</v>
      </c>
      <c r="Q80" s="218" t="s">
        <v>63</v>
      </c>
      <c r="R80" s="218" t="str">
        <f t="shared" ref="R80:R91" si="8">H80&amp;" "&amp;I80</f>
        <v>Passenger LDVs</v>
      </c>
      <c r="S80" s="218" t="str">
        <f t="shared" si="6"/>
        <v>//**Passenger LDVs: **</v>
      </c>
      <c r="T80" s="203" t="str">
        <f t="shared" si="5"/>
        <v>//**Passenger LDVs: ** In Brazil, currently, there is no federal subsidy for the purchase of EV. Due to the success of biofuels in energy supply, there is no indication from the government of incentives for electric vehicles.</v>
      </c>
    </row>
    <row r="81" spans="1:21" x14ac:dyDescent="0.15">
      <c r="A81" s="216" t="s">
        <v>1571</v>
      </c>
      <c r="B81" s="217"/>
      <c r="C81" s="203" t="s">
        <v>57</v>
      </c>
      <c r="D81" s="203" t="s">
        <v>111</v>
      </c>
      <c r="E81" s="203" t="s">
        <v>112</v>
      </c>
      <c r="F81" s="203" t="s">
        <v>105</v>
      </c>
      <c r="G81" s="203" t="s">
        <v>60</v>
      </c>
      <c r="H81" s="203" t="s">
        <v>106</v>
      </c>
      <c r="I81" s="203" t="s">
        <v>60</v>
      </c>
      <c r="K81" s="203" t="s">
        <v>76</v>
      </c>
      <c r="N81" s="216" t="s">
        <v>1569</v>
      </c>
      <c r="O81" s="216"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18" t="s">
        <v>1570</v>
      </c>
      <c r="Q81" s="218" t="s">
        <v>63</v>
      </c>
      <c r="R81" s="218" t="str">
        <f t="shared" si="8"/>
        <v>Freight LDVs</v>
      </c>
      <c r="S81" s="218" t="str">
        <f t="shared" si="6"/>
        <v>//**Freight LDVs: **</v>
      </c>
      <c r="T81" s="203" t="str">
        <f t="shared" si="5"/>
        <v/>
      </c>
    </row>
    <row r="82" spans="1:21" x14ac:dyDescent="0.15">
      <c r="A82" s="216" t="s">
        <v>1571</v>
      </c>
      <c r="B82" s="217"/>
      <c r="C82" s="203" t="s">
        <v>57</v>
      </c>
      <c r="D82" s="203" t="s">
        <v>111</v>
      </c>
      <c r="E82" s="203" t="s">
        <v>112</v>
      </c>
      <c r="F82" s="203" t="s">
        <v>98</v>
      </c>
      <c r="G82" s="203" t="s">
        <v>80</v>
      </c>
      <c r="H82" s="203" t="s">
        <v>99</v>
      </c>
      <c r="I82" s="203" t="s">
        <v>80</v>
      </c>
      <c r="K82" s="203" t="s">
        <v>76</v>
      </c>
      <c r="N82" s="216" t="s">
        <v>1569</v>
      </c>
      <c r="O82" s="216"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18" t="s">
        <v>1570</v>
      </c>
      <c r="Q82" s="218" t="s">
        <v>63</v>
      </c>
      <c r="R82" s="218" t="str">
        <f t="shared" si="8"/>
        <v>Passenger HDVs</v>
      </c>
      <c r="S82" s="218" t="str">
        <f t="shared" si="6"/>
        <v>//**Passenger HDVs: **</v>
      </c>
      <c r="T82" s="203" t="str">
        <f t="shared" si="5"/>
        <v/>
      </c>
    </row>
    <row r="83" spans="1:21" x14ac:dyDescent="0.15">
      <c r="A83" s="216" t="s">
        <v>1571</v>
      </c>
      <c r="B83" s="217"/>
      <c r="C83" s="203" t="s">
        <v>57</v>
      </c>
      <c r="D83" s="203" t="s">
        <v>111</v>
      </c>
      <c r="E83" s="203" t="s">
        <v>112</v>
      </c>
      <c r="F83" s="203" t="s">
        <v>105</v>
      </c>
      <c r="G83" s="203" t="s">
        <v>80</v>
      </c>
      <c r="H83" s="203" t="s">
        <v>106</v>
      </c>
      <c r="I83" s="203" t="s">
        <v>80</v>
      </c>
      <c r="K83" s="203" t="s">
        <v>76</v>
      </c>
      <c r="N83" s="216" t="s">
        <v>1569</v>
      </c>
      <c r="O83" s="216"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18" t="s">
        <v>1570</v>
      </c>
      <c r="Q83" s="218" t="s">
        <v>63</v>
      </c>
      <c r="R83" s="218" t="str">
        <f t="shared" si="8"/>
        <v>Freight HDVs</v>
      </c>
      <c r="S83" s="218" t="str">
        <f t="shared" si="6"/>
        <v>//**Freight HDVs: **</v>
      </c>
      <c r="T83" s="203" t="str">
        <f t="shared" si="5"/>
        <v/>
      </c>
    </row>
    <row r="84" spans="1:21" x14ac:dyDescent="0.15">
      <c r="A84" s="216" t="s">
        <v>1571</v>
      </c>
      <c r="B84" s="217"/>
      <c r="C84" s="203" t="s">
        <v>57</v>
      </c>
      <c r="D84" s="203" t="s">
        <v>111</v>
      </c>
      <c r="E84" s="203" t="s">
        <v>112</v>
      </c>
      <c r="F84" s="203" t="s">
        <v>98</v>
      </c>
      <c r="G84" s="203" t="s">
        <v>81</v>
      </c>
      <c r="H84" s="203" t="s">
        <v>99</v>
      </c>
      <c r="I84" s="203" t="s">
        <v>107</v>
      </c>
      <c r="K84" s="203" t="s">
        <v>76</v>
      </c>
      <c r="N84" s="216" t="s">
        <v>1569</v>
      </c>
      <c r="O84" s="216"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18" t="s">
        <v>1570</v>
      </c>
      <c r="Q84" s="218" t="s">
        <v>63</v>
      </c>
      <c r="R84" s="218" t="str">
        <f t="shared" si="8"/>
        <v>Passenger Aircraft</v>
      </c>
      <c r="S84" s="218" t="str">
        <f t="shared" si="6"/>
        <v>//**Passenger Aircraft: **</v>
      </c>
      <c r="T84" s="203" t="str">
        <f t="shared" si="5"/>
        <v/>
      </c>
    </row>
    <row r="85" spans="1:21" x14ac:dyDescent="0.15">
      <c r="A85" s="216" t="s">
        <v>1571</v>
      </c>
      <c r="B85" s="217"/>
      <c r="C85" s="203" t="s">
        <v>57</v>
      </c>
      <c r="D85" s="203" t="s">
        <v>111</v>
      </c>
      <c r="E85" s="203" t="s">
        <v>112</v>
      </c>
      <c r="F85" s="203" t="s">
        <v>105</v>
      </c>
      <c r="G85" s="203" t="s">
        <v>81</v>
      </c>
      <c r="H85" s="203" t="s">
        <v>106</v>
      </c>
      <c r="I85" s="203" t="s">
        <v>107</v>
      </c>
      <c r="K85" s="203" t="s">
        <v>76</v>
      </c>
      <c r="N85" s="216" t="s">
        <v>1569</v>
      </c>
      <c r="O85" s="216"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18" t="s">
        <v>1570</v>
      </c>
      <c r="Q85" s="218" t="s">
        <v>63</v>
      </c>
      <c r="R85" s="218" t="str">
        <f t="shared" si="8"/>
        <v>Freight Aircraft</v>
      </c>
      <c r="S85" s="218" t="str">
        <f t="shared" si="6"/>
        <v>//**Freight Aircraft: **</v>
      </c>
      <c r="T85" s="203" t="str">
        <f t="shared" si="5"/>
        <v/>
      </c>
    </row>
    <row r="86" spans="1:21" x14ac:dyDescent="0.15">
      <c r="A86" s="216" t="s">
        <v>1571</v>
      </c>
      <c r="B86" s="217"/>
      <c r="C86" s="203" t="s">
        <v>57</v>
      </c>
      <c r="D86" s="203" t="s">
        <v>111</v>
      </c>
      <c r="E86" s="203" t="s">
        <v>112</v>
      </c>
      <c r="F86" s="203" t="s">
        <v>98</v>
      </c>
      <c r="G86" s="203" t="s">
        <v>82</v>
      </c>
      <c r="H86" s="203" t="s">
        <v>99</v>
      </c>
      <c r="I86" s="203" t="s">
        <v>108</v>
      </c>
      <c r="K86" s="203" t="s">
        <v>76</v>
      </c>
      <c r="N86" s="216" t="s">
        <v>1569</v>
      </c>
      <c r="O86" s="216"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18" t="s">
        <v>1570</v>
      </c>
      <c r="Q86" s="218" t="s">
        <v>63</v>
      </c>
      <c r="R86" s="218" t="str">
        <f t="shared" si="8"/>
        <v>Passenger Rail</v>
      </c>
      <c r="S86" s="218" t="str">
        <f t="shared" si="6"/>
        <v>//**Passenger Rail: **</v>
      </c>
      <c r="T86" s="203" t="str">
        <f t="shared" si="5"/>
        <v/>
      </c>
    </row>
    <row r="87" spans="1:21" x14ac:dyDescent="0.15">
      <c r="A87" s="216" t="s">
        <v>1571</v>
      </c>
      <c r="B87" s="217"/>
      <c r="C87" s="203" t="s">
        <v>57</v>
      </c>
      <c r="D87" s="203" t="s">
        <v>111</v>
      </c>
      <c r="E87" s="203" t="s">
        <v>112</v>
      </c>
      <c r="F87" s="203" t="s">
        <v>105</v>
      </c>
      <c r="G87" s="203" t="s">
        <v>82</v>
      </c>
      <c r="H87" s="203" t="s">
        <v>106</v>
      </c>
      <c r="I87" s="203" t="s">
        <v>108</v>
      </c>
      <c r="K87" s="203" t="s">
        <v>76</v>
      </c>
      <c r="N87" s="216" t="s">
        <v>1569</v>
      </c>
      <c r="O87" s="216"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18" t="s">
        <v>1570</v>
      </c>
      <c r="Q87" s="218" t="s">
        <v>63</v>
      </c>
      <c r="R87" s="218" t="str">
        <f t="shared" si="8"/>
        <v>Freight Rail</v>
      </c>
      <c r="S87" s="218" t="str">
        <f t="shared" si="6"/>
        <v>//**Freight Rail: **</v>
      </c>
      <c r="T87" s="203" t="str">
        <f t="shared" si="5"/>
        <v/>
      </c>
    </row>
    <row r="88" spans="1:21" x14ac:dyDescent="0.15">
      <c r="A88" s="216" t="s">
        <v>1571</v>
      </c>
      <c r="B88" s="217"/>
      <c r="C88" s="203" t="s">
        <v>57</v>
      </c>
      <c r="D88" s="203" t="s">
        <v>111</v>
      </c>
      <c r="E88" s="203" t="s">
        <v>112</v>
      </c>
      <c r="F88" s="203" t="s">
        <v>98</v>
      </c>
      <c r="G88" s="203" t="s">
        <v>83</v>
      </c>
      <c r="H88" s="203" t="s">
        <v>99</v>
      </c>
      <c r="I88" s="203" t="s">
        <v>109</v>
      </c>
      <c r="K88" s="203" t="s">
        <v>76</v>
      </c>
      <c r="N88" s="216" t="s">
        <v>1569</v>
      </c>
      <c r="O88" s="216"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18" t="s">
        <v>1570</v>
      </c>
      <c r="Q88" s="218" t="s">
        <v>63</v>
      </c>
      <c r="R88" s="218" t="str">
        <f t="shared" si="8"/>
        <v>Passenger Ships</v>
      </c>
      <c r="S88" s="218" t="str">
        <f t="shared" si="6"/>
        <v>//**Passenger Ships: **</v>
      </c>
      <c r="T88" s="203" t="str">
        <f t="shared" si="5"/>
        <v/>
      </c>
    </row>
    <row r="89" spans="1:21" x14ac:dyDescent="0.15">
      <c r="A89" s="216" t="s">
        <v>1571</v>
      </c>
      <c r="B89" s="217"/>
      <c r="C89" s="203" t="s">
        <v>57</v>
      </c>
      <c r="D89" s="203" t="s">
        <v>111</v>
      </c>
      <c r="E89" s="203" t="s">
        <v>112</v>
      </c>
      <c r="F89" s="203" t="s">
        <v>105</v>
      </c>
      <c r="G89" s="203" t="s">
        <v>83</v>
      </c>
      <c r="H89" s="203" t="s">
        <v>106</v>
      </c>
      <c r="I89" s="203" t="s">
        <v>109</v>
      </c>
      <c r="K89" s="203" t="s">
        <v>76</v>
      </c>
      <c r="N89" s="216" t="s">
        <v>1569</v>
      </c>
      <c r="O89" s="216"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18" t="s">
        <v>1570</v>
      </c>
      <c r="Q89" s="218" t="s">
        <v>63</v>
      </c>
      <c r="R89" s="218" t="str">
        <f t="shared" si="8"/>
        <v>Freight Ships</v>
      </c>
      <c r="S89" s="218" t="str">
        <f t="shared" si="6"/>
        <v>//**Freight Ships: **</v>
      </c>
      <c r="T89" s="203" t="str">
        <f t="shared" si="5"/>
        <v/>
      </c>
    </row>
    <row r="90" spans="1:21" x14ac:dyDescent="0.15">
      <c r="A90" s="216" t="s">
        <v>1571</v>
      </c>
      <c r="B90" s="217"/>
      <c r="C90" s="203" t="s">
        <v>57</v>
      </c>
      <c r="D90" s="203" t="s">
        <v>111</v>
      </c>
      <c r="E90" s="203" t="s">
        <v>112</v>
      </c>
      <c r="F90" s="203" t="s">
        <v>98</v>
      </c>
      <c r="G90" s="203" t="s">
        <v>84</v>
      </c>
      <c r="H90" s="203" t="s">
        <v>99</v>
      </c>
      <c r="I90" s="203" t="s">
        <v>110</v>
      </c>
      <c r="K90" s="203" t="s">
        <v>76</v>
      </c>
      <c r="N90" s="216" t="s">
        <v>1569</v>
      </c>
      <c r="O90" s="216"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18" t="s">
        <v>1570</v>
      </c>
      <c r="Q90" s="218" t="s">
        <v>63</v>
      </c>
      <c r="R90" s="218" t="str">
        <f t="shared" si="8"/>
        <v>Passenger Motorbikes</v>
      </c>
      <c r="S90" s="218" t="str">
        <f t="shared" si="6"/>
        <v>//**Passenger Motorbikes: **</v>
      </c>
      <c r="T90" s="203" t="str">
        <f t="shared" si="5"/>
        <v/>
      </c>
    </row>
    <row r="91" spans="1:21" x14ac:dyDescent="0.15">
      <c r="A91" s="216" t="s">
        <v>1571</v>
      </c>
      <c r="B91" s="217"/>
      <c r="C91" s="203" t="s">
        <v>57</v>
      </c>
      <c r="D91" s="203" t="s">
        <v>111</v>
      </c>
      <c r="E91" s="203" t="s">
        <v>112</v>
      </c>
      <c r="F91" s="203" t="s">
        <v>105</v>
      </c>
      <c r="G91" s="203" t="s">
        <v>84</v>
      </c>
      <c r="H91" s="203" t="s">
        <v>106</v>
      </c>
      <c r="I91" s="203" t="s">
        <v>110</v>
      </c>
      <c r="K91" s="203" t="s">
        <v>76</v>
      </c>
      <c r="N91" s="216" t="s">
        <v>1569</v>
      </c>
      <c r="O91" s="216"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18" t="s">
        <v>1570</v>
      </c>
      <c r="Q91" s="218" t="s">
        <v>63</v>
      </c>
      <c r="R91" s="218" t="str">
        <f t="shared" si="8"/>
        <v>Freight Motorbikes</v>
      </c>
      <c r="S91" s="218" t="str">
        <f t="shared" si="6"/>
        <v>//**Freight Motorbikes: **</v>
      </c>
      <c r="T91" s="203" t="str">
        <f t="shared" si="5"/>
        <v/>
      </c>
    </row>
    <row r="92" spans="1:21" s="220" customFormat="1" x14ac:dyDescent="0.15">
      <c r="A92" s="221" t="s">
        <v>1568</v>
      </c>
      <c r="B92" s="212" t="str">
        <f t="shared" ref="B92:B93" si="9">C92&amp;D92&amp;E92</f>
        <v>TransportationFeebateLDVs Feebate Rate</v>
      </c>
      <c r="C92" s="221" t="s">
        <v>57</v>
      </c>
      <c r="D92" s="221" t="s">
        <v>118</v>
      </c>
      <c r="E92" s="221" t="s">
        <v>119</v>
      </c>
      <c r="F92" s="221"/>
      <c r="G92" s="221"/>
      <c r="H92" s="221"/>
      <c r="I92" s="221"/>
      <c r="J92" s="221">
        <v>1</v>
      </c>
      <c r="K92" s="221" t="s">
        <v>63</v>
      </c>
      <c r="L92" s="221" t="s">
        <v>1704</v>
      </c>
      <c r="M92" s="205"/>
      <c r="N92" s="222" t="s">
        <v>1569</v>
      </c>
      <c r="O92" s="222"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1" t="s">
        <v>1570</v>
      </c>
      <c r="Q92" s="221" t="s">
        <v>76</v>
      </c>
      <c r="S92" s="220" t="str">
        <f t="shared" si="6"/>
        <v/>
      </c>
      <c r="T92" s="220"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3"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0" customFormat="1" x14ac:dyDescent="0.15">
      <c r="A93" s="221" t="s">
        <v>1568</v>
      </c>
      <c r="B93" s="212" t="str">
        <f t="shared" si="9"/>
        <v>TransportationFuel Economy StandardPercentage Additional Improvement of Fuel Economy Std</v>
      </c>
      <c r="C93" s="221" t="s">
        <v>57</v>
      </c>
      <c r="D93" s="221" t="s">
        <v>124</v>
      </c>
      <c r="E93" s="221" t="str">
        <f>E94</f>
        <v>Percentage Additional Improvement of Fuel Economy Std</v>
      </c>
      <c r="F93" s="221"/>
      <c r="G93" s="221"/>
      <c r="H93" s="221"/>
      <c r="I93" s="221"/>
      <c r="J93" s="221"/>
      <c r="K93" s="221"/>
      <c r="L93" s="221"/>
      <c r="M93" s="205"/>
      <c r="N93" s="222" t="s">
        <v>1569</v>
      </c>
      <c r="O93" s="222"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0" t="s">
        <v>1570</v>
      </c>
      <c r="Q93" s="220" t="s">
        <v>63</v>
      </c>
      <c r="S93" s="220" t="str">
        <f t="shared" si="6"/>
        <v/>
      </c>
      <c r="T93" s="220" t="str">
        <f t="shared" si="5"/>
        <v/>
      </c>
      <c r="U93" s="213" t="str">
        <f>N93&amp;O93&amp;P93&amp;T94&amp;T95&amp;T96&amp;T97</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row>
    <row r="94" spans="1:21" x14ac:dyDescent="0.15">
      <c r="A94" s="216" t="s">
        <v>1571</v>
      </c>
      <c r="B94" s="217"/>
      <c r="C94" s="203" t="s">
        <v>57</v>
      </c>
      <c r="D94" s="203" t="s">
        <v>124</v>
      </c>
      <c r="E94" s="203" t="s">
        <v>125</v>
      </c>
      <c r="F94" s="203" t="s">
        <v>98</v>
      </c>
      <c r="G94" s="203" t="s">
        <v>60</v>
      </c>
      <c r="H94" s="203" t="s">
        <v>99</v>
      </c>
      <c r="I94" s="203" t="s">
        <v>60</v>
      </c>
      <c r="J94" s="203">
        <v>362</v>
      </c>
      <c r="K94" s="203" t="s">
        <v>63</v>
      </c>
      <c r="L94" s="203" t="s">
        <v>1705</v>
      </c>
      <c r="N94" s="216" t="s">
        <v>1569</v>
      </c>
      <c r="O94" s="216"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18" t="s">
        <v>1570</v>
      </c>
      <c r="Q94" s="218" t="s">
        <v>63</v>
      </c>
      <c r="R94" s="218" t="str">
        <f t="shared" ref="R94:R105" si="10">H94&amp;" "&amp;I94</f>
        <v>Passenger LDVs</v>
      </c>
      <c r="S94" s="218" t="str">
        <f t="shared" si="6"/>
        <v>//**Passenger LDVs: **</v>
      </c>
      <c r="T94" s="203"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15">
      <c r="A95" s="216" t="s">
        <v>1571</v>
      </c>
      <c r="B95" s="217"/>
      <c r="C95" s="203" t="s">
        <v>57</v>
      </c>
      <c r="D95" s="203" t="s">
        <v>124</v>
      </c>
      <c r="E95" s="203" t="s">
        <v>125</v>
      </c>
      <c r="F95" s="203" t="s">
        <v>105</v>
      </c>
      <c r="G95" s="203" t="s">
        <v>60</v>
      </c>
      <c r="H95" s="203" t="s">
        <v>106</v>
      </c>
      <c r="I95" s="203" t="s">
        <v>60</v>
      </c>
      <c r="J95" s="203">
        <v>363</v>
      </c>
      <c r="K95" s="203" t="s">
        <v>63</v>
      </c>
      <c r="L95" s="203" t="s">
        <v>1705</v>
      </c>
      <c r="N95" s="216" t="s">
        <v>1569</v>
      </c>
      <c r="O95" s="216"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18" t="s">
        <v>1570</v>
      </c>
      <c r="Q95" s="218" t="s">
        <v>63</v>
      </c>
      <c r="R95" s="218" t="str">
        <f t="shared" si="10"/>
        <v>Freight LDVs</v>
      </c>
      <c r="S95" s="218" t="str">
        <f t="shared" si="6"/>
        <v>//**Freight LDVs: **</v>
      </c>
      <c r="T95" s="203" t="str">
        <f t="shared" si="5"/>
        <v>//**Freight LDVs: ** Fuel Economy for flex-fuel vehicles in Brazil improved from 10.30 km/L for gasoline and 6.9 km/L for ethanol in 2003 to 12.20 km/L for gasoline and 8.5 km/L for ethanol in 2013, increases of 18% and 23%, respectively.</v>
      </c>
    </row>
    <row r="96" spans="1:21" x14ac:dyDescent="0.15">
      <c r="A96" s="216" t="s">
        <v>1571</v>
      </c>
      <c r="B96" s="217"/>
      <c r="C96" s="203" t="s">
        <v>57</v>
      </c>
      <c r="D96" s="203" t="s">
        <v>124</v>
      </c>
      <c r="E96" s="203" t="s">
        <v>125</v>
      </c>
      <c r="F96" s="203" t="s">
        <v>98</v>
      </c>
      <c r="G96" s="203" t="s">
        <v>80</v>
      </c>
      <c r="H96" s="203" t="s">
        <v>99</v>
      </c>
      <c r="I96" s="203" t="s">
        <v>80</v>
      </c>
      <c r="J96" s="203">
        <v>364</v>
      </c>
      <c r="K96" s="203" t="s">
        <v>63</v>
      </c>
      <c r="L96" s="203" t="s">
        <v>1705</v>
      </c>
      <c r="N96" s="216" t="s">
        <v>1569</v>
      </c>
      <c r="O96" s="216"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18" t="s">
        <v>1570</v>
      </c>
      <c r="Q96" s="218" t="s">
        <v>63</v>
      </c>
      <c r="R96" s="218" t="str">
        <f t="shared" si="10"/>
        <v>Passenger HDVs</v>
      </c>
      <c r="S96" s="218" t="str">
        <f t="shared" si="6"/>
        <v>//**Passenger HDVs: **</v>
      </c>
      <c r="T96" s="203"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15">
      <c r="A97" s="216" t="s">
        <v>1571</v>
      </c>
      <c r="B97" s="217"/>
      <c r="C97" s="203" t="s">
        <v>57</v>
      </c>
      <c r="D97" s="203" t="s">
        <v>124</v>
      </c>
      <c r="E97" s="203" t="s">
        <v>125</v>
      </c>
      <c r="F97" s="203" t="s">
        <v>105</v>
      </c>
      <c r="G97" s="203" t="s">
        <v>80</v>
      </c>
      <c r="H97" s="203" t="s">
        <v>106</v>
      </c>
      <c r="I97" s="203" t="s">
        <v>80</v>
      </c>
      <c r="J97" s="203">
        <v>365</v>
      </c>
      <c r="K97" s="203" t="s">
        <v>63</v>
      </c>
      <c r="L97" s="203" t="s">
        <v>1705</v>
      </c>
      <c r="N97" s="216" t="s">
        <v>1569</v>
      </c>
      <c r="O97" s="216"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18" t="s">
        <v>1570</v>
      </c>
      <c r="Q97" s="218" t="s">
        <v>63</v>
      </c>
      <c r="R97" s="218" t="str">
        <f t="shared" si="10"/>
        <v>Freight HDVs</v>
      </c>
      <c r="S97" s="218" t="str">
        <f t="shared" si="6"/>
        <v>//**Freight HDVs: **</v>
      </c>
      <c r="T97" s="203" t="str">
        <f t="shared" si="5"/>
        <v>//**Freight HDVs: ** Fuel Economy for flex-fuel vehicles in Brazil improved from 10.30 km/L for gasoline and 6.9 km/L for ethanol in 2003 to 12.20 km/L for gasoline and 8.5 km/L for ethanol in 2013, increases of 18% and 23%, respectively.</v>
      </c>
    </row>
    <row r="98" spans="1:21" x14ac:dyDescent="0.15">
      <c r="A98" s="216" t="s">
        <v>1571</v>
      </c>
      <c r="B98" s="217"/>
      <c r="C98" s="203" t="s">
        <v>57</v>
      </c>
      <c r="D98" s="203" t="s">
        <v>124</v>
      </c>
      <c r="E98" s="203" t="s">
        <v>125</v>
      </c>
      <c r="F98" s="203" t="s">
        <v>98</v>
      </c>
      <c r="G98" s="203" t="s">
        <v>81</v>
      </c>
      <c r="H98" s="203" t="s">
        <v>99</v>
      </c>
      <c r="I98" s="203" t="s">
        <v>107</v>
      </c>
      <c r="J98" s="203">
        <v>366</v>
      </c>
      <c r="K98" s="203" t="s">
        <v>63</v>
      </c>
      <c r="L98" s="203" t="s">
        <v>1705</v>
      </c>
      <c r="N98" s="216" t="s">
        <v>1569</v>
      </c>
      <c r="O98" s="216"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18" t="s">
        <v>1570</v>
      </c>
      <c r="Q98" s="218" t="s">
        <v>63</v>
      </c>
      <c r="R98" s="218" t="str">
        <f t="shared" si="10"/>
        <v>Passenger Aircraft</v>
      </c>
      <c r="S98" s="218" t="str">
        <f t="shared" si="6"/>
        <v>//**Passenger Aircraft: **</v>
      </c>
      <c r="T98" s="203"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15">
      <c r="A99" s="216" t="s">
        <v>1571</v>
      </c>
      <c r="B99" s="217"/>
      <c r="C99" s="203" t="s">
        <v>57</v>
      </c>
      <c r="D99" s="203" t="s">
        <v>124</v>
      </c>
      <c r="E99" s="203" t="s">
        <v>125</v>
      </c>
      <c r="F99" s="203" t="s">
        <v>105</v>
      </c>
      <c r="G99" s="203" t="s">
        <v>81</v>
      </c>
      <c r="H99" s="203" t="s">
        <v>106</v>
      </c>
      <c r="I99" s="203" t="s">
        <v>107</v>
      </c>
      <c r="J99" s="203">
        <v>367</v>
      </c>
      <c r="K99" s="203" t="s">
        <v>63</v>
      </c>
      <c r="L99" s="203" t="s">
        <v>1705</v>
      </c>
      <c r="N99" s="216" t="s">
        <v>1569</v>
      </c>
      <c r="O99" s="216"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18" t="s">
        <v>1570</v>
      </c>
      <c r="Q99" s="218" t="s">
        <v>63</v>
      </c>
      <c r="R99" s="218" t="str">
        <f t="shared" si="10"/>
        <v>Freight Aircraft</v>
      </c>
      <c r="S99" s="218" t="str">
        <f t="shared" si="6"/>
        <v>//**Freight Aircraft: **</v>
      </c>
      <c r="T99" s="203"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15">
      <c r="A100" s="216" t="s">
        <v>1571</v>
      </c>
      <c r="B100" s="217"/>
      <c r="C100" s="203" t="s">
        <v>57</v>
      </c>
      <c r="D100" s="203" t="s">
        <v>124</v>
      </c>
      <c r="E100" s="203" t="s">
        <v>125</v>
      </c>
      <c r="F100" s="203" t="s">
        <v>98</v>
      </c>
      <c r="G100" s="203" t="s">
        <v>82</v>
      </c>
      <c r="H100" s="203" t="s">
        <v>99</v>
      </c>
      <c r="I100" s="203" t="s">
        <v>108</v>
      </c>
      <c r="J100" s="203">
        <v>368</v>
      </c>
      <c r="K100" s="203" t="s">
        <v>63</v>
      </c>
      <c r="L100" s="203" t="s">
        <v>1705</v>
      </c>
      <c r="N100" s="216" t="s">
        <v>1569</v>
      </c>
      <c r="O100" s="216"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18" t="s">
        <v>1570</v>
      </c>
      <c r="Q100" s="218" t="s">
        <v>63</v>
      </c>
      <c r="R100" s="218" t="str">
        <f t="shared" si="10"/>
        <v>Passenger Rail</v>
      </c>
      <c r="S100" s="218" t="str">
        <f t="shared" si="6"/>
        <v>//**Passenger Rail: **</v>
      </c>
      <c r="T100" s="203"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15">
      <c r="A101" s="216" t="s">
        <v>1571</v>
      </c>
      <c r="B101" s="217"/>
      <c r="C101" s="203" t="s">
        <v>57</v>
      </c>
      <c r="D101" s="203" t="s">
        <v>124</v>
      </c>
      <c r="E101" s="203" t="s">
        <v>125</v>
      </c>
      <c r="F101" s="203" t="s">
        <v>105</v>
      </c>
      <c r="G101" s="203" t="s">
        <v>82</v>
      </c>
      <c r="H101" s="203" t="s">
        <v>106</v>
      </c>
      <c r="I101" s="203" t="s">
        <v>108</v>
      </c>
      <c r="J101" s="203">
        <v>369</v>
      </c>
      <c r="K101" s="203" t="s">
        <v>63</v>
      </c>
      <c r="L101" s="203" t="s">
        <v>1705</v>
      </c>
      <c r="N101" s="216" t="s">
        <v>1569</v>
      </c>
      <c r="O101" s="216"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18" t="s">
        <v>1570</v>
      </c>
      <c r="Q101" s="218" t="s">
        <v>63</v>
      </c>
      <c r="R101" s="218" t="str">
        <f t="shared" si="10"/>
        <v>Freight Rail</v>
      </c>
      <c r="S101" s="218" t="str">
        <f t="shared" si="6"/>
        <v>//**Freight Rail: **</v>
      </c>
      <c r="T101" s="203" t="str">
        <f t="shared" si="5"/>
        <v>//**Freight Rail: ** Fuel Economy for flex-fuel vehicles in Brazil improved from 10.30 km/L for gasoline and 6.9 km/L for ethanol in 2003 to 12.20 km/L for gasoline and 8.5 km/L for ethanol in 2013, increases of 18% and 23%, respectively.</v>
      </c>
    </row>
    <row r="102" spans="1:21" x14ac:dyDescent="0.15">
      <c r="A102" s="216" t="s">
        <v>1571</v>
      </c>
      <c r="B102" s="217"/>
      <c r="C102" s="203" t="s">
        <v>57</v>
      </c>
      <c r="D102" s="203" t="s">
        <v>124</v>
      </c>
      <c r="E102" s="203" t="s">
        <v>125</v>
      </c>
      <c r="F102" s="203" t="s">
        <v>98</v>
      </c>
      <c r="G102" s="203" t="s">
        <v>83</v>
      </c>
      <c r="H102" s="203" t="s">
        <v>99</v>
      </c>
      <c r="I102" s="203" t="s">
        <v>109</v>
      </c>
      <c r="J102" s="203">
        <v>370</v>
      </c>
      <c r="K102" s="203" t="s">
        <v>63</v>
      </c>
      <c r="N102" s="216" t="s">
        <v>1569</v>
      </c>
      <c r="O102" s="216"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18" t="s">
        <v>1570</v>
      </c>
      <c r="Q102" s="218" t="s">
        <v>63</v>
      </c>
      <c r="R102" s="218" t="str">
        <f t="shared" si="10"/>
        <v>Passenger Ships</v>
      </c>
      <c r="S102" s="218" t="str">
        <f t="shared" si="6"/>
        <v>//**Passenger Ships: **</v>
      </c>
      <c r="T102" s="203" t="str">
        <f t="shared" si="5"/>
        <v>//**Passenger Ships: **</v>
      </c>
    </row>
    <row r="103" spans="1:21" x14ac:dyDescent="0.15">
      <c r="A103" s="216" t="s">
        <v>1571</v>
      </c>
      <c r="B103" s="217"/>
      <c r="C103" s="203" t="s">
        <v>57</v>
      </c>
      <c r="D103" s="203" t="s">
        <v>124</v>
      </c>
      <c r="E103" s="203" t="s">
        <v>125</v>
      </c>
      <c r="F103" s="203" t="s">
        <v>105</v>
      </c>
      <c r="G103" s="203" t="s">
        <v>83</v>
      </c>
      <c r="H103" s="203" t="s">
        <v>106</v>
      </c>
      <c r="I103" s="203" t="s">
        <v>109</v>
      </c>
      <c r="J103" s="203">
        <v>371</v>
      </c>
      <c r="K103" s="203" t="s">
        <v>63</v>
      </c>
      <c r="N103" s="216" t="s">
        <v>1569</v>
      </c>
      <c r="O103" s="216"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18" t="s">
        <v>1570</v>
      </c>
      <c r="Q103" s="218" t="s">
        <v>63</v>
      </c>
      <c r="R103" s="218" t="str">
        <f t="shared" si="10"/>
        <v>Freight Ships</v>
      </c>
      <c r="S103" s="218" t="str">
        <f t="shared" si="6"/>
        <v>//**Freight Ships: **</v>
      </c>
      <c r="T103" s="203" t="str">
        <f t="shared" si="5"/>
        <v>//**Freight Ships: **</v>
      </c>
    </row>
    <row r="104" spans="1:21" x14ac:dyDescent="0.15">
      <c r="A104" s="216" t="s">
        <v>1571</v>
      </c>
      <c r="B104" s="217"/>
      <c r="C104" s="203" t="s">
        <v>57</v>
      </c>
      <c r="D104" s="203" t="s">
        <v>124</v>
      </c>
      <c r="E104" s="203" t="s">
        <v>125</v>
      </c>
      <c r="F104" s="203" t="s">
        <v>98</v>
      </c>
      <c r="G104" s="203" t="s">
        <v>84</v>
      </c>
      <c r="H104" s="203" t="s">
        <v>99</v>
      </c>
      <c r="I104" s="203" t="s">
        <v>110</v>
      </c>
      <c r="J104" s="203">
        <v>372</v>
      </c>
      <c r="K104" s="203" t="s">
        <v>63</v>
      </c>
      <c r="N104" s="216" t="s">
        <v>1569</v>
      </c>
      <c r="O104" s="216"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18" t="s">
        <v>1570</v>
      </c>
      <c r="Q104" s="218" t="s">
        <v>63</v>
      </c>
      <c r="R104" s="218" t="str">
        <f t="shared" si="10"/>
        <v>Passenger Motorbikes</v>
      </c>
      <c r="S104" s="218" t="str">
        <f t="shared" si="6"/>
        <v>//**Passenger Motorbikes: **</v>
      </c>
      <c r="T104" s="203" t="str">
        <f t="shared" si="5"/>
        <v>//**Passenger Motorbikes: **</v>
      </c>
    </row>
    <row r="105" spans="1:21" x14ac:dyDescent="0.15">
      <c r="A105" s="216" t="s">
        <v>1571</v>
      </c>
      <c r="B105" s="217"/>
      <c r="C105" s="203" t="s">
        <v>57</v>
      </c>
      <c r="D105" s="203" t="s">
        <v>124</v>
      </c>
      <c r="E105" s="203" t="s">
        <v>125</v>
      </c>
      <c r="F105" s="203" t="s">
        <v>105</v>
      </c>
      <c r="G105" s="203" t="s">
        <v>84</v>
      </c>
      <c r="H105" s="203" t="s">
        <v>106</v>
      </c>
      <c r="I105" s="203" t="s">
        <v>110</v>
      </c>
      <c r="J105" s="203">
        <v>373</v>
      </c>
      <c r="K105" s="203" t="s">
        <v>76</v>
      </c>
      <c r="N105" s="216" t="s">
        <v>1569</v>
      </c>
      <c r="O105" s="216"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18" t="s">
        <v>1570</v>
      </c>
      <c r="Q105" s="218" t="s">
        <v>63</v>
      </c>
      <c r="R105" s="218" t="str">
        <f t="shared" si="10"/>
        <v>Freight Motorbikes</v>
      </c>
      <c r="S105" s="218" t="str">
        <f t="shared" si="6"/>
        <v>//**Freight Motorbikes: **</v>
      </c>
      <c r="T105" s="203" t="str">
        <f t="shared" si="5"/>
        <v/>
      </c>
    </row>
    <row r="106" spans="1:21" s="221" customFormat="1" x14ac:dyDescent="0.15">
      <c r="A106" s="221" t="s">
        <v>1568</v>
      </c>
      <c r="B106" s="212" t="str">
        <f t="shared" ref="B106" si="11">C106&amp;D106&amp;E106</f>
        <v>TransportationHydrogen Vehicle Sales MandateMinimum Required Hydrogen Vehicle Sales Percentage</v>
      </c>
      <c r="C106" s="221" t="s">
        <v>57</v>
      </c>
      <c r="D106" s="221" t="s">
        <v>131</v>
      </c>
      <c r="E106" s="221" t="str">
        <f>E107</f>
        <v>Minimum Required Hydrogen Vehicle Sales Percentage</v>
      </c>
      <c r="M106" s="205"/>
      <c r="N106" s="222" t="s">
        <v>1569</v>
      </c>
      <c r="O106" s="222"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0" t="s">
        <v>1570</v>
      </c>
      <c r="Q106" s="220" t="s">
        <v>63</v>
      </c>
      <c r="S106" s="220" t="str">
        <f t="shared" si="6"/>
        <v/>
      </c>
      <c r="T106" s="220" t="str">
        <f t="shared" si="5"/>
        <v/>
      </c>
      <c r="U106" s="213"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15">
      <c r="A107" s="216" t="s">
        <v>1571</v>
      </c>
      <c r="B107" s="217"/>
      <c r="C107" s="203" t="s">
        <v>57</v>
      </c>
      <c r="D107" s="203" t="s">
        <v>131</v>
      </c>
      <c r="E107" s="203" t="s">
        <v>132</v>
      </c>
      <c r="F107" s="203" t="s">
        <v>98</v>
      </c>
      <c r="G107" s="203" t="s">
        <v>60</v>
      </c>
      <c r="H107" s="203" t="s">
        <v>99</v>
      </c>
      <c r="I107" s="203" t="s">
        <v>60</v>
      </c>
      <c r="J107" s="203">
        <v>460</v>
      </c>
      <c r="K107" s="203" t="s">
        <v>76</v>
      </c>
      <c r="L107" s="203" t="s">
        <v>1706</v>
      </c>
      <c r="N107" s="216" t="s">
        <v>1569</v>
      </c>
      <c r="O107" s="216"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18" t="s">
        <v>1570</v>
      </c>
      <c r="Q107" s="218" t="s">
        <v>63</v>
      </c>
      <c r="R107" s="218" t="str">
        <f t="shared" ref="R107:R118" si="12">H107&amp;" "&amp;I107</f>
        <v>Passenger LDVs</v>
      </c>
      <c r="S107" s="218" t="str">
        <f t="shared" si="6"/>
        <v>//**Passenger LDVs: **</v>
      </c>
      <c r="T107" s="203" t="str">
        <f t="shared" si="5"/>
        <v/>
      </c>
    </row>
    <row r="108" spans="1:21" x14ac:dyDescent="0.15">
      <c r="A108" s="216" t="s">
        <v>1571</v>
      </c>
      <c r="B108" s="217"/>
      <c r="C108" s="203" t="s">
        <v>57</v>
      </c>
      <c r="D108" s="203" t="s">
        <v>131</v>
      </c>
      <c r="E108" s="203" t="s">
        <v>132</v>
      </c>
      <c r="F108" s="203" t="s">
        <v>105</v>
      </c>
      <c r="G108" s="203" t="s">
        <v>60</v>
      </c>
      <c r="H108" s="203" t="s">
        <v>106</v>
      </c>
      <c r="I108" s="203" t="s">
        <v>60</v>
      </c>
      <c r="J108" s="203">
        <v>461</v>
      </c>
      <c r="K108" s="203" t="s">
        <v>76</v>
      </c>
      <c r="L108" s="203" t="s">
        <v>1706</v>
      </c>
      <c r="N108" s="216" t="s">
        <v>1569</v>
      </c>
      <c r="O108" s="216"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18" t="s">
        <v>1570</v>
      </c>
      <c r="Q108" s="218" t="s">
        <v>63</v>
      </c>
      <c r="R108" s="218" t="str">
        <f t="shared" si="12"/>
        <v>Freight LDVs</v>
      </c>
      <c r="S108" s="218" t="str">
        <f t="shared" si="6"/>
        <v>//**Freight LDVs: **</v>
      </c>
      <c r="T108" s="203" t="str">
        <f t="shared" si="5"/>
        <v/>
      </c>
    </row>
    <row r="109" spans="1:21" x14ac:dyDescent="0.15">
      <c r="A109" s="216" t="s">
        <v>1571</v>
      </c>
      <c r="B109" s="217"/>
      <c r="C109" s="203" t="s">
        <v>57</v>
      </c>
      <c r="D109" s="203" t="s">
        <v>131</v>
      </c>
      <c r="E109" s="203" t="s">
        <v>132</v>
      </c>
      <c r="F109" s="203" t="s">
        <v>98</v>
      </c>
      <c r="G109" s="203" t="s">
        <v>80</v>
      </c>
      <c r="H109" s="203" t="s">
        <v>99</v>
      </c>
      <c r="I109" s="203" t="s">
        <v>80</v>
      </c>
      <c r="J109" s="203">
        <v>462</v>
      </c>
      <c r="K109" s="203" t="s">
        <v>76</v>
      </c>
      <c r="L109" s="203" t="s">
        <v>1706</v>
      </c>
      <c r="N109" s="216" t="s">
        <v>1569</v>
      </c>
      <c r="O109" s="216"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18" t="s">
        <v>1570</v>
      </c>
      <c r="Q109" s="218" t="s">
        <v>63</v>
      </c>
      <c r="R109" s="218" t="str">
        <f t="shared" si="12"/>
        <v>Passenger HDVs</v>
      </c>
      <c r="S109" s="218" t="str">
        <f t="shared" si="6"/>
        <v>//**Passenger HDVs: **</v>
      </c>
      <c r="T109" s="203" t="str">
        <f t="shared" si="5"/>
        <v/>
      </c>
    </row>
    <row r="110" spans="1:21" x14ac:dyDescent="0.15">
      <c r="A110" s="216" t="s">
        <v>1571</v>
      </c>
      <c r="B110" s="217"/>
      <c r="C110" s="203" t="s">
        <v>57</v>
      </c>
      <c r="D110" s="203" t="s">
        <v>131</v>
      </c>
      <c r="E110" s="203" t="s">
        <v>132</v>
      </c>
      <c r="F110" s="203" t="s">
        <v>105</v>
      </c>
      <c r="G110" s="203" t="s">
        <v>80</v>
      </c>
      <c r="H110" s="203" t="s">
        <v>106</v>
      </c>
      <c r="I110" s="203" t="s">
        <v>80</v>
      </c>
      <c r="J110" s="203">
        <v>463</v>
      </c>
      <c r="K110" s="203" t="s">
        <v>76</v>
      </c>
      <c r="L110" s="203" t="s">
        <v>1706</v>
      </c>
      <c r="N110" s="216" t="s">
        <v>1569</v>
      </c>
      <c r="O110" s="216"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18" t="s">
        <v>1570</v>
      </c>
      <c r="Q110" s="218" t="s">
        <v>63</v>
      </c>
      <c r="R110" s="218" t="str">
        <f t="shared" si="12"/>
        <v>Freight HDVs</v>
      </c>
      <c r="S110" s="218" t="str">
        <f t="shared" si="6"/>
        <v>//**Freight HDVs: **</v>
      </c>
      <c r="T110" s="203" t="str">
        <f t="shared" si="5"/>
        <v/>
      </c>
    </row>
    <row r="111" spans="1:21" x14ac:dyDescent="0.15">
      <c r="A111" s="216" t="s">
        <v>1571</v>
      </c>
      <c r="B111" s="217"/>
      <c r="C111" s="203" t="s">
        <v>57</v>
      </c>
      <c r="D111" s="203" t="s">
        <v>131</v>
      </c>
      <c r="E111" s="203" t="s">
        <v>132</v>
      </c>
      <c r="F111" s="203" t="s">
        <v>98</v>
      </c>
      <c r="G111" s="203" t="s">
        <v>81</v>
      </c>
      <c r="H111" s="203" t="s">
        <v>99</v>
      </c>
      <c r="I111" s="203" t="s">
        <v>107</v>
      </c>
      <c r="J111" s="203">
        <v>502</v>
      </c>
      <c r="K111" s="203" t="s">
        <v>76</v>
      </c>
      <c r="L111" s="203" t="s">
        <v>1573</v>
      </c>
      <c r="N111" s="216" t="s">
        <v>1569</v>
      </c>
      <c r="O111" s="216"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18" t="s">
        <v>1570</v>
      </c>
      <c r="Q111" s="218" t="s">
        <v>63</v>
      </c>
      <c r="R111" s="218" t="str">
        <f t="shared" si="12"/>
        <v>Passenger Aircraft</v>
      </c>
      <c r="S111" s="218" t="str">
        <f t="shared" si="6"/>
        <v>//**Passenger Aircraft: **</v>
      </c>
      <c r="T111" s="203" t="str">
        <f t="shared" si="5"/>
        <v/>
      </c>
    </row>
    <row r="112" spans="1:21" x14ac:dyDescent="0.15">
      <c r="A112" s="216" t="s">
        <v>1571</v>
      </c>
      <c r="B112" s="217"/>
      <c r="C112" s="203" t="s">
        <v>57</v>
      </c>
      <c r="D112" s="203" t="s">
        <v>131</v>
      </c>
      <c r="E112" s="203" t="s">
        <v>132</v>
      </c>
      <c r="F112" s="203" t="s">
        <v>105</v>
      </c>
      <c r="G112" s="203" t="s">
        <v>81</v>
      </c>
      <c r="H112" s="203" t="s">
        <v>106</v>
      </c>
      <c r="I112" s="203" t="s">
        <v>107</v>
      </c>
      <c r="J112" s="203">
        <v>503</v>
      </c>
      <c r="K112" s="203" t="s">
        <v>76</v>
      </c>
      <c r="L112" s="203" t="s">
        <v>1573</v>
      </c>
      <c r="N112" s="216" t="s">
        <v>1569</v>
      </c>
      <c r="O112" s="216"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18" t="s">
        <v>1570</v>
      </c>
      <c r="Q112" s="218" t="s">
        <v>63</v>
      </c>
      <c r="R112" s="218" t="str">
        <f t="shared" si="12"/>
        <v>Freight Aircraft</v>
      </c>
      <c r="S112" s="218" t="str">
        <f t="shared" si="6"/>
        <v>//**Freight Aircraft: **</v>
      </c>
      <c r="T112" s="203" t="str">
        <f t="shared" si="5"/>
        <v/>
      </c>
    </row>
    <row r="113" spans="1:21" x14ac:dyDescent="0.15">
      <c r="A113" s="216" t="s">
        <v>1571</v>
      </c>
      <c r="B113" s="217"/>
      <c r="C113" s="203" t="s">
        <v>57</v>
      </c>
      <c r="D113" s="203" t="s">
        <v>131</v>
      </c>
      <c r="E113" s="203" t="s">
        <v>132</v>
      </c>
      <c r="F113" s="203" t="s">
        <v>98</v>
      </c>
      <c r="G113" s="203" t="s">
        <v>82</v>
      </c>
      <c r="H113" s="203" t="s">
        <v>99</v>
      </c>
      <c r="I113" s="203" t="s">
        <v>108</v>
      </c>
      <c r="J113" s="203">
        <v>504</v>
      </c>
      <c r="K113" s="203" t="s">
        <v>76</v>
      </c>
      <c r="L113" s="203" t="s">
        <v>1574</v>
      </c>
      <c r="N113" s="216" t="s">
        <v>1569</v>
      </c>
      <c r="O113" s="216"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18" t="s">
        <v>1570</v>
      </c>
      <c r="Q113" s="218" t="s">
        <v>63</v>
      </c>
      <c r="R113" s="218" t="str">
        <f t="shared" si="12"/>
        <v>Passenger Rail</v>
      </c>
      <c r="S113" s="218" t="str">
        <f t="shared" si="6"/>
        <v>//**Passenger Rail: **</v>
      </c>
      <c r="T113" s="203" t="str">
        <f t="shared" si="5"/>
        <v/>
      </c>
    </row>
    <row r="114" spans="1:21" x14ac:dyDescent="0.15">
      <c r="A114" s="216" t="s">
        <v>1571</v>
      </c>
      <c r="B114" s="217"/>
      <c r="C114" s="203" t="s">
        <v>57</v>
      </c>
      <c r="D114" s="203" t="s">
        <v>131</v>
      </c>
      <c r="E114" s="203" t="s">
        <v>132</v>
      </c>
      <c r="F114" s="203" t="s">
        <v>105</v>
      </c>
      <c r="G114" s="203" t="s">
        <v>82</v>
      </c>
      <c r="H114" s="203" t="s">
        <v>106</v>
      </c>
      <c r="I114" s="203" t="s">
        <v>108</v>
      </c>
      <c r="J114" s="203">
        <v>505</v>
      </c>
      <c r="K114" s="203" t="s">
        <v>76</v>
      </c>
      <c r="L114" s="203" t="s">
        <v>1574</v>
      </c>
      <c r="N114" s="216" t="s">
        <v>1569</v>
      </c>
      <c r="O114" s="216"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18" t="s">
        <v>1570</v>
      </c>
      <c r="Q114" s="218" t="s">
        <v>63</v>
      </c>
      <c r="R114" s="218" t="str">
        <f t="shared" si="12"/>
        <v>Freight Rail</v>
      </c>
      <c r="S114" s="218" t="str">
        <f t="shared" si="6"/>
        <v>//**Freight Rail: **</v>
      </c>
      <c r="T114" s="203" t="str">
        <f t="shared" si="5"/>
        <v/>
      </c>
    </row>
    <row r="115" spans="1:21" x14ac:dyDescent="0.15">
      <c r="A115" s="216" t="s">
        <v>1571</v>
      </c>
      <c r="B115" s="217"/>
      <c r="C115" s="203" t="s">
        <v>57</v>
      </c>
      <c r="D115" s="203" t="s">
        <v>131</v>
      </c>
      <c r="E115" s="203" t="s">
        <v>132</v>
      </c>
      <c r="F115" s="203" t="s">
        <v>98</v>
      </c>
      <c r="G115" s="203" t="s">
        <v>83</v>
      </c>
      <c r="H115" s="203" t="s">
        <v>99</v>
      </c>
      <c r="I115" s="203" t="s">
        <v>109</v>
      </c>
      <c r="J115" s="203">
        <v>506</v>
      </c>
      <c r="K115" s="203" t="s">
        <v>76</v>
      </c>
      <c r="L115" s="203" t="s">
        <v>1575</v>
      </c>
      <c r="N115" s="216" t="s">
        <v>1569</v>
      </c>
      <c r="O115" s="216"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18" t="s">
        <v>1570</v>
      </c>
      <c r="Q115" s="218" t="s">
        <v>63</v>
      </c>
      <c r="R115" s="218" t="str">
        <f t="shared" si="12"/>
        <v>Passenger Ships</v>
      </c>
      <c r="S115" s="218" t="str">
        <f t="shared" si="6"/>
        <v>//**Passenger Ships: **</v>
      </c>
      <c r="T115" s="203" t="str">
        <f t="shared" si="5"/>
        <v/>
      </c>
    </row>
    <row r="116" spans="1:21" x14ac:dyDescent="0.15">
      <c r="A116" s="216" t="s">
        <v>1571</v>
      </c>
      <c r="B116" s="217"/>
      <c r="C116" s="203" t="s">
        <v>57</v>
      </c>
      <c r="D116" s="203" t="s">
        <v>131</v>
      </c>
      <c r="E116" s="203" t="s">
        <v>132</v>
      </c>
      <c r="F116" s="203" t="s">
        <v>105</v>
      </c>
      <c r="G116" s="203" t="s">
        <v>83</v>
      </c>
      <c r="H116" s="203" t="s">
        <v>106</v>
      </c>
      <c r="I116" s="203" t="s">
        <v>109</v>
      </c>
      <c r="J116" s="203">
        <v>507</v>
      </c>
      <c r="K116" s="203" t="s">
        <v>76</v>
      </c>
      <c r="L116" s="203" t="s">
        <v>1576</v>
      </c>
      <c r="N116" s="216" t="s">
        <v>1569</v>
      </c>
      <c r="O116" s="216"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18" t="s">
        <v>1570</v>
      </c>
      <c r="Q116" s="218" t="s">
        <v>63</v>
      </c>
      <c r="R116" s="218" t="str">
        <f t="shared" si="12"/>
        <v>Freight Ships</v>
      </c>
      <c r="S116" s="218" t="str">
        <f t="shared" si="6"/>
        <v>//**Freight Ships: **</v>
      </c>
      <c r="T116" s="203" t="str">
        <f t="shared" si="5"/>
        <v/>
      </c>
    </row>
    <row r="117" spans="1:21" x14ac:dyDescent="0.15">
      <c r="A117" s="216" t="s">
        <v>1571</v>
      </c>
      <c r="B117" s="217"/>
      <c r="C117" s="203" t="s">
        <v>57</v>
      </c>
      <c r="D117" s="203" t="s">
        <v>131</v>
      </c>
      <c r="E117" s="203" t="s">
        <v>132</v>
      </c>
      <c r="F117" s="203" t="s">
        <v>98</v>
      </c>
      <c r="G117" s="203" t="s">
        <v>84</v>
      </c>
      <c r="H117" s="203" t="s">
        <v>99</v>
      </c>
      <c r="I117" s="203" t="s">
        <v>110</v>
      </c>
      <c r="K117" s="203" t="s">
        <v>76</v>
      </c>
      <c r="N117" s="216" t="s">
        <v>1569</v>
      </c>
      <c r="O117" s="216"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18" t="s">
        <v>1570</v>
      </c>
      <c r="Q117" s="218" t="s">
        <v>63</v>
      </c>
      <c r="R117" s="218" t="str">
        <f t="shared" si="12"/>
        <v>Passenger Motorbikes</v>
      </c>
      <c r="S117" s="218" t="str">
        <f t="shared" si="6"/>
        <v>//**Passenger Motorbikes: **</v>
      </c>
      <c r="T117" s="203" t="str">
        <f t="shared" si="5"/>
        <v/>
      </c>
    </row>
    <row r="118" spans="1:21" x14ac:dyDescent="0.15">
      <c r="A118" s="216" t="s">
        <v>1571</v>
      </c>
      <c r="B118" s="217"/>
      <c r="C118" s="203" t="s">
        <v>57</v>
      </c>
      <c r="D118" s="203" t="s">
        <v>131</v>
      </c>
      <c r="E118" s="203" t="s">
        <v>132</v>
      </c>
      <c r="F118" s="203" t="s">
        <v>105</v>
      </c>
      <c r="G118" s="203" t="s">
        <v>84</v>
      </c>
      <c r="H118" s="203" t="s">
        <v>106</v>
      </c>
      <c r="I118" s="203" t="s">
        <v>110</v>
      </c>
      <c r="K118" s="203" t="s">
        <v>76</v>
      </c>
      <c r="N118" s="216" t="s">
        <v>1569</v>
      </c>
      <c r="O118" s="216"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18" t="s">
        <v>1570</v>
      </c>
      <c r="Q118" s="218" t="s">
        <v>63</v>
      </c>
      <c r="R118" s="218" t="str">
        <f t="shared" si="12"/>
        <v>Freight Motorbikes</v>
      </c>
      <c r="S118" s="218" t="str">
        <f t="shared" si="6"/>
        <v>//**Freight Motorbikes: **</v>
      </c>
      <c r="T118" s="203" t="str">
        <f t="shared" si="5"/>
        <v/>
      </c>
    </row>
    <row r="119" spans="1:21" s="221" customFormat="1" x14ac:dyDescent="0.15">
      <c r="A119" s="221" t="s">
        <v>1568</v>
      </c>
      <c r="B119" s="212" t="str">
        <f t="shared" ref="B119:B120" si="13">C119&amp;D119&amp;E119</f>
        <v>TransportationLow Carbon Fuel StandardAdditional LCFS Percentage</v>
      </c>
      <c r="C119" s="221" t="s">
        <v>57</v>
      </c>
      <c r="D119" s="221" t="s">
        <v>137</v>
      </c>
      <c r="E119" s="221" t="s">
        <v>138</v>
      </c>
      <c r="J119" s="221">
        <v>190</v>
      </c>
      <c r="K119" s="221" t="s">
        <v>63</v>
      </c>
      <c r="L119" s="221" t="s">
        <v>1707</v>
      </c>
      <c r="M119" s="205"/>
      <c r="N119" s="222" t="s">
        <v>1569</v>
      </c>
      <c r="O119" s="222"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1" t="s">
        <v>1570</v>
      </c>
      <c r="Q119" s="221" t="s">
        <v>76</v>
      </c>
      <c r="S119" s="220" t="str">
        <f>IF(R119="","","//**"&amp;R119&amp;": **")</f>
        <v/>
      </c>
      <c r="T119" s="220" t="str">
        <f t="shared" si="5"/>
        <v xml:space="preserve"> The Ministry of Energy, through RenovaBio (National Biofuels Policy), established a 10% reduction in the carbon intensity of the fuel matrix in Brazil by 2028 with incentives to use biofuels.</v>
      </c>
      <c r="U119" s="213"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1" customFormat="1" x14ac:dyDescent="0.15">
      <c r="A120" s="221" t="s">
        <v>1568</v>
      </c>
      <c r="B120" s="212" t="str">
        <f t="shared" si="13"/>
        <v>TransportationTransportation Demand ManagementFraction of TDM Package Implemented</v>
      </c>
      <c r="C120" s="221" t="s">
        <v>57</v>
      </c>
      <c r="D120" s="220" t="str">
        <f>D121</f>
        <v>Transportation Demand Management</v>
      </c>
      <c r="E120" s="221" t="str">
        <f>E121</f>
        <v>Fraction of TDM Package Implemented</v>
      </c>
      <c r="M120" s="205"/>
      <c r="N120" s="222" t="s">
        <v>1569</v>
      </c>
      <c r="O120" s="222" t="e">
        <f>INDEX('Standard Descriptions'!$E:$E,MATCH(Guidance!E120,'Standard Descriptions'!$C:$C,0))</f>
        <v>#N/A</v>
      </c>
      <c r="P120" s="220" t="s">
        <v>1570</v>
      </c>
      <c r="Q120" s="220" t="s">
        <v>63</v>
      </c>
      <c r="S120" s="220" t="str">
        <f t="shared" si="6"/>
        <v/>
      </c>
      <c r="T120" s="220" t="str">
        <f t="shared" si="5"/>
        <v/>
      </c>
      <c r="U120" s="213" t="e">
        <f>N120&amp;O120&amp;P120&amp;T121&amp;T122&amp;T123&amp;T124&amp;T125&amp;T126&amp;T127&amp;T128&amp;T129&amp;T130&amp;T131&amp;T132</f>
        <v>#N/A</v>
      </c>
    </row>
    <row r="121" spans="1:21" x14ac:dyDescent="0.15">
      <c r="A121" s="216" t="s">
        <v>1571</v>
      </c>
      <c r="B121" s="217"/>
      <c r="C121" s="203" t="s">
        <v>57</v>
      </c>
      <c r="D121" s="203" t="s">
        <v>143</v>
      </c>
      <c r="E121" s="203" t="s">
        <v>144</v>
      </c>
      <c r="F121" s="203" t="s">
        <v>98</v>
      </c>
      <c r="H121" s="203" t="s">
        <v>145</v>
      </c>
      <c r="J121" s="203">
        <v>8</v>
      </c>
      <c r="K121" s="203" t="s">
        <v>76</v>
      </c>
      <c r="L121" s="203" t="s">
        <v>1577</v>
      </c>
      <c r="N121" s="216" t="s">
        <v>1569</v>
      </c>
      <c r="O121" s="216" t="e">
        <f>INDEX('Standard Descriptions'!$E:$E,MATCH(Guidance!E121,'Standard Descriptions'!$C:$C,0))</f>
        <v>#N/A</v>
      </c>
      <c r="P121" s="218" t="s">
        <v>1570</v>
      </c>
      <c r="Q121" s="218" t="s">
        <v>63</v>
      </c>
      <c r="R121" s="218" t="str">
        <f t="shared" ref="R121:R132" si="14">H121&amp;" "&amp;I121</f>
        <v xml:space="preserve">Passengers </v>
      </c>
      <c r="S121" s="218" t="str">
        <f t="shared" si="6"/>
        <v>//**Passengers : **</v>
      </c>
      <c r="T121" s="203" t="str">
        <f>IF(K121="Yes",S121&amp;L121,"")</f>
        <v/>
      </c>
    </row>
    <row r="122" spans="1:21" x14ac:dyDescent="0.15">
      <c r="A122" s="216" t="s">
        <v>1571</v>
      </c>
      <c r="B122" s="217"/>
      <c r="C122" s="203" t="s">
        <v>57</v>
      </c>
      <c r="D122" s="203" t="s">
        <v>143</v>
      </c>
      <c r="E122" s="203" t="s">
        <v>144</v>
      </c>
      <c r="F122" s="203" t="s">
        <v>105</v>
      </c>
      <c r="H122" s="203" t="s">
        <v>106</v>
      </c>
      <c r="J122" s="203">
        <v>179</v>
      </c>
      <c r="K122" s="203" t="s">
        <v>76</v>
      </c>
      <c r="L122" s="203" t="s">
        <v>1577</v>
      </c>
      <c r="N122" s="216" t="s">
        <v>1569</v>
      </c>
      <c r="O122" s="216" t="e">
        <f>INDEX('Standard Descriptions'!$E:$E,MATCH(Guidance!E122,'Standard Descriptions'!$C:$C,0))</f>
        <v>#N/A</v>
      </c>
      <c r="P122" s="218" t="s">
        <v>1570</v>
      </c>
      <c r="Q122" s="218" t="s">
        <v>63</v>
      </c>
      <c r="R122" s="218" t="str">
        <f t="shared" si="14"/>
        <v xml:space="preserve">Freight </v>
      </c>
      <c r="S122" s="218" t="str">
        <f t="shared" si="6"/>
        <v>//**Freight : **</v>
      </c>
      <c r="T122" s="203" t="str">
        <f t="shared" si="5"/>
        <v/>
      </c>
    </row>
    <row r="123" spans="1:21" x14ac:dyDescent="0.15">
      <c r="A123" s="216" t="s">
        <v>1571</v>
      </c>
      <c r="B123" s="217"/>
      <c r="N123" s="216" t="s">
        <v>1569</v>
      </c>
      <c r="O123" s="216" t="e">
        <f>INDEX('Standard Descriptions'!$E:$E,MATCH(Guidance!E123,'Standard Descriptions'!$C:$C,0))</f>
        <v>#N/A</v>
      </c>
      <c r="P123" s="218" t="s">
        <v>1570</v>
      </c>
      <c r="Q123" s="218" t="s">
        <v>63</v>
      </c>
      <c r="R123" s="218" t="str">
        <f t="shared" si="14"/>
        <v xml:space="preserve"> </v>
      </c>
      <c r="S123" s="218" t="str">
        <f t="shared" si="6"/>
        <v>//** : **</v>
      </c>
      <c r="T123" s="203" t="str">
        <f t="shared" si="5"/>
        <v/>
      </c>
    </row>
    <row r="124" spans="1:21" x14ac:dyDescent="0.15">
      <c r="A124" s="216" t="s">
        <v>1571</v>
      </c>
      <c r="B124" s="217"/>
      <c r="N124" s="216" t="s">
        <v>1569</v>
      </c>
      <c r="O124" s="216" t="e">
        <f>INDEX('Standard Descriptions'!$E:$E,MATCH(Guidance!E124,'Standard Descriptions'!$C:$C,0))</f>
        <v>#N/A</v>
      </c>
      <c r="P124" s="218" t="s">
        <v>1570</v>
      </c>
      <c r="Q124" s="218" t="s">
        <v>63</v>
      </c>
      <c r="R124" s="218" t="str">
        <f t="shared" si="14"/>
        <v xml:space="preserve"> </v>
      </c>
      <c r="S124" s="218" t="str">
        <f t="shared" si="6"/>
        <v>//** : **</v>
      </c>
      <c r="T124" s="203" t="str">
        <f t="shared" si="5"/>
        <v/>
      </c>
    </row>
    <row r="125" spans="1:21" x14ac:dyDescent="0.15">
      <c r="A125" s="216" t="s">
        <v>1571</v>
      </c>
      <c r="B125" s="217"/>
      <c r="N125" s="216" t="s">
        <v>1569</v>
      </c>
      <c r="O125" s="216" t="e">
        <f>INDEX('Standard Descriptions'!$E:$E,MATCH(Guidance!E125,'Standard Descriptions'!$C:$C,0))</f>
        <v>#N/A</v>
      </c>
      <c r="P125" s="218" t="s">
        <v>1570</v>
      </c>
      <c r="Q125" s="218" t="s">
        <v>63</v>
      </c>
      <c r="R125" s="218" t="str">
        <f t="shared" si="14"/>
        <v xml:space="preserve"> </v>
      </c>
      <c r="S125" s="218" t="str">
        <f t="shared" si="6"/>
        <v>//** : **</v>
      </c>
      <c r="T125" s="203" t="str">
        <f t="shared" si="5"/>
        <v/>
      </c>
    </row>
    <row r="126" spans="1:21" x14ac:dyDescent="0.15">
      <c r="A126" s="216" t="s">
        <v>1571</v>
      </c>
      <c r="B126" s="217"/>
      <c r="N126" s="216" t="s">
        <v>1569</v>
      </c>
      <c r="O126" s="216" t="e">
        <f>INDEX('Standard Descriptions'!$E:$E,MATCH(Guidance!E126,'Standard Descriptions'!$C:$C,0))</f>
        <v>#N/A</v>
      </c>
      <c r="P126" s="218" t="s">
        <v>1570</v>
      </c>
      <c r="Q126" s="218" t="s">
        <v>63</v>
      </c>
      <c r="R126" s="218" t="str">
        <f t="shared" si="14"/>
        <v xml:space="preserve"> </v>
      </c>
      <c r="S126" s="218" t="str">
        <f t="shared" si="6"/>
        <v>//** : **</v>
      </c>
      <c r="T126" s="203" t="str">
        <f t="shared" si="5"/>
        <v/>
      </c>
    </row>
    <row r="127" spans="1:21" x14ac:dyDescent="0.15">
      <c r="A127" s="216" t="s">
        <v>1571</v>
      </c>
      <c r="B127" s="217"/>
      <c r="N127" s="216" t="s">
        <v>1569</v>
      </c>
      <c r="O127" s="216" t="e">
        <f>INDEX('Standard Descriptions'!$E:$E,MATCH(Guidance!E127,'Standard Descriptions'!$C:$C,0))</f>
        <v>#N/A</v>
      </c>
      <c r="P127" s="218" t="s">
        <v>1570</v>
      </c>
      <c r="Q127" s="218" t="s">
        <v>63</v>
      </c>
      <c r="R127" s="218" t="str">
        <f t="shared" si="14"/>
        <v xml:space="preserve"> </v>
      </c>
      <c r="S127" s="218" t="str">
        <f t="shared" si="6"/>
        <v>//** : **</v>
      </c>
      <c r="T127" s="203" t="str">
        <f t="shared" si="5"/>
        <v/>
      </c>
    </row>
    <row r="128" spans="1:21" x14ac:dyDescent="0.15">
      <c r="A128" s="216" t="s">
        <v>1571</v>
      </c>
      <c r="B128" s="217"/>
      <c r="N128" s="216" t="s">
        <v>1569</v>
      </c>
      <c r="O128" s="216" t="e">
        <f>INDEX('Standard Descriptions'!$E:$E,MATCH(Guidance!E128,'Standard Descriptions'!$C:$C,0))</f>
        <v>#N/A</v>
      </c>
      <c r="P128" s="218" t="s">
        <v>1570</v>
      </c>
      <c r="Q128" s="218" t="s">
        <v>63</v>
      </c>
      <c r="R128" s="218" t="str">
        <f t="shared" si="14"/>
        <v xml:space="preserve"> </v>
      </c>
      <c r="S128" s="218" t="str">
        <f t="shared" si="6"/>
        <v>//** : **</v>
      </c>
      <c r="T128" s="203" t="str">
        <f t="shared" si="5"/>
        <v/>
      </c>
    </row>
    <row r="129" spans="1:21" x14ac:dyDescent="0.15">
      <c r="A129" s="216" t="s">
        <v>1571</v>
      </c>
      <c r="B129" s="217"/>
      <c r="N129" s="216" t="s">
        <v>1569</v>
      </c>
      <c r="O129" s="216" t="e">
        <f>INDEX('Standard Descriptions'!$E:$E,MATCH(Guidance!E129,'Standard Descriptions'!$C:$C,0))</f>
        <v>#N/A</v>
      </c>
      <c r="P129" s="218" t="s">
        <v>1570</v>
      </c>
      <c r="Q129" s="218" t="s">
        <v>63</v>
      </c>
      <c r="R129" s="218" t="str">
        <f t="shared" si="14"/>
        <v xml:space="preserve"> </v>
      </c>
      <c r="S129" s="218" t="str">
        <f t="shared" si="6"/>
        <v>//** : **</v>
      </c>
      <c r="T129" s="203" t="str">
        <f t="shared" si="5"/>
        <v/>
      </c>
    </row>
    <row r="130" spans="1:21" x14ac:dyDescent="0.15">
      <c r="A130" s="216" t="s">
        <v>1571</v>
      </c>
      <c r="B130" s="217"/>
      <c r="N130" s="216" t="s">
        <v>1569</v>
      </c>
      <c r="O130" s="216" t="e">
        <f>INDEX('Standard Descriptions'!$E:$E,MATCH(Guidance!E130,'Standard Descriptions'!$C:$C,0))</f>
        <v>#N/A</v>
      </c>
      <c r="P130" s="218" t="s">
        <v>1570</v>
      </c>
      <c r="Q130" s="218" t="s">
        <v>63</v>
      </c>
      <c r="R130" s="218" t="str">
        <f t="shared" si="14"/>
        <v xml:space="preserve"> </v>
      </c>
      <c r="S130" s="218" t="str">
        <f t="shared" si="6"/>
        <v>//** : **</v>
      </c>
      <c r="T130" s="203" t="str">
        <f t="shared" si="5"/>
        <v/>
      </c>
    </row>
    <row r="131" spans="1:21" x14ac:dyDescent="0.15">
      <c r="A131" s="216" t="s">
        <v>1571</v>
      </c>
      <c r="B131" s="217"/>
      <c r="N131" s="216" t="s">
        <v>1569</v>
      </c>
      <c r="O131" s="216" t="e">
        <f>INDEX('Standard Descriptions'!$E:$E,MATCH(Guidance!E131,'Standard Descriptions'!$C:$C,0))</f>
        <v>#N/A</v>
      </c>
      <c r="P131" s="218" t="s">
        <v>1570</v>
      </c>
      <c r="Q131" s="218" t="s">
        <v>63</v>
      </c>
      <c r="R131" s="218" t="str">
        <f t="shared" si="14"/>
        <v xml:space="preserve"> </v>
      </c>
      <c r="S131" s="218" t="str">
        <f t="shared" si="6"/>
        <v>//** : **</v>
      </c>
      <c r="T131" s="203" t="str">
        <f t="shared" si="5"/>
        <v/>
      </c>
    </row>
    <row r="132" spans="1:21" x14ac:dyDescent="0.15">
      <c r="A132" s="216" t="s">
        <v>1571</v>
      </c>
      <c r="B132" s="217"/>
      <c r="N132" s="216" t="s">
        <v>1569</v>
      </c>
      <c r="O132" s="216" t="e">
        <f>INDEX('Standard Descriptions'!$E:$E,MATCH(Guidance!E132,'Standard Descriptions'!$C:$C,0))</f>
        <v>#N/A</v>
      </c>
      <c r="P132" s="218" t="s">
        <v>1570</v>
      </c>
      <c r="Q132" s="218" t="s">
        <v>63</v>
      </c>
      <c r="R132" s="218" t="str">
        <f t="shared" si="14"/>
        <v xml:space="preserve"> </v>
      </c>
      <c r="S132" s="218" t="str">
        <f t="shared" si="6"/>
        <v>//** : **</v>
      </c>
      <c r="T132" s="203" t="str">
        <f t="shared" ref="T132:T195" si="15">IF(K132="Yes",S132&amp;L132,"")</f>
        <v/>
      </c>
    </row>
    <row r="133" spans="1:21" s="220" customFormat="1" x14ac:dyDescent="0.15">
      <c r="A133" s="221" t="s">
        <v>1568</v>
      </c>
      <c r="B133" s="212" t="str">
        <f t="shared" ref="B133" si="16">C133&amp;D133&amp;E133</f>
        <v>Buildings and AppliancesBuilding Component ElectrificationFraction of New Bldg Components Shifted to Other Fuels</v>
      </c>
      <c r="C133" s="220" t="s">
        <v>151</v>
      </c>
      <c r="D133" s="220" t="s">
        <v>152</v>
      </c>
      <c r="E133" s="220" t="str">
        <f>E134</f>
        <v>Fraction of New Bldg Components Shifted to Other Fuels</v>
      </c>
      <c r="M133" s="204"/>
      <c r="N133" s="222" t="s">
        <v>1569</v>
      </c>
      <c r="O133" s="222"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0" t="s">
        <v>1570</v>
      </c>
      <c r="Q133" s="220" t="s">
        <v>63</v>
      </c>
      <c r="S133" s="220" t="str">
        <f t="shared" ref="S133:S196" si="17">IF(R133="","","//**"&amp;R133&amp;": **")</f>
        <v/>
      </c>
      <c r="T133" s="220" t="str">
        <f t="shared" si="15"/>
        <v/>
      </c>
      <c r="U133" s="213"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15">
      <c r="A134" s="216" t="s">
        <v>1571</v>
      </c>
      <c r="B134" s="217"/>
      <c r="C134" s="203" t="s">
        <v>151</v>
      </c>
      <c r="D134" s="203" t="s">
        <v>152</v>
      </c>
      <c r="E134" s="203" t="s">
        <v>153</v>
      </c>
      <c r="F134" s="203" t="s">
        <v>154</v>
      </c>
      <c r="G134" s="203" t="s">
        <v>155</v>
      </c>
      <c r="H134" s="203" t="s">
        <v>156</v>
      </c>
      <c r="I134" s="203" t="s">
        <v>157</v>
      </c>
      <c r="J134" s="203">
        <v>435</v>
      </c>
      <c r="K134" s="203" t="s">
        <v>76</v>
      </c>
      <c r="L134" s="203" t="s">
        <v>1578</v>
      </c>
      <c r="N134" s="216" t="s">
        <v>1569</v>
      </c>
      <c r="O134" s="216"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18" t="s">
        <v>1570</v>
      </c>
      <c r="Q134" s="218" t="s">
        <v>63</v>
      </c>
      <c r="R134" s="218" t="str">
        <f t="shared" ref="R134:R148" si="18">H134&amp;" "&amp;I134</f>
        <v>Urban Residential Heating</v>
      </c>
      <c r="S134" s="218" t="str">
        <f t="shared" si="17"/>
        <v>//**Urban Residential Heating: **</v>
      </c>
      <c r="T134" s="203" t="str">
        <f t="shared" si="15"/>
        <v/>
      </c>
    </row>
    <row r="135" spans="1:21" x14ac:dyDescent="0.15">
      <c r="A135" s="216" t="s">
        <v>1571</v>
      </c>
      <c r="B135" s="217"/>
      <c r="C135" s="203" t="s">
        <v>151</v>
      </c>
      <c r="D135" s="203" t="s">
        <v>152</v>
      </c>
      <c r="E135" s="203" t="s">
        <v>153</v>
      </c>
      <c r="F135" s="203" t="s">
        <v>162</v>
      </c>
      <c r="G135" s="203" t="s">
        <v>155</v>
      </c>
      <c r="H135" s="203" t="s">
        <v>156</v>
      </c>
      <c r="I135" s="203" t="s">
        <v>163</v>
      </c>
      <c r="J135" s="203">
        <v>436</v>
      </c>
      <c r="K135" s="203" t="s">
        <v>76</v>
      </c>
      <c r="N135" s="216" t="s">
        <v>1569</v>
      </c>
      <c r="O135" s="216"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18" t="s">
        <v>1570</v>
      </c>
      <c r="Q135" s="218" t="s">
        <v>63</v>
      </c>
      <c r="R135" s="218" t="str">
        <f t="shared" si="18"/>
        <v>Urban Residential Cooling and Ventilation</v>
      </c>
      <c r="S135" s="218" t="str">
        <f t="shared" si="17"/>
        <v>//**Urban Residential Cooling and Ventilation: **</v>
      </c>
      <c r="T135" s="203" t="str">
        <f t="shared" si="15"/>
        <v/>
      </c>
    </row>
    <row r="136" spans="1:21" x14ac:dyDescent="0.15">
      <c r="A136" s="216" t="s">
        <v>1571</v>
      </c>
      <c r="B136" s="217"/>
      <c r="C136" s="203" t="s">
        <v>151</v>
      </c>
      <c r="D136" s="203" t="s">
        <v>152</v>
      </c>
      <c r="E136" s="203" t="s">
        <v>153</v>
      </c>
      <c r="F136" s="203" t="s">
        <v>164</v>
      </c>
      <c r="G136" s="203" t="s">
        <v>155</v>
      </c>
      <c r="H136" s="203" t="s">
        <v>156</v>
      </c>
      <c r="I136" s="203" t="s">
        <v>165</v>
      </c>
      <c r="J136" s="203">
        <v>437</v>
      </c>
      <c r="K136" s="203" t="s">
        <v>76</v>
      </c>
      <c r="N136" s="216" t="s">
        <v>1569</v>
      </c>
      <c r="O136" s="216"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18" t="s">
        <v>1570</v>
      </c>
      <c r="Q136" s="218" t="s">
        <v>63</v>
      </c>
      <c r="R136" s="218" t="str">
        <f t="shared" si="18"/>
        <v>Urban Residential Lighting</v>
      </c>
      <c r="S136" s="218" t="str">
        <f t="shared" si="17"/>
        <v>//**Urban Residential Lighting: **</v>
      </c>
      <c r="T136" s="203" t="str">
        <f t="shared" si="15"/>
        <v/>
      </c>
    </row>
    <row r="137" spans="1:21" x14ac:dyDescent="0.15">
      <c r="A137" s="216" t="s">
        <v>1571</v>
      </c>
      <c r="B137" s="217"/>
      <c r="C137" s="203" t="s">
        <v>151</v>
      </c>
      <c r="D137" s="203" t="s">
        <v>152</v>
      </c>
      <c r="E137" s="203" t="s">
        <v>153</v>
      </c>
      <c r="F137" s="203" t="s">
        <v>166</v>
      </c>
      <c r="G137" s="203" t="s">
        <v>155</v>
      </c>
      <c r="H137" s="203" t="s">
        <v>156</v>
      </c>
      <c r="I137" s="203" t="s">
        <v>167</v>
      </c>
      <c r="J137" s="203">
        <v>438</v>
      </c>
      <c r="K137" s="203" t="s">
        <v>63</v>
      </c>
      <c r="L137" s="203" t="s">
        <v>1708</v>
      </c>
      <c r="N137" s="216" t="s">
        <v>1569</v>
      </c>
      <c r="O137" s="216"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18" t="s">
        <v>1570</v>
      </c>
      <c r="Q137" s="218" t="s">
        <v>63</v>
      </c>
      <c r="R137" s="218" t="str">
        <f t="shared" si="18"/>
        <v>Urban Residential Appliances</v>
      </c>
      <c r="S137" s="218" t="str">
        <f t="shared" si="17"/>
        <v>//**Urban Residential Appliances: **</v>
      </c>
      <c r="T137" s="203"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15">
      <c r="A138" s="216" t="s">
        <v>1571</v>
      </c>
      <c r="B138" s="217"/>
      <c r="C138" s="203" t="s">
        <v>151</v>
      </c>
      <c r="D138" s="203" t="s">
        <v>152</v>
      </c>
      <c r="E138" s="203" t="s">
        <v>153</v>
      </c>
      <c r="F138" s="203" t="s">
        <v>168</v>
      </c>
      <c r="G138" s="203" t="s">
        <v>155</v>
      </c>
      <c r="H138" s="203" t="s">
        <v>156</v>
      </c>
      <c r="I138" s="203" t="s">
        <v>169</v>
      </c>
      <c r="J138" s="203">
        <v>439</v>
      </c>
      <c r="K138" s="203" t="s">
        <v>63</v>
      </c>
      <c r="L138" s="203" t="s">
        <v>1709</v>
      </c>
      <c r="N138" s="216" t="s">
        <v>1569</v>
      </c>
      <c r="O138" s="216"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18" t="s">
        <v>1570</v>
      </c>
      <c r="Q138" s="218" t="s">
        <v>63</v>
      </c>
      <c r="R138" s="218" t="str">
        <f t="shared" si="18"/>
        <v>Urban Residential Other Components</v>
      </c>
      <c r="S138" s="218" t="str">
        <f t="shared" si="17"/>
        <v>//**Urban Residential Other Components: **</v>
      </c>
      <c r="T138" s="203" t="str">
        <f t="shared" si="15"/>
        <v>//**Urban Residential Other Components: ** In the BAU case, in the Brazil, the share of electricity among fuels used by other components in urban is rough 0% through 2050 due to the low share of electric cookers.</v>
      </c>
    </row>
    <row r="139" spans="1:21" x14ac:dyDescent="0.15">
      <c r="A139" s="216" t="s">
        <v>1571</v>
      </c>
      <c r="B139" s="217"/>
      <c r="C139" s="203" t="s">
        <v>151</v>
      </c>
      <c r="D139" s="203" t="s">
        <v>152</v>
      </c>
      <c r="E139" s="203" t="s">
        <v>153</v>
      </c>
      <c r="F139" s="203" t="s">
        <v>154</v>
      </c>
      <c r="G139" s="203" t="s">
        <v>170</v>
      </c>
      <c r="H139" s="203" t="s">
        <v>171</v>
      </c>
      <c r="I139" s="203" t="s">
        <v>157</v>
      </c>
      <c r="J139" s="203">
        <v>440</v>
      </c>
      <c r="K139" s="203" t="s">
        <v>76</v>
      </c>
      <c r="L139" s="203" t="s">
        <v>1580</v>
      </c>
      <c r="N139" s="216" t="s">
        <v>1569</v>
      </c>
      <c r="O139" s="216"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18" t="s">
        <v>1570</v>
      </c>
      <c r="Q139" s="218" t="s">
        <v>63</v>
      </c>
      <c r="R139" s="218" t="str">
        <f t="shared" si="18"/>
        <v>Rural Residential Heating</v>
      </c>
      <c r="S139" s="218" t="str">
        <f t="shared" si="17"/>
        <v>//**Rural Residential Heating: **</v>
      </c>
      <c r="T139" s="203" t="str">
        <f t="shared" si="15"/>
        <v/>
      </c>
    </row>
    <row r="140" spans="1:21" x14ac:dyDescent="0.15">
      <c r="A140" s="216" t="s">
        <v>1571</v>
      </c>
      <c r="B140" s="217"/>
      <c r="C140" s="203" t="s">
        <v>151</v>
      </c>
      <c r="D140" s="203" t="s">
        <v>152</v>
      </c>
      <c r="E140" s="203" t="s">
        <v>153</v>
      </c>
      <c r="F140" s="203" t="s">
        <v>162</v>
      </c>
      <c r="G140" s="203" t="s">
        <v>170</v>
      </c>
      <c r="H140" s="203" t="s">
        <v>171</v>
      </c>
      <c r="I140" s="203" t="s">
        <v>163</v>
      </c>
      <c r="J140" s="203">
        <v>441</v>
      </c>
      <c r="K140" s="203" t="s">
        <v>76</v>
      </c>
      <c r="N140" s="216" t="s">
        <v>1569</v>
      </c>
      <c r="O140" s="216"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18" t="s">
        <v>1570</v>
      </c>
      <c r="Q140" s="218" t="s">
        <v>63</v>
      </c>
      <c r="R140" s="218" t="str">
        <f t="shared" si="18"/>
        <v>Rural Residential Cooling and Ventilation</v>
      </c>
      <c r="S140" s="218" t="str">
        <f t="shared" si="17"/>
        <v>//**Rural Residential Cooling and Ventilation: **</v>
      </c>
      <c r="T140" s="203" t="str">
        <f t="shared" si="15"/>
        <v/>
      </c>
    </row>
    <row r="141" spans="1:21" x14ac:dyDescent="0.15">
      <c r="A141" s="216" t="s">
        <v>1571</v>
      </c>
      <c r="B141" s="217"/>
      <c r="C141" s="203" t="s">
        <v>151</v>
      </c>
      <c r="D141" s="203" t="s">
        <v>152</v>
      </c>
      <c r="E141" s="203" t="s">
        <v>153</v>
      </c>
      <c r="F141" s="203" t="s">
        <v>164</v>
      </c>
      <c r="G141" s="203" t="s">
        <v>170</v>
      </c>
      <c r="H141" s="203" t="s">
        <v>171</v>
      </c>
      <c r="I141" s="203" t="s">
        <v>165</v>
      </c>
      <c r="J141" s="203">
        <v>442</v>
      </c>
      <c r="K141" s="203" t="s">
        <v>76</v>
      </c>
      <c r="N141" s="216" t="s">
        <v>1569</v>
      </c>
      <c r="O141" s="216"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18" t="s">
        <v>1570</v>
      </c>
      <c r="Q141" s="218" t="s">
        <v>63</v>
      </c>
      <c r="R141" s="218" t="str">
        <f t="shared" si="18"/>
        <v>Rural Residential Lighting</v>
      </c>
      <c r="S141" s="218" t="str">
        <f t="shared" si="17"/>
        <v>//**Rural Residential Lighting: **</v>
      </c>
      <c r="T141" s="203" t="str">
        <f t="shared" si="15"/>
        <v/>
      </c>
    </row>
    <row r="142" spans="1:21" x14ac:dyDescent="0.15">
      <c r="A142" s="216" t="s">
        <v>1571</v>
      </c>
      <c r="B142" s="217"/>
      <c r="C142" s="203" t="s">
        <v>151</v>
      </c>
      <c r="D142" s="203" t="s">
        <v>152</v>
      </c>
      <c r="E142" s="203" t="s">
        <v>153</v>
      </c>
      <c r="F142" s="203" t="s">
        <v>166</v>
      </c>
      <c r="G142" s="203" t="s">
        <v>170</v>
      </c>
      <c r="H142" s="203" t="s">
        <v>171</v>
      </c>
      <c r="I142" s="203" t="s">
        <v>167</v>
      </c>
      <c r="J142" s="203">
        <v>443</v>
      </c>
      <c r="K142" s="203" t="s">
        <v>76</v>
      </c>
      <c r="L142" s="203" t="s">
        <v>1710</v>
      </c>
      <c r="N142" s="216" t="s">
        <v>1569</v>
      </c>
      <c r="O142" s="216"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18" t="s">
        <v>1570</v>
      </c>
      <c r="Q142" s="218" t="s">
        <v>63</v>
      </c>
      <c r="R142" s="218" t="str">
        <f t="shared" si="18"/>
        <v>Rural Residential Appliances</v>
      </c>
      <c r="S142" s="218" t="str">
        <f t="shared" si="17"/>
        <v>//**Rural Residential Appliances: **</v>
      </c>
      <c r="T142" s="203" t="str">
        <f t="shared" si="15"/>
        <v/>
      </c>
    </row>
    <row r="143" spans="1:21" x14ac:dyDescent="0.15">
      <c r="A143" s="216" t="s">
        <v>1571</v>
      </c>
      <c r="B143" s="217"/>
      <c r="C143" s="203" t="s">
        <v>151</v>
      </c>
      <c r="D143" s="203" t="s">
        <v>152</v>
      </c>
      <c r="E143" s="203" t="s">
        <v>153</v>
      </c>
      <c r="F143" s="203" t="s">
        <v>168</v>
      </c>
      <c r="G143" s="203" t="s">
        <v>170</v>
      </c>
      <c r="H143" s="203" t="s">
        <v>171</v>
      </c>
      <c r="I143" s="203" t="s">
        <v>169</v>
      </c>
      <c r="J143" s="203">
        <v>444</v>
      </c>
      <c r="K143" s="203" t="s">
        <v>76</v>
      </c>
      <c r="L143" s="203" t="s">
        <v>1579</v>
      </c>
      <c r="N143" s="216" t="s">
        <v>1569</v>
      </c>
      <c r="O143" s="216"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18" t="s">
        <v>1570</v>
      </c>
      <c r="Q143" s="218" t="s">
        <v>63</v>
      </c>
      <c r="R143" s="218" t="str">
        <f t="shared" si="18"/>
        <v>Rural Residential Other Components</v>
      </c>
      <c r="S143" s="218" t="str">
        <f t="shared" si="17"/>
        <v>//**Rural Residential Other Components: **</v>
      </c>
      <c r="T143" s="203" t="str">
        <f t="shared" si="15"/>
        <v/>
      </c>
    </row>
    <row r="144" spans="1:21" x14ac:dyDescent="0.15">
      <c r="A144" s="216" t="s">
        <v>1571</v>
      </c>
      <c r="B144" s="217"/>
      <c r="C144" s="203" t="s">
        <v>151</v>
      </c>
      <c r="D144" s="203" t="s">
        <v>152</v>
      </c>
      <c r="E144" s="203" t="s">
        <v>153</v>
      </c>
      <c r="F144" s="203" t="s">
        <v>154</v>
      </c>
      <c r="G144" s="203" t="s">
        <v>172</v>
      </c>
      <c r="H144" s="203" t="s">
        <v>173</v>
      </c>
      <c r="I144" s="203" t="s">
        <v>157</v>
      </c>
      <c r="J144" s="203">
        <v>445</v>
      </c>
      <c r="K144" s="203" t="s">
        <v>76</v>
      </c>
      <c r="L144" s="203" t="s">
        <v>1581</v>
      </c>
      <c r="N144" s="216" t="s">
        <v>1569</v>
      </c>
      <c r="O144" s="216"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18" t="s">
        <v>1570</v>
      </c>
      <c r="Q144" s="218" t="s">
        <v>63</v>
      </c>
      <c r="R144" s="218" t="str">
        <f t="shared" si="18"/>
        <v>Commercial Heating</v>
      </c>
      <c r="S144" s="218" t="str">
        <f t="shared" si="17"/>
        <v>//**Commercial Heating: **</v>
      </c>
      <c r="T144" s="203" t="str">
        <f t="shared" si="15"/>
        <v/>
      </c>
    </row>
    <row r="145" spans="1:21" x14ac:dyDescent="0.15">
      <c r="A145" s="216" t="s">
        <v>1571</v>
      </c>
      <c r="B145" s="217"/>
      <c r="C145" s="203" t="s">
        <v>151</v>
      </c>
      <c r="D145" s="203" t="s">
        <v>152</v>
      </c>
      <c r="E145" s="203" t="s">
        <v>153</v>
      </c>
      <c r="F145" s="203" t="s">
        <v>162</v>
      </c>
      <c r="G145" s="203" t="s">
        <v>172</v>
      </c>
      <c r="H145" s="203" t="s">
        <v>173</v>
      </c>
      <c r="I145" s="203" t="s">
        <v>163</v>
      </c>
      <c r="J145" s="203">
        <v>446</v>
      </c>
      <c r="K145" s="203" t="s">
        <v>76</v>
      </c>
      <c r="N145" s="216" t="s">
        <v>1569</v>
      </c>
      <c r="O145" s="216"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18" t="s">
        <v>1570</v>
      </c>
      <c r="Q145" s="218" t="s">
        <v>63</v>
      </c>
      <c r="R145" s="218" t="str">
        <f t="shared" si="18"/>
        <v>Commercial Cooling and Ventilation</v>
      </c>
      <c r="S145" s="218" t="str">
        <f t="shared" si="17"/>
        <v>//**Commercial Cooling and Ventilation: **</v>
      </c>
      <c r="T145" s="203" t="str">
        <f t="shared" si="15"/>
        <v/>
      </c>
    </row>
    <row r="146" spans="1:21" x14ac:dyDescent="0.15">
      <c r="A146" s="216" t="s">
        <v>1571</v>
      </c>
      <c r="B146" s="217"/>
      <c r="C146" s="203" t="s">
        <v>151</v>
      </c>
      <c r="D146" s="203" t="s">
        <v>152</v>
      </c>
      <c r="E146" s="203" t="s">
        <v>153</v>
      </c>
      <c r="F146" s="203" t="s">
        <v>164</v>
      </c>
      <c r="G146" s="203" t="s">
        <v>172</v>
      </c>
      <c r="H146" s="203" t="s">
        <v>173</v>
      </c>
      <c r="I146" s="203" t="s">
        <v>165</v>
      </c>
      <c r="J146" s="203">
        <v>447</v>
      </c>
      <c r="K146" s="203" t="s">
        <v>76</v>
      </c>
      <c r="N146" s="216" t="s">
        <v>1569</v>
      </c>
      <c r="O146" s="216"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18" t="s">
        <v>1570</v>
      </c>
      <c r="Q146" s="218" t="s">
        <v>63</v>
      </c>
      <c r="R146" s="218" t="str">
        <f t="shared" si="18"/>
        <v>Commercial Lighting</v>
      </c>
      <c r="S146" s="218" t="str">
        <f t="shared" si="17"/>
        <v>//**Commercial Lighting: **</v>
      </c>
      <c r="T146" s="203" t="str">
        <f t="shared" si="15"/>
        <v/>
      </c>
    </row>
    <row r="147" spans="1:21" x14ac:dyDescent="0.15">
      <c r="A147" s="216" t="s">
        <v>1571</v>
      </c>
      <c r="B147" s="217"/>
      <c r="C147" s="203" t="s">
        <v>151</v>
      </c>
      <c r="D147" s="203" t="s">
        <v>152</v>
      </c>
      <c r="E147" s="203" t="s">
        <v>153</v>
      </c>
      <c r="F147" s="203" t="s">
        <v>166</v>
      </c>
      <c r="G147" s="203" t="s">
        <v>172</v>
      </c>
      <c r="H147" s="203" t="s">
        <v>173</v>
      </c>
      <c r="I147" s="203" t="s">
        <v>167</v>
      </c>
      <c r="J147" s="203">
        <v>448</v>
      </c>
      <c r="K147" s="203" t="s">
        <v>63</v>
      </c>
      <c r="L147" s="203" t="s">
        <v>1711</v>
      </c>
      <c r="N147" s="216" t="s">
        <v>1569</v>
      </c>
      <c r="O147" s="216"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18" t="s">
        <v>1570</v>
      </c>
      <c r="Q147" s="218" t="s">
        <v>63</v>
      </c>
      <c r="R147" s="218" t="str">
        <f t="shared" si="18"/>
        <v>Commercial Appliances</v>
      </c>
      <c r="S147" s="218" t="str">
        <f t="shared" si="17"/>
        <v>//**Commercial Appliances: **</v>
      </c>
      <c r="T147" s="203" t="str">
        <f t="shared" si="15"/>
        <v>//**Commercial Appliances: ** In the BAU case, in the Brazil, the share of electricity among fuels used by appliances in commercial buildings will rise from 16% to 20% through 2050.</v>
      </c>
    </row>
    <row r="148" spans="1:21" x14ac:dyDescent="0.15">
      <c r="A148" s="216" t="s">
        <v>1571</v>
      </c>
      <c r="B148" s="212"/>
      <c r="C148" s="203" t="s">
        <v>151</v>
      </c>
      <c r="D148" s="203" t="s">
        <v>152</v>
      </c>
      <c r="E148" s="203" t="s">
        <v>153</v>
      </c>
      <c r="F148" s="203" t="s">
        <v>168</v>
      </c>
      <c r="G148" s="203" t="s">
        <v>172</v>
      </c>
      <c r="H148" s="203" t="s">
        <v>173</v>
      </c>
      <c r="I148" s="203" t="s">
        <v>169</v>
      </c>
      <c r="J148" s="203">
        <v>449</v>
      </c>
      <c r="K148" s="203" t="s">
        <v>76</v>
      </c>
      <c r="L148" s="203" t="s">
        <v>1582</v>
      </c>
      <c r="N148" s="216" t="s">
        <v>1569</v>
      </c>
      <c r="O148" s="216"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18" t="s">
        <v>1570</v>
      </c>
      <c r="Q148" s="218" t="s">
        <v>63</v>
      </c>
      <c r="R148" s="218" t="str">
        <f t="shared" si="18"/>
        <v>Commercial Other Components</v>
      </c>
      <c r="S148" s="218" t="str">
        <f t="shared" si="17"/>
        <v>//**Commercial Other Components: **</v>
      </c>
      <c r="T148" s="203" t="str">
        <f t="shared" si="15"/>
        <v/>
      </c>
    </row>
    <row r="149" spans="1:21" s="220" customFormat="1" x14ac:dyDescent="0.15">
      <c r="A149" s="220" t="s">
        <v>1568</v>
      </c>
      <c r="B149" s="212" t="str">
        <f t="shared" ref="B149" si="19">C149&amp;D149&amp;E149</f>
        <v>Buildings and AppliancesBuilding Energy Efficiency StandardsReduction in E Use Allowed by Component Eff Std</v>
      </c>
      <c r="C149" s="220" t="s">
        <v>151</v>
      </c>
      <c r="D149" s="220" t="s">
        <v>174</v>
      </c>
      <c r="E149" s="220" t="str">
        <f>E150</f>
        <v>Reduction in E Use Allowed by Component Eff Std</v>
      </c>
      <c r="M149" s="204"/>
      <c r="N149" s="222" t="s">
        <v>1569</v>
      </c>
      <c r="O149" s="222"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0" t="s">
        <v>1570</v>
      </c>
      <c r="Q149" s="220" t="s">
        <v>63</v>
      </c>
      <c r="S149" s="220" t="str">
        <f t="shared" si="17"/>
        <v/>
      </c>
      <c r="T149" s="220" t="str">
        <f t="shared" si="15"/>
        <v/>
      </c>
      <c r="U149" s="211"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15">
      <c r="A150" s="216" t="s">
        <v>1571</v>
      </c>
      <c r="B150" s="217"/>
      <c r="C150" s="203" t="s">
        <v>151</v>
      </c>
      <c r="D150" s="203" t="s">
        <v>174</v>
      </c>
      <c r="E150" s="203" t="s">
        <v>175</v>
      </c>
      <c r="F150" s="203" t="s">
        <v>154</v>
      </c>
      <c r="G150" s="203" t="s">
        <v>155</v>
      </c>
      <c r="H150" s="203" t="s">
        <v>1283</v>
      </c>
      <c r="I150" s="203" t="s">
        <v>157</v>
      </c>
      <c r="J150" s="203">
        <v>13</v>
      </c>
      <c r="K150" s="203" t="s">
        <v>76</v>
      </c>
      <c r="L150" s="203" t="s">
        <v>1583</v>
      </c>
      <c r="N150" s="216" t="s">
        <v>1569</v>
      </c>
      <c r="O150" s="216"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18" t="s">
        <v>1570</v>
      </c>
      <c r="Q150" s="218" t="s">
        <v>63</v>
      </c>
      <c r="R150" s="218" t="str">
        <f t="shared" ref="R150:R162" si="20">H150&amp;" "&amp;I150</f>
        <v>Residential Heating</v>
      </c>
      <c r="S150" s="218" t="str">
        <f t="shared" si="17"/>
        <v>//**Residential Heating: **</v>
      </c>
      <c r="T150" s="203" t="str">
        <f t="shared" si="15"/>
        <v/>
      </c>
    </row>
    <row r="151" spans="1:21" x14ac:dyDescent="0.15">
      <c r="A151" s="216" t="s">
        <v>1571</v>
      </c>
      <c r="B151" s="217"/>
      <c r="C151" s="203" t="s">
        <v>151</v>
      </c>
      <c r="D151" s="203" t="s">
        <v>174</v>
      </c>
      <c r="E151" s="203" t="s">
        <v>175</v>
      </c>
      <c r="F151" s="203" t="s">
        <v>162</v>
      </c>
      <c r="G151" s="203" t="s">
        <v>155</v>
      </c>
      <c r="H151" s="203" t="s">
        <v>1283</v>
      </c>
      <c r="I151" s="203" t="s">
        <v>163</v>
      </c>
      <c r="J151" s="203">
        <v>14</v>
      </c>
      <c r="K151" s="203" t="s">
        <v>63</v>
      </c>
      <c r="L151" s="203" t="s">
        <v>1712</v>
      </c>
      <c r="N151" s="216" t="s">
        <v>1569</v>
      </c>
      <c r="O151" s="216"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18" t="s">
        <v>1570</v>
      </c>
      <c r="Q151" s="218" t="s">
        <v>63</v>
      </c>
      <c r="R151" s="218" t="str">
        <f t="shared" si="20"/>
        <v>Residential Cooling and Ventilation</v>
      </c>
      <c r="S151" s="218" t="str">
        <f t="shared" si="17"/>
        <v>//**Residential Cooling and Ventilation: **</v>
      </c>
      <c r="T151" s="203"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15">
      <c r="A152" s="216" t="s">
        <v>1571</v>
      </c>
      <c r="B152" s="217"/>
      <c r="C152" s="203" t="s">
        <v>151</v>
      </c>
      <c r="D152" s="203" t="s">
        <v>174</v>
      </c>
      <c r="E152" s="203" t="s">
        <v>175</v>
      </c>
      <c r="F152" s="203" t="s">
        <v>182</v>
      </c>
      <c r="G152" s="203" t="s">
        <v>155</v>
      </c>
      <c r="H152" s="203" t="s">
        <v>1283</v>
      </c>
      <c r="I152" s="203" t="s">
        <v>183</v>
      </c>
      <c r="J152" s="203">
        <v>15</v>
      </c>
      <c r="K152" s="203" t="s">
        <v>63</v>
      </c>
      <c r="L152" s="203" t="s">
        <v>1713</v>
      </c>
      <c r="N152" s="216" t="s">
        <v>1569</v>
      </c>
      <c r="O152" s="216"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18" t="s">
        <v>1570</v>
      </c>
      <c r="Q152" s="218" t="s">
        <v>63</v>
      </c>
      <c r="R152" s="218" t="str">
        <f t="shared" si="20"/>
        <v>Residential Envelope</v>
      </c>
      <c r="S152" s="218" t="str">
        <f t="shared" si="17"/>
        <v>//**Residential Envelope: **</v>
      </c>
      <c r="T152" s="203" t="str">
        <f t="shared" si="15"/>
        <v>//**Residential Envelope: ** In  "Sector modeling of low carbon options for the building sector" (2017), the MCTIC considered a 4% reduction in whole-building energy use (low carbon scenario) relative to BAU from 2010 to 2050.</v>
      </c>
    </row>
    <row r="153" spans="1:21" x14ac:dyDescent="0.15">
      <c r="A153" s="216" t="s">
        <v>1571</v>
      </c>
      <c r="B153" s="217"/>
      <c r="C153" s="203" t="s">
        <v>151</v>
      </c>
      <c r="D153" s="203" t="s">
        <v>174</v>
      </c>
      <c r="E153" s="203" t="s">
        <v>175</v>
      </c>
      <c r="F153" s="203" t="s">
        <v>164</v>
      </c>
      <c r="G153" s="203" t="s">
        <v>155</v>
      </c>
      <c r="H153" s="203" t="s">
        <v>1283</v>
      </c>
      <c r="I153" s="203" t="s">
        <v>165</v>
      </c>
      <c r="J153" s="203">
        <v>16</v>
      </c>
      <c r="K153" s="203" t="s">
        <v>63</v>
      </c>
      <c r="L153" s="203" t="s">
        <v>1714</v>
      </c>
      <c r="N153" s="216" t="s">
        <v>1569</v>
      </c>
      <c r="O153" s="216"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18" t="s">
        <v>1570</v>
      </c>
      <c r="Q153" s="218" t="s">
        <v>63</v>
      </c>
      <c r="R153" s="218" t="str">
        <f t="shared" si="20"/>
        <v>Residential Lighting</v>
      </c>
      <c r="S153" s="218" t="str">
        <f t="shared" si="17"/>
        <v>//**Residential Lighting: **</v>
      </c>
      <c r="T153" s="203" t="str">
        <f t="shared" si="15"/>
        <v>//**Residential Lighting: ** In  "Sector modeling of low carbon options for the building sector" (2017), the MCTIC  considered a 32% reduction in lighting-building energy use (low carbon scenario) relative to BAU from 2010 to 2050.</v>
      </c>
    </row>
    <row r="154" spans="1:21" x14ac:dyDescent="0.15">
      <c r="A154" s="216" t="s">
        <v>1571</v>
      </c>
      <c r="B154" s="217"/>
      <c r="C154" s="203" t="s">
        <v>151</v>
      </c>
      <c r="D154" s="203" t="s">
        <v>174</v>
      </c>
      <c r="E154" s="203" t="s">
        <v>175</v>
      </c>
      <c r="F154" s="203" t="s">
        <v>166</v>
      </c>
      <c r="G154" s="203" t="s">
        <v>155</v>
      </c>
      <c r="H154" s="203" t="s">
        <v>1283</v>
      </c>
      <c r="I154" s="203" t="s">
        <v>167</v>
      </c>
      <c r="J154" s="203">
        <v>17</v>
      </c>
      <c r="K154" s="203" t="s">
        <v>63</v>
      </c>
      <c r="L154" s="203" t="s">
        <v>1715</v>
      </c>
      <c r="N154" s="216" t="s">
        <v>1569</v>
      </c>
      <c r="O154" s="216"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18" t="s">
        <v>1570</v>
      </c>
      <c r="Q154" s="218" t="s">
        <v>63</v>
      </c>
      <c r="R154" s="218" t="str">
        <f t="shared" si="20"/>
        <v>Residential Appliances</v>
      </c>
      <c r="S154" s="218" t="str">
        <f t="shared" si="17"/>
        <v>//**Residential Appliances: **</v>
      </c>
      <c r="T154" s="203" t="str">
        <f t="shared" si="15"/>
        <v>//**Residential Appliances: ** In  "Sector modeling of low carbon options for the building sector" (2017), the MCTIC considered a 11% reduction in appliance-building energy use (low carbon scenario) relative to BAU from 2010 to 2050.</v>
      </c>
    </row>
    <row r="155" spans="1:21" x14ac:dyDescent="0.15">
      <c r="A155" s="216" t="s">
        <v>1571</v>
      </c>
      <c r="B155" s="217"/>
      <c r="C155" s="203" t="s">
        <v>151</v>
      </c>
      <c r="D155" s="203" t="s">
        <v>174</v>
      </c>
      <c r="E155" s="203" t="s">
        <v>175</v>
      </c>
      <c r="F155" s="203" t="s">
        <v>168</v>
      </c>
      <c r="G155" s="203" t="s">
        <v>155</v>
      </c>
      <c r="H155" s="203" t="s">
        <v>1283</v>
      </c>
      <c r="I155" s="203" t="s">
        <v>169</v>
      </c>
      <c r="J155" s="203">
        <v>18</v>
      </c>
      <c r="K155" s="203" t="s">
        <v>63</v>
      </c>
      <c r="L155" s="203" t="s">
        <v>1716</v>
      </c>
      <c r="N155" s="216" t="s">
        <v>1569</v>
      </c>
      <c r="O155" s="216"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18" t="s">
        <v>1570</v>
      </c>
      <c r="Q155" s="218" t="s">
        <v>63</v>
      </c>
      <c r="R155" s="218" t="str">
        <f t="shared" si="20"/>
        <v>Residential Other Components</v>
      </c>
      <c r="S155" s="218" t="str">
        <f t="shared" si="17"/>
        <v>//**Residential Other Components: **</v>
      </c>
      <c r="T155" s="203"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15">
      <c r="A156" s="216" t="s">
        <v>1571</v>
      </c>
      <c r="B156" s="217"/>
      <c r="C156" s="203" t="s">
        <v>151</v>
      </c>
      <c r="D156" s="203" t="s">
        <v>174</v>
      </c>
      <c r="E156" s="203" t="s">
        <v>175</v>
      </c>
      <c r="F156" s="203" t="s">
        <v>154</v>
      </c>
      <c r="G156" s="203" t="s">
        <v>170</v>
      </c>
      <c r="H156" s="203" t="s">
        <v>171</v>
      </c>
      <c r="I156" s="203" t="s">
        <v>157</v>
      </c>
      <c r="J156" s="203">
        <v>150</v>
      </c>
      <c r="K156" s="203" t="s">
        <v>76</v>
      </c>
      <c r="L156" s="203" t="s">
        <v>1583</v>
      </c>
      <c r="N156" s="216" t="s">
        <v>1569</v>
      </c>
      <c r="O156" s="216"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18" t="s">
        <v>1570</v>
      </c>
      <c r="Q156" s="218" t="s">
        <v>63</v>
      </c>
      <c r="R156" s="218" t="str">
        <f t="shared" si="20"/>
        <v>Rural Residential Heating</v>
      </c>
      <c r="S156" s="218" t="str">
        <f t="shared" si="17"/>
        <v>//**Rural Residential Heating: **</v>
      </c>
      <c r="T156" s="203" t="str">
        <f t="shared" si="15"/>
        <v/>
      </c>
    </row>
    <row r="157" spans="1:21" x14ac:dyDescent="0.15">
      <c r="A157" s="216" t="s">
        <v>1571</v>
      </c>
      <c r="B157" s="217"/>
      <c r="C157" s="203" t="s">
        <v>151</v>
      </c>
      <c r="D157" s="203" t="s">
        <v>174</v>
      </c>
      <c r="E157" s="203" t="s">
        <v>175</v>
      </c>
      <c r="F157" s="203" t="s">
        <v>162</v>
      </c>
      <c r="G157" s="203" t="s">
        <v>170</v>
      </c>
      <c r="H157" s="203" t="s">
        <v>171</v>
      </c>
      <c r="I157" s="203" t="s">
        <v>163</v>
      </c>
      <c r="J157" s="203">
        <v>151</v>
      </c>
      <c r="K157" s="203" t="s">
        <v>76</v>
      </c>
      <c r="L157" s="203" t="s">
        <v>1583</v>
      </c>
      <c r="N157" s="216" t="s">
        <v>1569</v>
      </c>
      <c r="O157" s="216"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18" t="s">
        <v>1570</v>
      </c>
      <c r="Q157" s="218" t="s">
        <v>63</v>
      </c>
      <c r="R157" s="218" t="str">
        <f t="shared" si="20"/>
        <v>Rural Residential Cooling and Ventilation</v>
      </c>
      <c r="S157" s="218" t="str">
        <f t="shared" si="17"/>
        <v>//**Rural Residential Cooling and Ventilation: **</v>
      </c>
      <c r="T157" s="203" t="str">
        <f t="shared" si="15"/>
        <v/>
      </c>
    </row>
    <row r="158" spans="1:21" x14ac:dyDescent="0.15">
      <c r="A158" s="216" t="s">
        <v>1571</v>
      </c>
      <c r="B158" s="217"/>
      <c r="C158" s="203" t="s">
        <v>151</v>
      </c>
      <c r="D158" s="203" t="s">
        <v>174</v>
      </c>
      <c r="E158" s="203" t="s">
        <v>175</v>
      </c>
      <c r="F158" s="203" t="s">
        <v>182</v>
      </c>
      <c r="G158" s="203" t="s">
        <v>170</v>
      </c>
      <c r="H158" s="203" t="s">
        <v>171</v>
      </c>
      <c r="I158" s="203" t="s">
        <v>183</v>
      </c>
      <c r="J158" s="203">
        <v>152</v>
      </c>
      <c r="K158" s="203" t="s">
        <v>76</v>
      </c>
      <c r="L158" s="203" t="s">
        <v>1583</v>
      </c>
      <c r="N158" s="216" t="s">
        <v>1569</v>
      </c>
      <c r="O158" s="216"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18" t="s">
        <v>1570</v>
      </c>
      <c r="Q158" s="218" t="s">
        <v>63</v>
      </c>
      <c r="R158" s="218" t="str">
        <f t="shared" si="20"/>
        <v>Rural Residential Envelope</v>
      </c>
      <c r="S158" s="218" t="str">
        <f t="shared" si="17"/>
        <v>//**Rural Residential Envelope: **</v>
      </c>
      <c r="T158" s="203" t="str">
        <f t="shared" si="15"/>
        <v/>
      </c>
    </row>
    <row r="159" spans="1:21" x14ac:dyDescent="0.15">
      <c r="A159" s="216" t="s">
        <v>1571</v>
      </c>
      <c r="B159" s="217"/>
      <c r="C159" s="203" t="s">
        <v>151</v>
      </c>
      <c r="D159" s="203" t="s">
        <v>174</v>
      </c>
      <c r="E159" s="203" t="s">
        <v>175</v>
      </c>
      <c r="F159" s="203" t="s">
        <v>164</v>
      </c>
      <c r="G159" s="203" t="s">
        <v>170</v>
      </c>
      <c r="H159" s="203" t="s">
        <v>171</v>
      </c>
      <c r="I159" s="203" t="s">
        <v>165</v>
      </c>
      <c r="J159" s="203">
        <v>153</v>
      </c>
      <c r="K159" s="203" t="s">
        <v>76</v>
      </c>
      <c r="L159" s="203" t="s">
        <v>1583</v>
      </c>
      <c r="N159" s="216" t="s">
        <v>1569</v>
      </c>
      <c r="O159" s="216"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18" t="s">
        <v>1570</v>
      </c>
      <c r="Q159" s="218" t="s">
        <v>63</v>
      </c>
      <c r="R159" s="218" t="str">
        <f t="shared" si="20"/>
        <v>Rural Residential Lighting</v>
      </c>
      <c r="S159" s="218" t="str">
        <f t="shared" si="17"/>
        <v>//**Rural Residential Lighting: **</v>
      </c>
      <c r="T159" s="203" t="str">
        <f t="shared" si="15"/>
        <v/>
      </c>
    </row>
    <row r="160" spans="1:21" x14ac:dyDescent="0.15">
      <c r="A160" s="216" t="s">
        <v>1571</v>
      </c>
      <c r="B160" s="217"/>
      <c r="C160" s="203" t="s">
        <v>151</v>
      </c>
      <c r="D160" s="203" t="s">
        <v>174</v>
      </c>
      <c r="E160" s="203" t="s">
        <v>175</v>
      </c>
      <c r="F160" s="203" t="s">
        <v>166</v>
      </c>
      <c r="G160" s="203" t="s">
        <v>170</v>
      </c>
      <c r="H160" s="203" t="s">
        <v>171</v>
      </c>
      <c r="I160" s="203" t="s">
        <v>167</v>
      </c>
      <c r="J160" s="203">
        <v>154</v>
      </c>
      <c r="K160" s="203" t="s">
        <v>76</v>
      </c>
      <c r="L160" s="203" t="s">
        <v>1583</v>
      </c>
      <c r="N160" s="216" t="s">
        <v>1569</v>
      </c>
      <c r="O160" s="216"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18" t="s">
        <v>1570</v>
      </c>
      <c r="Q160" s="218" t="s">
        <v>63</v>
      </c>
      <c r="R160" s="218" t="str">
        <f t="shared" si="20"/>
        <v>Rural Residential Appliances</v>
      </c>
      <c r="S160" s="218" t="str">
        <f t="shared" si="17"/>
        <v>//**Rural Residential Appliances: **</v>
      </c>
      <c r="T160" s="203" t="str">
        <f t="shared" si="15"/>
        <v/>
      </c>
    </row>
    <row r="161" spans="1:21" x14ac:dyDescent="0.15">
      <c r="A161" s="216" t="s">
        <v>1571</v>
      </c>
      <c r="B161" s="217"/>
      <c r="C161" s="203" t="s">
        <v>151</v>
      </c>
      <c r="D161" s="203" t="s">
        <v>174</v>
      </c>
      <c r="E161" s="203" t="s">
        <v>175</v>
      </c>
      <c r="F161" s="203" t="s">
        <v>168</v>
      </c>
      <c r="G161" s="203" t="s">
        <v>170</v>
      </c>
      <c r="H161" s="203" t="s">
        <v>171</v>
      </c>
      <c r="I161" s="203" t="s">
        <v>169</v>
      </c>
      <c r="J161" s="203">
        <v>155</v>
      </c>
      <c r="K161" s="203" t="s">
        <v>76</v>
      </c>
      <c r="L161" s="203" t="s">
        <v>1583</v>
      </c>
      <c r="N161" s="216" t="s">
        <v>1569</v>
      </c>
      <c r="O161" s="216"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18" t="s">
        <v>1570</v>
      </c>
      <c r="Q161" s="218" t="s">
        <v>63</v>
      </c>
      <c r="R161" s="218" t="str">
        <f t="shared" si="20"/>
        <v>Rural Residential Other Components</v>
      </c>
      <c r="S161" s="218" t="str">
        <f t="shared" si="17"/>
        <v>//**Rural Residential Other Components: **</v>
      </c>
      <c r="T161" s="203" t="str">
        <f t="shared" si="15"/>
        <v/>
      </c>
    </row>
    <row r="162" spans="1:21" x14ac:dyDescent="0.15">
      <c r="A162" s="216" t="s">
        <v>1571</v>
      </c>
      <c r="B162" s="217"/>
      <c r="C162" s="203" t="s">
        <v>151</v>
      </c>
      <c r="D162" s="203" t="s">
        <v>174</v>
      </c>
      <c r="E162" s="203" t="s">
        <v>175</v>
      </c>
      <c r="F162" s="203" t="s">
        <v>154</v>
      </c>
      <c r="G162" s="203" t="s">
        <v>172</v>
      </c>
      <c r="H162" s="203" t="s">
        <v>173</v>
      </c>
      <c r="I162" s="203" t="s">
        <v>157</v>
      </c>
      <c r="J162" s="203">
        <v>156</v>
      </c>
      <c r="K162" s="203" t="s">
        <v>76</v>
      </c>
      <c r="L162" s="203" t="s">
        <v>1583</v>
      </c>
      <c r="N162" s="216" t="s">
        <v>1569</v>
      </c>
      <c r="O162" s="216"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18" t="s">
        <v>1570</v>
      </c>
      <c r="Q162" s="218" t="s">
        <v>63</v>
      </c>
      <c r="R162" s="218" t="str">
        <f t="shared" si="20"/>
        <v>Commercial Heating</v>
      </c>
      <c r="S162" s="218" t="str">
        <f t="shared" si="17"/>
        <v>//**Commercial Heating: **</v>
      </c>
      <c r="T162" s="203" t="str">
        <f t="shared" si="15"/>
        <v/>
      </c>
    </row>
    <row r="163" spans="1:21" x14ac:dyDescent="0.15">
      <c r="A163" s="216" t="s">
        <v>1571</v>
      </c>
      <c r="B163" s="217"/>
      <c r="C163" s="203" t="s">
        <v>151</v>
      </c>
      <c r="D163" s="203" t="s">
        <v>174</v>
      </c>
      <c r="E163" s="203" t="s">
        <v>175</v>
      </c>
      <c r="F163" s="203" t="s">
        <v>162</v>
      </c>
      <c r="G163" s="203" t="s">
        <v>172</v>
      </c>
      <c r="H163" s="203" t="s">
        <v>173</v>
      </c>
      <c r="I163" s="203" t="s">
        <v>163</v>
      </c>
      <c r="J163" s="203">
        <v>157</v>
      </c>
      <c r="K163" s="203" t="s">
        <v>63</v>
      </c>
      <c r="L163" s="203" t="s">
        <v>1717</v>
      </c>
      <c r="N163" s="216" t="s">
        <v>1569</v>
      </c>
      <c r="O163" s="216"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18" t="s">
        <v>1570</v>
      </c>
      <c r="Q163" s="218" t="s">
        <v>63</v>
      </c>
      <c r="R163" s="218" t="str">
        <f>H163&amp;" "&amp;I163</f>
        <v>Commercial Cooling and Ventilation</v>
      </c>
      <c r="S163" s="218" t="str">
        <f t="shared" si="17"/>
        <v>//**Commercial Cooling and Ventilation: **</v>
      </c>
      <c r="T163" s="203"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15">
      <c r="A164" s="216" t="s">
        <v>1571</v>
      </c>
      <c r="B164" s="217"/>
      <c r="C164" s="203" t="s">
        <v>151</v>
      </c>
      <c r="D164" s="203" t="s">
        <v>174</v>
      </c>
      <c r="E164" s="203" t="s">
        <v>175</v>
      </c>
      <c r="F164" s="203" t="s">
        <v>182</v>
      </c>
      <c r="G164" s="203" t="s">
        <v>172</v>
      </c>
      <c r="H164" s="203" t="s">
        <v>173</v>
      </c>
      <c r="I164" s="203" t="s">
        <v>183</v>
      </c>
      <c r="J164" s="203">
        <v>158</v>
      </c>
      <c r="K164" s="203" t="s">
        <v>63</v>
      </c>
      <c r="L164" s="203" t="s">
        <v>1713</v>
      </c>
      <c r="N164" s="216" t="s">
        <v>1569</v>
      </c>
      <c r="O164" s="216"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18" t="s">
        <v>1570</v>
      </c>
      <c r="Q164" s="218" t="s">
        <v>63</v>
      </c>
      <c r="R164" s="218" t="str">
        <f>H164&amp;" "&amp;I164</f>
        <v>Commercial Envelope</v>
      </c>
      <c r="S164" s="218" t="str">
        <f t="shared" si="17"/>
        <v>//**Commercial Envelope: **</v>
      </c>
      <c r="T164" s="203" t="str">
        <f t="shared" si="15"/>
        <v>//**Commercial Envelope: ** In  "Sector modeling of low carbon options for the building sector" (2017), the MCTIC considered a 4% reduction in whole-building energy use (low carbon scenario) relative to BAU from 2010 to 2050.</v>
      </c>
    </row>
    <row r="165" spans="1:21" x14ac:dyDescent="0.15">
      <c r="A165" s="216" t="s">
        <v>1571</v>
      </c>
      <c r="B165" s="217"/>
      <c r="C165" s="203" t="s">
        <v>151</v>
      </c>
      <c r="D165" s="203" t="s">
        <v>174</v>
      </c>
      <c r="E165" s="203" t="s">
        <v>175</v>
      </c>
      <c r="F165" s="203" t="s">
        <v>164</v>
      </c>
      <c r="G165" s="203" t="s">
        <v>172</v>
      </c>
      <c r="H165" s="203" t="s">
        <v>173</v>
      </c>
      <c r="I165" s="203" t="s">
        <v>165</v>
      </c>
      <c r="J165" s="203">
        <v>159</v>
      </c>
      <c r="K165" s="203" t="s">
        <v>63</v>
      </c>
      <c r="L165" s="203" t="s">
        <v>1718</v>
      </c>
      <c r="N165" s="216" t="s">
        <v>1569</v>
      </c>
      <c r="O165" s="216"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18" t="s">
        <v>1570</v>
      </c>
      <c r="Q165" s="218" t="s">
        <v>63</v>
      </c>
      <c r="R165" s="218" t="str">
        <f>H165&amp;" "&amp;I165</f>
        <v>Commercial Lighting</v>
      </c>
      <c r="S165" s="218" t="str">
        <f t="shared" si="17"/>
        <v>//**Commercial Lighting: **</v>
      </c>
      <c r="T165" s="203" t="str">
        <f t="shared" si="15"/>
        <v>//**Commercial Lighting: ** In  "Sector modeling of low carbon options for the building sector" (2017), the MCTIC  considered a 48% reduction in lighting-building energy use (low carbon scenario) relative to BAU from 2010 to 2050.</v>
      </c>
    </row>
    <row r="166" spans="1:21" x14ac:dyDescent="0.15">
      <c r="A166" s="216" t="s">
        <v>1571</v>
      </c>
      <c r="B166" s="217"/>
      <c r="C166" s="203" t="s">
        <v>151</v>
      </c>
      <c r="D166" s="203" t="s">
        <v>174</v>
      </c>
      <c r="E166" s="203" t="s">
        <v>175</v>
      </c>
      <c r="F166" s="203" t="s">
        <v>166</v>
      </c>
      <c r="G166" s="203" t="s">
        <v>172</v>
      </c>
      <c r="H166" s="203" t="s">
        <v>173</v>
      </c>
      <c r="I166" s="203" t="s">
        <v>167</v>
      </c>
      <c r="J166" s="203">
        <v>160</v>
      </c>
      <c r="K166" s="203" t="s">
        <v>63</v>
      </c>
      <c r="L166" s="203" t="s">
        <v>1583</v>
      </c>
      <c r="N166" s="216" t="s">
        <v>1569</v>
      </c>
      <c r="O166" s="216"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18" t="s">
        <v>1570</v>
      </c>
      <c r="Q166" s="218" t="s">
        <v>63</v>
      </c>
      <c r="R166" s="218" t="str">
        <f>H166&amp;" "&amp;I166</f>
        <v>Commercial Appliances</v>
      </c>
      <c r="S166" s="218" t="str">
        <f t="shared" si="17"/>
        <v>//**Commercial Appliances: **</v>
      </c>
      <c r="T166" s="203"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15">
      <c r="A167" s="216" t="s">
        <v>1571</v>
      </c>
      <c r="B167" s="217"/>
      <c r="C167" s="203" t="s">
        <v>151</v>
      </c>
      <c r="D167" s="203" t="s">
        <v>174</v>
      </c>
      <c r="E167" s="203" t="s">
        <v>175</v>
      </c>
      <c r="F167" s="203" t="s">
        <v>168</v>
      </c>
      <c r="G167" s="203" t="s">
        <v>172</v>
      </c>
      <c r="H167" s="203" t="s">
        <v>173</v>
      </c>
      <c r="I167" s="203" t="s">
        <v>169</v>
      </c>
      <c r="J167" s="203">
        <v>161</v>
      </c>
      <c r="K167" s="203" t="s">
        <v>63</v>
      </c>
      <c r="L167" s="203" t="s">
        <v>1583</v>
      </c>
      <c r="N167" s="216" t="s">
        <v>1569</v>
      </c>
      <c r="O167" s="216"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18" t="s">
        <v>1570</v>
      </c>
      <c r="Q167" s="218" t="s">
        <v>63</v>
      </c>
      <c r="R167" s="218" t="str">
        <f>H167&amp;" "&amp;I167</f>
        <v>Commercial Other Components</v>
      </c>
      <c r="S167" s="218" t="str">
        <f t="shared" si="17"/>
        <v>//**Commercial Other Components: **</v>
      </c>
      <c r="T167" s="203"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1" customFormat="1" x14ac:dyDescent="0.15">
      <c r="A168" s="221" t="s">
        <v>1568</v>
      </c>
      <c r="B168" s="212" t="str">
        <f t="shared" ref="B168:B172" si="21">C168&amp;D168&amp;E168</f>
        <v>Buildings and AppliancesContractor TrainingBoolean Improved Contractor Edu and Training</v>
      </c>
      <c r="C168" s="221" t="s">
        <v>151</v>
      </c>
      <c r="D168" s="221" t="s">
        <v>184</v>
      </c>
      <c r="E168" s="221" t="s">
        <v>185</v>
      </c>
      <c r="J168" s="221">
        <v>19</v>
      </c>
      <c r="K168" s="221" t="s">
        <v>63</v>
      </c>
      <c r="M168" s="205"/>
      <c r="N168" s="224" t="s">
        <v>1569</v>
      </c>
      <c r="O168" s="224"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1" t="s">
        <v>1570</v>
      </c>
      <c r="Q168" s="221" t="s">
        <v>76</v>
      </c>
      <c r="S168" s="221" t="str">
        <f t="shared" si="17"/>
        <v/>
      </c>
      <c r="T168" s="221" t="str">
        <f t="shared" si="15"/>
        <v/>
      </c>
      <c r="U168" s="211"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1" customFormat="1" x14ac:dyDescent="0.15">
      <c r="A169" s="221" t="s">
        <v>1568</v>
      </c>
      <c r="B169" s="212" t="str">
        <f t="shared" si="21"/>
        <v>Buildings and AppliancesDistributed Solar Carve-OutMin Fraction of Total Elec Demand to be Met by Distributed Solar PV</v>
      </c>
      <c r="C169" s="221" t="s">
        <v>151</v>
      </c>
      <c r="D169" s="221" t="s">
        <v>191</v>
      </c>
      <c r="E169" s="221" t="s">
        <v>192</v>
      </c>
      <c r="J169" s="221">
        <v>146</v>
      </c>
      <c r="K169" s="221" t="s">
        <v>63</v>
      </c>
      <c r="L169" s="221" t="s">
        <v>1719</v>
      </c>
      <c r="M169" s="205"/>
      <c r="N169" s="224" t="s">
        <v>1569</v>
      </c>
      <c r="O169" s="224"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1" t="s">
        <v>1570</v>
      </c>
      <c r="Q169" s="221" t="s">
        <v>76</v>
      </c>
      <c r="S169" s="221" t="str">
        <f>IF(R169="","","//**"&amp;R169&amp;": **")</f>
        <v/>
      </c>
      <c r="T169" s="221" t="str">
        <f t="shared" si="15"/>
        <v xml:space="preserve"> In  "Sector modeling of low carbon options for the building sector" (2017), the MCTIC considered that, at 2050, the maximum share of PV generation in the building sector (low carbon scenario) is about 34% related to BAU scenario.</v>
      </c>
      <c r="U169" s="211"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1" customFormat="1" x14ac:dyDescent="0.15">
      <c r="A170" s="221" t="s">
        <v>1568</v>
      </c>
      <c r="B170" s="212" t="str">
        <f t="shared" si="21"/>
        <v>Buildings and AppliancesDistributed Solar SubsidyPerc Subsidy for Distributed Solar PV Capacity</v>
      </c>
      <c r="C170" s="221" t="s">
        <v>151</v>
      </c>
      <c r="D170" s="221" t="s">
        <v>198</v>
      </c>
      <c r="E170" s="221" t="s">
        <v>199</v>
      </c>
      <c r="J170" s="221">
        <v>147</v>
      </c>
      <c r="K170" s="221" t="s">
        <v>76</v>
      </c>
      <c r="L170" s="221" t="s">
        <v>1720</v>
      </c>
      <c r="M170" s="205"/>
      <c r="N170" s="224" t="s">
        <v>1569</v>
      </c>
      <c r="O170" s="224"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1" t="s">
        <v>1570</v>
      </c>
      <c r="Q170" s="221" t="s">
        <v>63</v>
      </c>
      <c r="S170" s="221" t="str">
        <f t="shared" si="17"/>
        <v/>
      </c>
      <c r="T170" s="221" t="str">
        <f t="shared" si="15"/>
        <v/>
      </c>
      <c r="U170" s="211" t="str">
        <f>N170&amp;O170&amp;P170&amp;T170</f>
        <v>**Description:** This policy causes the government to reimburse building owners for a percentage of the cost of new distributed solar PV capacity that is installed on or around buildings. // **Guidance for setting values: **</v>
      </c>
    </row>
    <row r="171" spans="1:21" s="221" customFormat="1" x14ac:dyDescent="0.15">
      <c r="A171" s="221" t="s">
        <v>1568</v>
      </c>
      <c r="B171" s="212" t="str">
        <f t="shared" si="21"/>
        <v>Buildings and AppliancesImproved LabelingBoolean Improved Device Labeling</v>
      </c>
      <c r="C171" s="221" t="s">
        <v>151</v>
      </c>
      <c r="D171" s="221" t="s">
        <v>205</v>
      </c>
      <c r="E171" s="221" t="s">
        <v>206</v>
      </c>
      <c r="J171" s="221">
        <v>20</v>
      </c>
      <c r="K171" s="221" t="s">
        <v>63</v>
      </c>
      <c r="M171" s="205"/>
      <c r="N171" s="224" t="s">
        <v>1569</v>
      </c>
      <c r="O171" s="224"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1" t="s">
        <v>1570</v>
      </c>
      <c r="Q171" s="221" t="s">
        <v>76</v>
      </c>
      <c r="S171" s="221" t="str">
        <f t="shared" si="17"/>
        <v/>
      </c>
      <c r="T171" s="221" t="str">
        <f t="shared" si="15"/>
        <v/>
      </c>
      <c r="U171" s="211"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1" customFormat="1" x14ac:dyDescent="0.15">
      <c r="A172" s="221" t="s">
        <v>1568</v>
      </c>
      <c r="B172" s="212" t="str">
        <f t="shared" si="21"/>
        <v>Buildings and AppliancesRetrofit Existing BuildingsShare of Preexisting Buildings Subject to Retrofitting</v>
      </c>
      <c r="C172" s="221" t="s">
        <v>151</v>
      </c>
      <c r="D172" s="221" t="s">
        <v>210</v>
      </c>
      <c r="E172" s="221" t="str">
        <f>E173</f>
        <v>Share of Preexisting Buildings Subject to Retrofitting</v>
      </c>
      <c r="M172" s="205"/>
      <c r="N172" s="224" t="s">
        <v>1569</v>
      </c>
      <c r="O172" s="224"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1" t="s">
        <v>1570</v>
      </c>
      <c r="Q172" s="221" t="s">
        <v>63</v>
      </c>
      <c r="S172" s="221" t="str">
        <f t="shared" si="17"/>
        <v/>
      </c>
      <c r="T172" s="221" t="str">
        <f t="shared" si="15"/>
        <v/>
      </c>
      <c r="U172" s="211"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15">
      <c r="A173" s="203" t="s">
        <v>1571</v>
      </c>
      <c r="C173" s="203" t="s">
        <v>151</v>
      </c>
      <c r="D173" s="203" t="s">
        <v>210</v>
      </c>
      <c r="E173" s="203" t="s">
        <v>211</v>
      </c>
      <c r="F173" s="203" t="s">
        <v>155</v>
      </c>
      <c r="H173" s="203" t="s">
        <v>156</v>
      </c>
      <c r="J173" s="203">
        <v>378</v>
      </c>
      <c r="K173" s="203" t="s">
        <v>76</v>
      </c>
      <c r="L173" s="203" t="s">
        <v>1584</v>
      </c>
      <c r="N173" s="216" t="s">
        <v>1569</v>
      </c>
      <c r="O173" s="216"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18" t="s">
        <v>1570</v>
      </c>
      <c r="Q173" s="218" t="s">
        <v>63</v>
      </c>
      <c r="R173" s="218" t="str">
        <f>H173&amp;" "&amp;I173</f>
        <v xml:space="preserve">Urban Residential </v>
      </c>
      <c r="S173" s="218" t="str">
        <f t="shared" si="17"/>
        <v>//**Urban Residential : **</v>
      </c>
      <c r="T173" s="203" t="str">
        <f t="shared" si="15"/>
        <v/>
      </c>
    </row>
    <row r="174" spans="1:21" x14ac:dyDescent="0.15">
      <c r="A174" s="203" t="s">
        <v>1571</v>
      </c>
      <c r="C174" s="203" t="s">
        <v>151</v>
      </c>
      <c r="D174" s="203" t="s">
        <v>210</v>
      </c>
      <c r="E174" s="203" t="s">
        <v>211</v>
      </c>
      <c r="F174" s="203" t="s">
        <v>170</v>
      </c>
      <c r="H174" s="203" t="s">
        <v>171</v>
      </c>
      <c r="J174" s="203">
        <v>379</v>
      </c>
      <c r="K174" s="203" t="s">
        <v>76</v>
      </c>
      <c r="L174" s="203" t="s">
        <v>1584</v>
      </c>
      <c r="N174" s="216" t="s">
        <v>1569</v>
      </c>
      <c r="O174" s="216"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18" t="s">
        <v>1570</v>
      </c>
      <c r="Q174" s="218" t="s">
        <v>63</v>
      </c>
      <c r="R174" s="218" t="str">
        <f>H174&amp;" "&amp;I174</f>
        <v xml:space="preserve">Rural Residential </v>
      </c>
      <c r="S174" s="218" t="str">
        <f t="shared" si="17"/>
        <v>//**Rural Residential : **</v>
      </c>
      <c r="T174" s="203" t="str">
        <f t="shared" si="15"/>
        <v/>
      </c>
    </row>
    <row r="175" spans="1:21" x14ac:dyDescent="0.15">
      <c r="A175" s="203" t="s">
        <v>1571</v>
      </c>
      <c r="C175" s="203" t="s">
        <v>151</v>
      </c>
      <c r="D175" s="203" t="s">
        <v>210</v>
      </c>
      <c r="E175" s="203" t="s">
        <v>211</v>
      </c>
      <c r="F175" s="203" t="s">
        <v>172</v>
      </c>
      <c r="H175" s="203" t="s">
        <v>173</v>
      </c>
      <c r="J175" s="203">
        <v>380</v>
      </c>
      <c r="K175" s="203" t="s">
        <v>76</v>
      </c>
      <c r="L175" s="203" t="s">
        <v>1584</v>
      </c>
      <c r="N175" s="216" t="s">
        <v>1569</v>
      </c>
      <c r="O175" s="216"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18" t="s">
        <v>1570</v>
      </c>
      <c r="Q175" s="218" t="s">
        <v>63</v>
      </c>
      <c r="R175" s="218" t="str">
        <f>H175&amp;" "&amp;I175</f>
        <v xml:space="preserve">Commercial </v>
      </c>
      <c r="S175" s="218" t="str">
        <f t="shared" si="17"/>
        <v>//**Commercial : **</v>
      </c>
      <c r="T175" s="203" t="str">
        <f t="shared" si="15"/>
        <v/>
      </c>
    </row>
    <row r="176" spans="1:21" s="221" customFormat="1" x14ac:dyDescent="0.15">
      <c r="A176" s="221" t="s">
        <v>1568</v>
      </c>
      <c r="B176" s="212" t="str">
        <f t="shared" ref="B176" si="22">C176&amp;D176&amp;E176</f>
        <v>Buildings and AppliancesRebate for Efficient ProductsBoolean Rebate Program for Efficient Components</v>
      </c>
      <c r="C176" s="221" t="s">
        <v>151</v>
      </c>
      <c r="D176" s="221" t="s">
        <v>217</v>
      </c>
      <c r="E176" s="221" t="str">
        <f>E177</f>
        <v>Boolean Rebate Program for Efficient Components</v>
      </c>
      <c r="M176" s="205"/>
      <c r="N176" s="224" t="s">
        <v>1569</v>
      </c>
      <c r="O176" s="224"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1" t="s">
        <v>1570</v>
      </c>
      <c r="Q176" s="221" t="s">
        <v>63</v>
      </c>
      <c r="S176" s="221" t="str">
        <f t="shared" si="17"/>
        <v/>
      </c>
      <c r="T176" s="221" t="str">
        <f t="shared" si="15"/>
        <v/>
      </c>
      <c r="U176" s="211"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15">
      <c r="A177" s="203" t="s">
        <v>1571</v>
      </c>
      <c r="C177" s="203" t="s">
        <v>151</v>
      </c>
      <c r="D177" s="203" t="s">
        <v>217</v>
      </c>
      <c r="E177" s="203" t="s">
        <v>218</v>
      </c>
      <c r="F177" s="203" t="s">
        <v>154</v>
      </c>
      <c r="H177" s="203" t="s">
        <v>157</v>
      </c>
      <c r="J177" s="203">
        <v>27</v>
      </c>
      <c r="K177" s="203" t="s">
        <v>76</v>
      </c>
      <c r="N177" s="216" t="s">
        <v>1569</v>
      </c>
      <c r="O177" s="216"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18" t="s">
        <v>1570</v>
      </c>
      <c r="Q177" s="218" t="s">
        <v>63</v>
      </c>
      <c r="R177" s="218" t="str">
        <f t="shared" ref="R177:R182" si="23">H177&amp;" "&amp;I177</f>
        <v xml:space="preserve">Heating </v>
      </c>
      <c r="S177" s="218" t="str">
        <f t="shared" si="17"/>
        <v>//**Heating : **</v>
      </c>
      <c r="T177" s="203" t="str">
        <f t="shared" si="15"/>
        <v/>
      </c>
    </row>
    <row r="178" spans="1:21" x14ac:dyDescent="0.15">
      <c r="A178" s="203" t="s">
        <v>1571</v>
      </c>
      <c r="C178" s="203" t="s">
        <v>151</v>
      </c>
      <c r="D178" s="203" t="s">
        <v>217</v>
      </c>
      <c r="E178" s="203" t="s">
        <v>218</v>
      </c>
      <c r="F178" s="203" t="s">
        <v>162</v>
      </c>
      <c r="H178" s="203" t="s">
        <v>163</v>
      </c>
      <c r="J178" s="203">
        <v>28</v>
      </c>
      <c r="K178" s="203" t="s">
        <v>63</v>
      </c>
      <c r="N178" s="216" t="s">
        <v>1569</v>
      </c>
      <c r="O178" s="216"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18" t="s">
        <v>1570</v>
      </c>
      <c r="Q178" s="218" t="s">
        <v>63</v>
      </c>
      <c r="R178" s="218" t="str">
        <f t="shared" si="23"/>
        <v xml:space="preserve">Cooling and Ventilation </v>
      </c>
      <c r="S178" s="218" t="str">
        <f t="shared" si="17"/>
        <v>//**Cooling and Ventilation : **</v>
      </c>
      <c r="T178" s="203" t="str">
        <f t="shared" si="15"/>
        <v>//**Cooling and Ventilation : **</v>
      </c>
    </row>
    <row r="179" spans="1:21" x14ac:dyDescent="0.15">
      <c r="A179" s="203" t="s">
        <v>1571</v>
      </c>
      <c r="C179" s="203" t="s">
        <v>151</v>
      </c>
      <c r="D179" s="203" t="s">
        <v>217</v>
      </c>
      <c r="E179" s="203" t="s">
        <v>218</v>
      </c>
      <c r="F179" s="203" t="s">
        <v>182</v>
      </c>
      <c r="H179" s="203" t="s">
        <v>183</v>
      </c>
      <c r="J179" s="203" t="s">
        <v>222</v>
      </c>
      <c r="K179" s="203" t="s">
        <v>76</v>
      </c>
      <c r="N179" s="216" t="s">
        <v>1569</v>
      </c>
      <c r="O179" s="216"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18" t="s">
        <v>1570</v>
      </c>
      <c r="Q179" s="218" t="s">
        <v>63</v>
      </c>
      <c r="R179" s="218" t="str">
        <f t="shared" si="23"/>
        <v xml:space="preserve">Envelope </v>
      </c>
      <c r="S179" s="218" t="str">
        <f t="shared" si="17"/>
        <v>//**Envelope : **</v>
      </c>
      <c r="T179" s="203" t="str">
        <f t="shared" si="15"/>
        <v/>
      </c>
    </row>
    <row r="180" spans="1:21" x14ac:dyDescent="0.15">
      <c r="A180" s="203" t="s">
        <v>1571</v>
      </c>
      <c r="C180" s="203" t="s">
        <v>151</v>
      </c>
      <c r="D180" s="203" t="s">
        <v>217</v>
      </c>
      <c r="E180" s="203" t="s">
        <v>218</v>
      </c>
      <c r="F180" s="203" t="s">
        <v>164</v>
      </c>
      <c r="H180" s="203" t="s">
        <v>165</v>
      </c>
      <c r="J180" s="203" t="s">
        <v>222</v>
      </c>
      <c r="K180" s="203" t="s">
        <v>76</v>
      </c>
      <c r="N180" s="216" t="s">
        <v>1569</v>
      </c>
      <c r="O180" s="216"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18" t="s">
        <v>1570</v>
      </c>
      <c r="Q180" s="218" t="s">
        <v>63</v>
      </c>
      <c r="R180" s="218" t="str">
        <f t="shared" si="23"/>
        <v xml:space="preserve">Lighting </v>
      </c>
      <c r="S180" s="218" t="str">
        <f t="shared" si="17"/>
        <v>//**Lighting : **</v>
      </c>
      <c r="T180" s="203" t="str">
        <f t="shared" si="15"/>
        <v/>
      </c>
    </row>
    <row r="181" spans="1:21" x14ac:dyDescent="0.15">
      <c r="A181" s="203" t="s">
        <v>1571</v>
      </c>
      <c r="C181" s="203" t="s">
        <v>151</v>
      </c>
      <c r="D181" s="203" t="s">
        <v>217</v>
      </c>
      <c r="E181" s="203" t="s">
        <v>218</v>
      </c>
      <c r="F181" s="203" t="s">
        <v>166</v>
      </c>
      <c r="H181" s="203" t="s">
        <v>167</v>
      </c>
      <c r="J181" s="203">
        <v>29</v>
      </c>
      <c r="K181" s="203" t="s">
        <v>63</v>
      </c>
      <c r="N181" s="216" t="s">
        <v>1569</v>
      </c>
      <c r="O181" s="216"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18" t="s">
        <v>1570</v>
      </c>
      <c r="Q181" s="218" t="s">
        <v>63</v>
      </c>
      <c r="R181" s="218" t="str">
        <f t="shared" si="23"/>
        <v xml:space="preserve">Appliances </v>
      </c>
      <c r="S181" s="218" t="str">
        <f t="shared" si="17"/>
        <v>//**Appliances : **</v>
      </c>
      <c r="T181" s="203" t="str">
        <f t="shared" si="15"/>
        <v>//**Appliances : **</v>
      </c>
    </row>
    <row r="182" spans="1:21" x14ac:dyDescent="0.15">
      <c r="A182" s="203" t="s">
        <v>1571</v>
      </c>
      <c r="C182" s="203" t="s">
        <v>151</v>
      </c>
      <c r="D182" s="203" t="s">
        <v>217</v>
      </c>
      <c r="E182" s="203" t="s">
        <v>218</v>
      </c>
      <c r="F182" s="203" t="s">
        <v>168</v>
      </c>
      <c r="H182" s="203" t="s">
        <v>169</v>
      </c>
      <c r="J182" s="203" t="s">
        <v>222</v>
      </c>
      <c r="K182" s="203" t="s">
        <v>76</v>
      </c>
      <c r="N182" s="216" t="s">
        <v>1569</v>
      </c>
      <c r="O182" s="216"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18" t="s">
        <v>1570</v>
      </c>
      <c r="Q182" s="218" t="s">
        <v>63</v>
      </c>
      <c r="R182" s="218" t="str">
        <f t="shared" si="23"/>
        <v xml:space="preserve">Other Components </v>
      </c>
      <c r="S182" s="218" t="str">
        <f t="shared" si="17"/>
        <v>//**Other Components : **</v>
      </c>
      <c r="T182" s="203" t="str">
        <f t="shared" si="15"/>
        <v/>
      </c>
    </row>
    <row r="183" spans="1:21" s="220" customFormat="1" x14ac:dyDescent="0.15">
      <c r="A183" s="221" t="s">
        <v>1568</v>
      </c>
      <c r="B183" s="212" t="str">
        <f t="shared" ref="B183" si="24">C183&amp;D183&amp;E183</f>
        <v>Electricity SupplyBan New Power PlantsBoolean Ban New Power Plants</v>
      </c>
      <c r="C183" s="221" t="s">
        <v>223</v>
      </c>
      <c r="D183" s="221" t="s">
        <v>224</v>
      </c>
      <c r="E183" s="221" t="str">
        <f>E184</f>
        <v>Boolean Ban New Power Plants</v>
      </c>
      <c r="F183" s="221"/>
      <c r="G183" s="221"/>
      <c r="H183" s="221"/>
      <c r="I183" s="221"/>
      <c r="J183" s="221"/>
      <c r="K183" s="221"/>
      <c r="L183" s="221"/>
      <c r="M183" s="205"/>
      <c r="N183" s="224" t="s">
        <v>1569</v>
      </c>
      <c r="O183" s="224" t="str">
        <f>INDEX('Standard Descriptions'!$E:$E,MATCH(Guidance!E183,'Standard Descriptions'!$C:$C,0))</f>
        <v xml:space="preserve"> This policy prevents new capacity of the selected type(s) from being built or deployed.//</v>
      </c>
      <c r="P183" s="221" t="s">
        <v>1570</v>
      </c>
      <c r="Q183" s="221" t="s">
        <v>63</v>
      </c>
      <c r="R183" s="221"/>
      <c r="S183" s="221" t="str">
        <f t="shared" si="17"/>
        <v/>
      </c>
      <c r="T183" s="221" t="str">
        <f t="shared" si="15"/>
        <v/>
      </c>
      <c r="U183" s="211" t="str">
        <f>N183&amp;O183</f>
        <v>**Description:** This policy prevents new capacity of the selected type(s) from being built or deployed.//</v>
      </c>
    </row>
    <row r="184" spans="1:21" x14ac:dyDescent="0.15">
      <c r="A184" s="203" t="s">
        <v>1571</v>
      </c>
      <c r="C184" s="203" t="s">
        <v>223</v>
      </c>
      <c r="D184" s="203" t="s">
        <v>224</v>
      </c>
      <c r="E184" s="203" t="s">
        <v>225</v>
      </c>
      <c r="F184" s="203" t="s">
        <v>226</v>
      </c>
      <c r="H184" s="203" t="s">
        <v>227</v>
      </c>
      <c r="J184" s="203">
        <v>167</v>
      </c>
      <c r="K184" s="203" t="s">
        <v>63</v>
      </c>
      <c r="N184" s="216" t="s">
        <v>1569</v>
      </c>
      <c r="O184" s="216" t="str">
        <f>INDEX('Standard Descriptions'!$E:$E,MATCH(Guidance!E184,'Standard Descriptions'!$C:$C,0))</f>
        <v xml:space="preserve"> This policy prevents new capacity of the selected type(s) from being built or deployed.//</v>
      </c>
      <c r="P184" s="218" t="s">
        <v>1570</v>
      </c>
      <c r="Q184" s="218" t="s">
        <v>63</v>
      </c>
      <c r="R184" s="218" t="str">
        <f t="shared" ref="R184:R199" si="25">H184&amp;" "&amp;I184</f>
        <v xml:space="preserve">Hard Coal </v>
      </c>
      <c r="S184" s="218" t="str">
        <f t="shared" si="17"/>
        <v>//**Hard Coal : **</v>
      </c>
      <c r="T184" s="203" t="str">
        <f t="shared" si="15"/>
        <v>//**Hard Coal : **</v>
      </c>
    </row>
    <row r="185" spans="1:21" x14ac:dyDescent="0.15">
      <c r="A185" s="203" t="s">
        <v>1571</v>
      </c>
      <c r="C185" s="203" t="s">
        <v>223</v>
      </c>
      <c r="D185" s="203" t="s">
        <v>224</v>
      </c>
      <c r="E185" s="203" t="s">
        <v>225</v>
      </c>
      <c r="F185" s="203" t="s">
        <v>231</v>
      </c>
      <c r="H185" s="203" t="s">
        <v>232</v>
      </c>
      <c r="J185" s="203">
        <v>168</v>
      </c>
      <c r="K185" s="203" t="s">
        <v>63</v>
      </c>
      <c r="N185" s="216" t="s">
        <v>1569</v>
      </c>
      <c r="O185" s="216" t="str">
        <f>INDEX('Standard Descriptions'!$E:$E,MATCH(Guidance!E185,'Standard Descriptions'!$C:$C,0))</f>
        <v xml:space="preserve"> This policy prevents new capacity of the selected type(s) from being built or deployed.//</v>
      </c>
      <c r="P185" s="218" t="s">
        <v>1570</v>
      </c>
      <c r="Q185" s="218" t="s">
        <v>63</v>
      </c>
      <c r="R185" s="218" t="str">
        <f t="shared" si="25"/>
        <v xml:space="preserve">Natural Gas Nonpeaker </v>
      </c>
      <c r="S185" s="218" t="str">
        <f t="shared" si="17"/>
        <v>//**Natural Gas Nonpeaker : **</v>
      </c>
      <c r="T185" s="203" t="str">
        <f t="shared" si="15"/>
        <v>//**Natural Gas Nonpeaker : **</v>
      </c>
    </row>
    <row r="186" spans="1:21" x14ac:dyDescent="0.15">
      <c r="A186" s="203" t="s">
        <v>1571</v>
      </c>
      <c r="C186" s="203" t="s">
        <v>223</v>
      </c>
      <c r="D186" s="203" t="s">
        <v>224</v>
      </c>
      <c r="E186" s="203" t="s">
        <v>225</v>
      </c>
      <c r="F186" s="203" t="s">
        <v>233</v>
      </c>
      <c r="H186" s="203" t="s">
        <v>234</v>
      </c>
      <c r="J186" s="203">
        <v>169</v>
      </c>
      <c r="K186" s="203" t="s">
        <v>63</v>
      </c>
      <c r="N186" s="216" t="s">
        <v>1569</v>
      </c>
      <c r="O186" s="216" t="str">
        <f>INDEX('Standard Descriptions'!$E:$E,MATCH(Guidance!E186,'Standard Descriptions'!$C:$C,0))</f>
        <v xml:space="preserve"> This policy prevents new capacity of the selected type(s) from being built or deployed.//</v>
      </c>
      <c r="P186" s="218" t="s">
        <v>1570</v>
      </c>
      <c r="Q186" s="218" t="s">
        <v>63</v>
      </c>
      <c r="R186" s="218" t="str">
        <f t="shared" si="25"/>
        <v xml:space="preserve">Nuclear </v>
      </c>
      <c r="S186" s="218" t="str">
        <f t="shared" si="17"/>
        <v>//**Nuclear : **</v>
      </c>
      <c r="T186" s="203" t="str">
        <f t="shared" si="15"/>
        <v>//**Nuclear : **</v>
      </c>
    </row>
    <row r="187" spans="1:21" x14ac:dyDescent="0.15">
      <c r="A187" s="203" t="s">
        <v>1571</v>
      </c>
      <c r="C187" s="203" t="s">
        <v>223</v>
      </c>
      <c r="D187" s="203" t="s">
        <v>224</v>
      </c>
      <c r="E187" s="203" t="s">
        <v>225</v>
      </c>
      <c r="F187" s="203" t="s">
        <v>235</v>
      </c>
      <c r="H187" s="203" t="s">
        <v>236</v>
      </c>
      <c r="J187" s="203">
        <v>170</v>
      </c>
      <c r="K187" s="203" t="s">
        <v>76</v>
      </c>
      <c r="N187" s="216" t="s">
        <v>1569</v>
      </c>
      <c r="O187" s="216" t="str">
        <f>INDEX('Standard Descriptions'!$E:$E,MATCH(Guidance!E187,'Standard Descriptions'!$C:$C,0))</f>
        <v xml:space="preserve"> This policy prevents new capacity of the selected type(s) from being built or deployed.//</v>
      </c>
      <c r="P187" s="218" t="s">
        <v>1570</v>
      </c>
      <c r="Q187" s="218" t="s">
        <v>63</v>
      </c>
      <c r="R187" s="218" t="str">
        <f t="shared" si="25"/>
        <v xml:space="preserve">Hydro </v>
      </c>
      <c r="S187" s="218" t="str">
        <f t="shared" si="17"/>
        <v>//**Hydro : **</v>
      </c>
      <c r="T187" s="203" t="str">
        <f t="shared" si="15"/>
        <v/>
      </c>
    </row>
    <row r="188" spans="1:21" x14ac:dyDescent="0.15">
      <c r="A188" s="203" t="s">
        <v>1571</v>
      </c>
      <c r="C188" s="203" t="s">
        <v>223</v>
      </c>
      <c r="D188" s="203" t="s">
        <v>224</v>
      </c>
      <c r="E188" s="203" t="s">
        <v>225</v>
      </c>
      <c r="F188" s="203" t="s">
        <v>237</v>
      </c>
      <c r="H188" s="203" t="s">
        <v>238</v>
      </c>
      <c r="K188" s="203" t="s">
        <v>76</v>
      </c>
      <c r="N188" s="216" t="s">
        <v>1569</v>
      </c>
      <c r="O188" s="216" t="str">
        <f>INDEX('Standard Descriptions'!$E:$E,MATCH(Guidance!E188,'Standard Descriptions'!$C:$C,0))</f>
        <v xml:space="preserve"> This policy prevents new capacity of the selected type(s) from being built or deployed.//</v>
      </c>
      <c r="P188" s="218" t="s">
        <v>1570</v>
      </c>
      <c r="Q188" s="218" t="s">
        <v>63</v>
      </c>
      <c r="R188" s="218" t="str">
        <f t="shared" si="25"/>
        <v xml:space="preserve">Onshore Wind </v>
      </c>
      <c r="S188" s="218" t="str">
        <f t="shared" si="17"/>
        <v>//**Onshore Wind : **</v>
      </c>
      <c r="T188" s="203" t="str">
        <f t="shared" si="15"/>
        <v/>
      </c>
    </row>
    <row r="189" spans="1:21" x14ac:dyDescent="0.15">
      <c r="A189" s="203" t="s">
        <v>1571</v>
      </c>
      <c r="C189" s="203" t="s">
        <v>223</v>
      </c>
      <c r="D189" s="203" t="s">
        <v>224</v>
      </c>
      <c r="E189" s="203" t="s">
        <v>225</v>
      </c>
      <c r="F189" s="203" t="s">
        <v>239</v>
      </c>
      <c r="H189" s="203" t="s">
        <v>240</v>
      </c>
      <c r="K189" s="203" t="s">
        <v>76</v>
      </c>
      <c r="N189" s="216" t="s">
        <v>1569</v>
      </c>
      <c r="O189" s="216" t="str">
        <f>INDEX('Standard Descriptions'!$E:$E,MATCH(Guidance!E189,'Standard Descriptions'!$C:$C,0))</f>
        <v xml:space="preserve"> This policy prevents new capacity of the selected type(s) from being built or deployed.//</v>
      </c>
      <c r="P189" s="218" t="s">
        <v>1570</v>
      </c>
      <c r="Q189" s="218" t="s">
        <v>63</v>
      </c>
      <c r="R189" s="218" t="str">
        <f t="shared" si="25"/>
        <v xml:space="preserve">Solar PV </v>
      </c>
      <c r="S189" s="218" t="str">
        <f t="shared" si="17"/>
        <v>//**Solar PV : **</v>
      </c>
      <c r="T189" s="203" t="str">
        <f t="shared" si="15"/>
        <v/>
      </c>
    </row>
    <row r="190" spans="1:21" x14ac:dyDescent="0.15">
      <c r="A190" s="203" t="s">
        <v>1571</v>
      </c>
      <c r="C190" s="203" t="s">
        <v>223</v>
      </c>
      <c r="D190" s="203" t="s">
        <v>224</v>
      </c>
      <c r="E190" s="203" t="s">
        <v>225</v>
      </c>
      <c r="F190" s="203" t="s">
        <v>241</v>
      </c>
      <c r="H190" s="203" t="s">
        <v>242</v>
      </c>
      <c r="K190" s="203" t="s">
        <v>76</v>
      </c>
      <c r="N190" s="216" t="s">
        <v>1569</v>
      </c>
      <c r="O190" s="216" t="str">
        <f>INDEX('Standard Descriptions'!$E:$E,MATCH(Guidance!E190,'Standard Descriptions'!$C:$C,0))</f>
        <v xml:space="preserve"> This policy prevents new capacity of the selected type(s) from being built or deployed.//</v>
      </c>
      <c r="P190" s="218" t="s">
        <v>1570</v>
      </c>
      <c r="Q190" s="218" t="s">
        <v>63</v>
      </c>
      <c r="R190" s="218" t="str">
        <f t="shared" si="25"/>
        <v xml:space="preserve">Solar Thermal </v>
      </c>
      <c r="S190" s="218" t="str">
        <f t="shared" si="17"/>
        <v>//**Solar Thermal : **</v>
      </c>
      <c r="T190" s="203" t="str">
        <f t="shared" si="15"/>
        <v/>
      </c>
    </row>
    <row r="191" spans="1:21" x14ac:dyDescent="0.15">
      <c r="A191" s="203" t="s">
        <v>1571</v>
      </c>
      <c r="C191" s="203" t="s">
        <v>223</v>
      </c>
      <c r="D191" s="203" t="s">
        <v>224</v>
      </c>
      <c r="E191" s="203" t="s">
        <v>225</v>
      </c>
      <c r="F191" s="203" t="s">
        <v>243</v>
      </c>
      <c r="H191" s="203" t="s">
        <v>244</v>
      </c>
      <c r="K191" s="203" t="s">
        <v>76</v>
      </c>
      <c r="N191" s="216" t="s">
        <v>1569</v>
      </c>
      <c r="O191" s="216" t="str">
        <f>INDEX('Standard Descriptions'!$E:$E,MATCH(Guidance!E191,'Standard Descriptions'!$C:$C,0))</f>
        <v xml:space="preserve"> This policy prevents new capacity of the selected type(s) from being built or deployed.//</v>
      </c>
      <c r="P191" s="218" t="s">
        <v>1570</v>
      </c>
      <c r="Q191" s="218" t="s">
        <v>63</v>
      </c>
      <c r="R191" s="218" t="str">
        <f t="shared" si="25"/>
        <v xml:space="preserve">Biomass </v>
      </c>
      <c r="S191" s="218" t="str">
        <f t="shared" si="17"/>
        <v>//**Biomass : **</v>
      </c>
      <c r="T191" s="203" t="str">
        <f t="shared" si="15"/>
        <v/>
      </c>
    </row>
    <row r="192" spans="1:21" x14ac:dyDescent="0.15">
      <c r="A192" s="203" t="s">
        <v>1571</v>
      </c>
      <c r="C192" s="203" t="s">
        <v>223</v>
      </c>
      <c r="D192" s="203" t="s">
        <v>224</v>
      </c>
      <c r="E192" s="203" t="s">
        <v>225</v>
      </c>
      <c r="F192" s="203" t="s">
        <v>245</v>
      </c>
      <c r="H192" s="203" t="s">
        <v>246</v>
      </c>
      <c r="K192" s="203" t="s">
        <v>76</v>
      </c>
      <c r="N192" s="216" t="s">
        <v>1569</v>
      </c>
      <c r="O192" s="216" t="str">
        <f>INDEX('Standard Descriptions'!$E:$E,MATCH(Guidance!E192,'Standard Descriptions'!$C:$C,0))</f>
        <v xml:space="preserve"> This policy prevents new capacity of the selected type(s) from being built or deployed.//</v>
      </c>
      <c r="P192" s="218" t="s">
        <v>1570</v>
      </c>
      <c r="Q192" s="218" t="s">
        <v>63</v>
      </c>
      <c r="R192" s="218" t="str">
        <f t="shared" si="25"/>
        <v xml:space="preserve">Geothermal </v>
      </c>
      <c r="S192" s="218" t="str">
        <f t="shared" si="17"/>
        <v>//**Geothermal : **</v>
      </c>
      <c r="T192" s="203" t="str">
        <f t="shared" si="15"/>
        <v/>
      </c>
    </row>
    <row r="193" spans="1:21" x14ac:dyDescent="0.15">
      <c r="A193" s="203" t="s">
        <v>1571</v>
      </c>
      <c r="C193" s="203" t="s">
        <v>223</v>
      </c>
      <c r="D193" s="203" t="s">
        <v>224</v>
      </c>
      <c r="E193" s="203" t="s">
        <v>225</v>
      </c>
      <c r="F193" s="203" t="s">
        <v>247</v>
      </c>
      <c r="H193" s="203" t="s">
        <v>248</v>
      </c>
      <c r="J193" s="203">
        <v>591</v>
      </c>
      <c r="K193" s="203" t="s">
        <v>63</v>
      </c>
      <c r="N193" s="216" t="s">
        <v>1569</v>
      </c>
      <c r="O193" s="216" t="str">
        <f>INDEX('Standard Descriptions'!$E:$E,MATCH(Guidance!E193,'Standard Descriptions'!$C:$C,0))</f>
        <v xml:space="preserve"> This policy prevents new capacity of the selected type(s) from being built or deployed.//</v>
      </c>
      <c r="P193" s="218" t="s">
        <v>1570</v>
      </c>
      <c r="Q193" s="218" t="s">
        <v>63</v>
      </c>
      <c r="R193" s="218" t="str">
        <f t="shared" si="25"/>
        <v xml:space="preserve">Petroleum </v>
      </c>
      <c r="S193" s="218" t="str">
        <f t="shared" si="17"/>
        <v>//**Petroleum : **</v>
      </c>
      <c r="T193" s="203" t="str">
        <f t="shared" si="15"/>
        <v>//**Petroleum : **</v>
      </c>
    </row>
    <row r="194" spans="1:21" x14ac:dyDescent="0.15">
      <c r="A194" s="203" t="s">
        <v>1571</v>
      </c>
      <c r="C194" s="203" t="s">
        <v>223</v>
      </c>
      <c r="D194" s="203" t="s">
        <v>224</v>
      </c>
      <c r="E194" s="203" t="s">
        <v>225</v>
      </c>
      <c r="F194" s="203" t="s">
        <v>249</v>
      </c>
      <c r="H194" s="203" t="s">
        <v>250</v>
      </c>
      <c r="K194" s="203" t="s">
        <v>76</v>
      </c>
      <c r="N194" s="216" t="s">
        <v>1569</v>
      </c>
      <c r="O194" s="216" t="str">
        <f>INDEX('Standard Descriptions'!$E:$E,MATCH(Guidance!E194,'Standard Descriptions'!$C:$C,0))</f>
        <v xml:space="preserve"> This policy prevents new capacity of the selected type(s) from being built or deployed.//</v>
      </c>
      <c r="P194" s="218" t="s">
        <v>1570</v>
      </c>
      <c r="Q194" s="218" t="s">
        <v>63</v>
      </c>
      <c r="R194" s="218" t="str">
        <f t="shared" si="25"/>
        <v xml:space="preserve">Natural Gas Peaker </v>
      </c>
      <c r="S194" s="218" t="str">
        <f t="shared" si="17"/>
        <v>//**Natural Gas Peaker : **</v>
      </c>
      <c r="T194" s="203" t="str">
        <f t="shared" si="15"/>
        <v/>
      </c>
    </row>
    <row r="195" spans="1:21" x14ac:dyDescent="0.15">
      <c r="A195" s="203" t="s">
        <v>1571</v>
      </c>
      <c r="C195" s="203" t="s">
        <v>223</v>
      </c>
      <c r="D195" s="203" t="s">
        <v>224</v>
      </c>
      <c r="E195" s="203" t="s">
        <v>225</v>
      </c>
      <c r="F195" s="203" t="s">
        <v>251</v>
      </c>
      <c r="H195" s="203" t="s">
        <v>252</v>
      </c>
      <c r="J195" s="203">
        <v>116</v>
      </c>
      <c r="K195" s="203" t="s">
        <v>63</v>
      </c>
      <c r="N195" s="216" t="s">
        <v>1569</v>
      </c>
      <c r="O195" s="216" t="str">
        <f>INDEX('Standard Descriptions'!$E:$E,MATCH(Guidance!E195,'Standard Descriptions'!$C:$C,0))</f>
        <v xml:space="preserve"> This policy prevents new capacity of the selected type(s) from being built or deployed.//</v>
      </c>
      <c r="P195" s="218" t="s">
        <v>1570</v>
      </c>
      <c r="Q195" s="218" t="s">
        <v>63</v>
      </c>
      <c r="R195" s="218" t="str">
        <f t="shared" si="25"/>
        <v xml:space="preserve">Lignite </v>
      </c>
      <c r="S195" s="218" t="str">
        <f t="shared" si="17"/>
        <v>//**Lignite : **</v>
      </c>
      <c r="T195" s="203" t="str">
        <f t="shared" si="15"/>
        <v>//**Lignite : **</v>
      </c>
    </row>
    <row r="196" spans="1:21" x14ac:dyDescent="0.15">
      <c r="A196" s="203" t="s">
        <v>1571</v>
      </c>
      <c r="C196" s="203" t="s">
        <v>223</v>
      </c>
      <c r="D196" s="203" t="s">
        <v>224</v>
      </c>
      <c r="E196" s="203" t="s">
        <v>225</v>
      </c>
      <c r="F196" s="203" t="s">
        <v>253</v>
      </c>
      <c r="H196" s="203" t="s">
        <v>254</v>
      </c>
      <c r="K196" s="203" t="s">
        <v>76</v>
      </c>
      <c r="N196" s="216" t="s">
        <v>1569</v>
      </c>
      <c r="O196" s="216" t="str">
        <f>INDEX('Standard Descriptions'!$E:$E,MATCH(Guidance!E196,'Standard Descriptions'!$C:$C,0))</f>
        <v xml:space="preserve"> This policy prevents new capacity of the selected type(s) from being built or deployed.//</v>
      </c>
      <c r="P196" s="218" t="s">
        <v>1570</v>
      </c>
      <c r="Q196" s="218" t="s">
        <v>63</v>
      </c>
      <c r="R196" s="218" t="str">
        <f t="shared" si="25"/>
        <v xml:space="preserve">Offshore Wind </v>
      </c>
      <c r="S196" s="218" t="str">
        <f t="shared" si="17"/>
        <v>//**Offshore Wind : **</v>
      </c>
      <c r="T196" s="203" t="str">
        <f t="shared" ref="T196:T259" si="26">IF(K196="Yes",S196&amp;L196,"")</f>
        <v/>
      </c>
    </row>
    <row r="197" spans="1:21" x14ac:dyDescent="0.15">
      <c r="A197" s="203" t="s">
        <v>1571</v>
      </c>
      <c r="C197" s="203" t="s">
        <v>223</v>
      </c>
      <c r="D197" s="203" t="s">
        <v>224</v>
      </c>
      <c r="E197" s="203" t="s">
        <v>225</v>
      </c>
      <c r="F197" s="203" t="s">
        <v>255</v>
      </c>
      <c r="H197" s="203" t="s">
        <v>256</v>
      </c>
      <c r="J197" s="203">
        <v>592</v>
      </c>
      <c r="K197" s="203" t="s">
        <v>63</v>
      </c>
      <c r="N197" s="216" t="s">
        <v>1569</v>
      </c>
      <c r="O197" s="216" t="str">
        <f>INDEX('Standard Descriptions'!$E:$E,MATCH(Guidance!E197,'Standard Descriptions'!$C:$C,0))</f>
        <v xml:space="preserve"> This policy prevents new capacity of the selected type(s) from being built or deployed.//</v>
      </c>
      <c r="P197" s="218" t="s">
        <v>1570</v>
      </c>
      <c r="Q197" s="218" t="s">
        <v>63</v>
      </c>
      <c r="R197" s="218" t="str">
        <f t="shared" si="25"/>
        <v xml:space="preserve">Crude Oil </v>
      </c>
      <c r="S197" s="218" t="str">
        <f t="shared" ref="S197:S260" si="27">IF(R197="","","//**"&amp;R197&amp;": **")</f>
        <v>//**Crude Oil : **</v>
      </c>
      <c r="T197" s="203" t="str">
        <f t="shared" si="26"/>
        <v>//**Crude Oil : **</v>
      </c>
    </row>
    <row r="198" spans="1:21" x14ac:dyDescent="0.15">
      <c r="A198" s="203" t="s">
        <v>1571</v>
      </c>
      <c r="C198" s="203" t="s">
        <v>223</v>
      </c>
      <c r="D198" s="203" t="s">
        <v>224</v>
      </c>
      <c r="E198" s="203" t="s">
        <v>225</v>
      </c>
      <c r="F198" s="203" t="s">
        <v>257</v>
      </c>
      <c r="H198" s="203" t="s">
        <v>258</v>
      </c>
      <c r="J198" s="203">
        <v>593</v>
      </c>
      <c r="K198" s="203" t="s">
        <v>63</v>
      </c>
      <c r="N198" s="216" t="s">
        <v>1569</v>
      </c>
      <c r="O198" s="216" t="str">
        <f>INDEX('Standard Descriptions'!$E:$E,MATCH(Guidance!E198,'Standard Descriptions'!$C:$C,0))</f>
        <v xml:space="preserve"> This policy prevents new capacity of the selected type(s) from being built or deployed.//</v>
      </c>
      <c r="P198" s="218" t="s">
        <v>1570</v>
      </c>
      <c r="Q198" s="218" t="s">
        <v>63</v>
      </c>
      <c r="R198" s="218" t="str">
        <f t="shared" si="25"/>
        <v xml:space="preserve">Heavy or Residual Fuel Oil </v>
      </c>
      <c r="S198" s="218" t="str">
        <f t="shared" si="27"/>
        <v>//**Heavy or Residual Fuel Oil : **</v>
      </c>
      <c r="T198" s="203" t="str">
        <f t="shared" si="26"/>
        <v>//**Heavy or Residual Fuel Oil : **</v>
      </c>
    </row>
    <row r="199" spans="1:21" x14ac:dyDescent="0.15">
      <c r="A199" s="203" t="s">
        <v>1571</v>
      </c>
      <c r="C199" s="203" t="s">
        <v>223</v>
      </c>
      <c r="D199" s="203" t="s">
        <v>224</v>
      </c>
      <c r="E199" s="203" t="s">
        <v>225</v>
      </c>
      <c r="F199" s="203" t="s">
        <v>259</v>
      </c>
      <c r="H199" s="203" t="s">
        <v>260</v>
      </c>
      <c r="K199" s="203" t="s">
        <v>76</v>
      </c>
      <c r="N199" s="216" t="s">
        <v>1569</v>
      </c>
      <c r="O199" s="216" t="str">
        <f>INDEX('Standard Descriptions'!$E:$E,MATCH(Guidance!E199,'Standard Descriptions'!$C:$C,0))</f>
        <v xml:space="preserve"> This policy prevents new capacity of the selected type(s) from being built or deployed.//</v>
      </c>
      <c r="P199" s="218" t="s">
        <v>1570</v>
      </c>
      <c r="Q199" s="218" t="s">
        <v>63</v>
      </c>
      <c r="R199" s="218" t="str">
        <f t="shared" si="25"/>
        <v xml:space="preserve">Municipal Solid Waste </v>
      </c>
      <c r="S199" s="218" t="str">
        <f t="shared" si="27"/>
        <v>//**Municipal Solid Waste : **</v>
      </c>
      <c r="T199" s="203" t="str">
        <f t="shared" si="26"/>
        <v/>
      </c>
    </row>
    <row r="200" spans="1:21" s="220" customFormat="1" hidden="1" x14ac:dyDescent="0.15">
      <c r="A200" s="220" t="s">
        <v>1568</v>
      </c>
      <c r="B200" s="204"/>
      <c r="C200" s="220" t="s">
        <v>223</v>
      </c>
      <c r="D200" s="220" t="s">
        <v>539</v>
      </c>
      <c r="E200" s="220" t="str">
        <f>E201</f>
        <v>Electricity Sector Fraction of Potential Additional CCS Achieved</v>
      </c>
      <c r="M200" s="204"/>
      <c r="N200" s="222" t="s">
        <v>1569</v>
      </c>
      <c r="O200" s="222" t="str">
        <f>INDEX('Standard Descriptions'!$E:$E,MATCH(Guidance!E200,'Standard Descriptions'!$C:$C,0))</f>
        <v xml:space="preserve"> This policy specifies the fraction of CO2 emissions from power plants that is captured and stored, above the amount predicted in the business-as-usual scenario. // </v>
      </c>
      <c r="P200" s="220" t="s">
        <v>1570</v>
      </c>
      <c r="Q200" s="220" t="s">
        <v>63</v>
      </c>
      <c r="S200" s="220" t="str">
        <f t="shared" si="27"/>
        <v/>
      </c>
      <c r="T200" s="220" t="str">
        <f t="shared" si="26"/>
        <v/>
      </c>
      <c r="U200" s="211"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15">
      <c r="A201" s="203" t="s">
        <v>1571</v>
      </c>
      <c r="C201" s="203" t="s">
        <v>223</v>
      </c>
      <c r="D201" s="203" t="s">
        <v>539</v>
      </c>
      <c r="E201" s="203" t="s">
        <v>1548</v>
      </c>
      <c r="F201" s="203" t="s">
        <v>226</v>
      </c>
      <c r="H201" s="203" t="s">
        <v>227</v>
      </c>
      <c r="J201" s="203">
        <v>876</v>
      </c>
      <c r="K201" s="203" t="s">
        <v>63</v>
      </c>
      <c r="L201" s="203" t="s">
        <v>1585</v>
      </c>
      <c r="N201" s="216" t="s">
        <v>1569</v>
      </c>
      <c r="O201" s="216" t="str">
        <f>INDEX('Standard Descriptions'!$E:$E,MATCH(Guidance!E201,'Standard Descriptions'!$C:$C,0))</f>
        <v xml:space="preserve"> This policy specifies the fraction of CO2 emissions from power plants that is captured and stored, above the amount predicted in the business-as-usual scenario. // </v>
      </c>
      <c r="P201" s="218" t="s">
        <v>1570</v>
      </c>
      <c r="Q201" s="218" t="s">
        <v>63</v>
      </c>
      <c r="R201" s="218" t="str">
        <f t="shared" ref="R201:R218" si="28">H201&amp;" "&amp;I201</f>
        <v xml:space="preserve">Hard Coal </v>
      </c>
      <c r="S201" s="218" t="str">
        <f t="shared" si="27"/>
        <v>//**Hard Coal : **</v>
      </c>
      <c r="T201" s="203"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5"/>
    </row>
    <row r="202" spans="1:21" hidden="1" x14ac:dyDescent="0.15">
      <c r="A202" s="203" t="s">
        <v>1571</v>
      </c>
      <c r="C202" s="203" t="s">
        <v>223</v>
      </c>
      <c r="D202" s="203" t="s">
        <v>539</v>
      </c>
      <c r="E202" s="203" t="s">
        <v>1548</v>
      </c>
      <c r="F202" s="203" t="s">
        <v>231</v>
      </c>
      <c r="H202" s="203" t="s">
        <v>232</v>
      </c>
      <c r="J202" s="203">
        <v>877</v>
      </c>
      <c r="K202" s="203" t="s">
        <v>63</v>
      </c>
      <c r="L202" s="203" t="s">
        <v>1586</v>
      </c>
      <c r="N202" s="216" t="s">
        <v>1569</v>
      </c>
      <c r="O202" s="216" t="str">
        <f>INDEX('Standard Descriptions'!$E:$E,MATCH(Guidance!E202,'Standard Descriptions'!$C:$C,0))</f>
        <v xml:space="preserve"> This policy specifies the fraction of CO2 emissions from power plants that is captured and stored, above the amount predicted in the business-as-usual scenario. // </v>
      </c>
      <c r="P202" s="218" t="s">
        <v>1570</v>
      </c>
      <c r="Q202" s="218" t="s">
        <v>63</v>
      </c>
      <c r="R202" s="218" t="str">
        <f t="shared" si="28"/>
        <v xml:space="preserve">Natural Gas Nonpeaker </v>
      </c>
      <c r="S202" s="218" t="str">
        <f t="shared" si="27"/>
        <v>//**Natural Gas Nonpeaker : **</v>
      </c>
      <c r="T202" s="203"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5"/>
    </row>
    <row r="203" spans="1:21" hidden="1" x14ac:dyDescent="0.15">
      <c r="A203" s="203" t="s">
        <v>1571</v>
      </c>
      <c r="C203" s="203" t="s">
        <v>223</v>
      </c>
      <c r="D203" s="203" t="s">
        <v>539</v>
      </c>
      <c r="E203" s="203" t="s">
        <v>1548</v>
      </c>
      <c r="F203" s="203" t="s">
        <v>233</v>
      </c>
      <c r="H203" s="203" t="s">
        <v>234</v>
      </c>
      <c r="J203" s="203">
        <v>878</v>
      </c>
      <c r="K203" s="203" t="s">
        <v>76</v>
      </c>
      <c r="N203" s="216" t="s">
        <v>1569</v>
      </c>
      <c r="O203" s="216" t="str">
        <f>INDEX('Standard Descriptions'!$E:$E,MATCH(Guidance!E203,'Standard Descriptions'!$C:$C,0))</f>
        <v xml:space="preserve"> This policy specifies the fraction of CO2 emissions from power plants that is captured and stored, above the amount predicted in the business-as-usual scenario. // </v>
      </c>
      <c r="P203" s="218" t="s">
        <v>1570</v>
      </c>
      <c r="Q203" s="218" t="s">
        <v>63</v>
      </c>
      <c r="R203" s="218" t="str">
        <f t="shared" si="28"/>
        <v xml:space="preserve">Nuclear </v>
      </c>
      <c r="S203" s="218" t="str">
        <f t="shared" si="27"/>
        <v>//**Nuclear : **</v>
      </c>
      <c r="T203" s="203" t="str">
        <f t="shared" si="26"/>
        <v/>
      </c>
      <c r="U203" s="225"/>
    </row>
    <row r="204" spans="1:21" hidden="1" x14ac:dyDescent="0.15">
      <c r="A204" s="203" t="s">
        <v>1571</v>
      </c>
      <c r="C204" s="203" t="s">
        <v>223</v>
      </c>
      <c r="D204" s="203" t="s">
        <v>539</v>
      </c>
      <c r="E204" s="203" t="s">
        <v>1548</v>
      </c>
      <c r="F204" s="203" t="s">
        <v>235</v>
      </c>
      <c r="H204" s="203" t="s">
        <v>236</v>
      </c>
      <c r="J204" s="203">
        <v>879</v>
      </c>
      <c r="K204" s="203" t="s">
        <v>76</v>
      </c>
      <c r="N204" s="216" t="s">
        <v>1569</v>
      </c>
      <c r="O204" s="216" t="str">
        <f>INDEX('Standard Descriptions'!$E:$E,MATCH(Guidance!E204,'Standard Descriptions'!$C:$C,0))</f>
        <v xml:space="preserve"> This policy specifies the fraction of CO2 emissions from power plants that is captured and stored, above the amount predicted in the business-as-usual scenario. // </v>
      </c>
      <c r="P204" s="218" t="s">
        <v>1570</v>
      </c>
      <c r="Q204" s="218" t="s">
        <v>63</v>
      </c>
      <c r="R204" s="218" t="str">
        <f t="shared" si="28"/>
        <v xml:space="preserve">Hydro </v>
      </c>
      <c r="S204" s="218" t="str">
        <f t="shared" si="27"/>
        <v>//**Hydro : **</v>
      </c>
      <c r="T204" s="203" t="str">
        <f t="shared" si="26"/>
        <v/>
      </c>
      <c r="U204" s="225"/>
    </row>
    <row r="205" spans="1:21" hidden="1" x14ac:dyDescent="0.15">
      <c r="A205" s="203" t="s">
        <v>1571</v>
      </c>
      <c r="C205" s="203" t="s">
        <v>223</v>
      </c>
      <c r="D205" s="203" t="s">
        <v>539</v>
      </c>
      <c r="E205" s="203" t="s">
        <v>1548</v>
      </c>
      <c r="F205" s="203" t="s">
        <v>237</v>
      </c>
      <c r="H205" s="203" t="s">
        <v>238</v>
      </c>
      <c r="J205" s="203">
        <v>880</v>
      </c>
      <c r="K205" s="203" t="s">
        <v>76</v>
      </c>
      <c r="N205" s="216" t="s">
        <v>1569</v>
      </c>
      <c r="O205" s="216" t="str">
        <f>INDEX('Standard Descriptions'!$E:$E,MATCH(Guidance!E205,'Standard Descriptions'!$C:$C,0))</f>
        <v xml:space="preserve"> This policy specifies the fraction of CO2 emissions from power plants that is captured and stored, above the amount predicted in the business-as-usual scenario. // </v>
      </c>
      <c r="P205" s="218" t="s">
        <v>1570</v>
      </c>
      <c r="Q205" s="218" t="s">
        <v>63</v>
      </c>
      <c r="R205" s="218" t="str">
        <f t="shared" si="28"/>
        <v xml:space="preserve">Onshore Wind </v>
      </c>
      <c r="S205" s="218" t="str">
        <f t="shared" si="27"/>
        <v>//**Onshore Wind : **</v>
      </c>
      <c r="T205" s="203" t="str">
        <f t="shared" si="26"/>
        <v/>
      </c>
      <c r="U205" s="225"/>
    </row>
    <row r="206" spans="1:21" hidden="1" x14ac:dyDescent="0.15">
      <c r="A206" s="203" t="s">
        <v>1571</v>
      </c>
      <c r="C206" s="203" t="s">
        <v>223</v>
      </c>
      <c r="D206" s="203" t="s">
        <v>539</v>
      </c>
      <c r="E206" s="203" t="s">
        <v>1548</v>
      </c>
      <c r="F206" s="203" t="s">
        <v>239</v>
      </c>
      <c r="H206" s="203" t="s">
        <v>240</v>
      </c>
      <c r="J206" s="203">
        <v>881</v>
      </c>
      <c r="K206" s="203" t="s">
        <v>76</v>
      </c>
      <c r="N206" s="216" t="s">
        <v>1569</v>
      </c>
      <c r="O206" s="216" t="str">
        <f>INDEX('Standard Descriptions'!$E:$E,MATCH(Guidance!E206,'Standard Descriptions'!$C:$C,0))</f>
        <v xml:space="preserve"> This policy specifies the fraction of CO2 emissions from power plants that is captured and stored, above the amount predicted in the business-as-usual scenario. // </v>
      </c>
      <c r="P206" s="218" t="s">
        <v>1570</v>
      </c>
      <c r="Q206" s="218" t="s">
        <v>63</v>
      </c>
      <c r="R206" s="218" t="str">
        <f t="shared" si="28"/>
        <v xml:space="preserve">Solar PV </v>
      </c>
      <c r="S206" s="218" t="str">
        <f t="shared" si="27"/>
        <v>//**Solar PV : **</v>
      </c>
      <c r="T206" s="203" t="str">
        <f t="shared" si="26"/>
        <v/>
      </c>
      <c r="U206" s="225"/>
    </row>
    <row r="207" spans="1:21" hidden="1" x14ac:dyDescent="0.15">
      <c r="A207" s="203" t="s">
        <v>1571</v>
      </c>
      <c r="C207" s="203" t="s">
        <v>223</v>
      </c>
      <c r="D207" s="203" t="s">
        <v>539</v>
      </c>
      <c r="E207" s="203" t="s">
        <v>1548</v>
      </c>
      <c r="F207" s="203" t="s">
        <v>241</v>
      </c>
      <c r="H207" s="203" t="s">
        <v>242</v>
      </c>
      <c r="J207" s="203">
        <v>882</v>
      </c>
      <c r="K207" s="203" t="s">
        <v>76</v>
      </c>
      <c r="N207" s="216" t="s">
        <v>1569</v>
      </c>
      <c r="O207" s="216" t="str">
        <f>INDEX('Standard Descriptions'!$E:$E,MATCH(Guidance!E207,'Standard Descriptions'!$C:$C,0))</f>
        <v xml:space="preserve"> This policy specifies the fraction of CO2 emissions from power plants that is captured and stored, above the amount predicted in the business-as-usual scenario. // </v>
      </c>
      <c r="P207" s="218" t="s">
        <v>1570</v>
      </c>
      <c r="Q207" s="218" t="s">
        <v>63</v>
      </c>
      <c r="R207" s="218" t="str">
        <f t="shared" si="28"/>
        <v xml:space="preserve">Solar Thermal </v>
      </c>
      <c r="S207" s="218" t="str">
        <f t="shared" si="27"/>
        <v>//**Solar Thermal : **</v>
      </c>
      <c r="T207" s="203" t="str">
        <f t="shared" si="26"/>
        <v/>
      </c>
      <c r="U207" s="225"/>
    </row>
    <row r="208" spans="1:21" hidden="1" x14ac:dyDescent="0.15">
      <c r="A208" s="203" t="s">
        <v>1571</v>
      </c>
      <c r="C208" s="203" t="s">
        <v>223</v>
      </c>
      <c r="D208" s="203" t="s">
        <v>539</v>
      </c>
      <c r="E208" s="203" t="s">
        <v>1548</v>
      </c>
      <c r="F208" s="203" t="s">
        <v>243</v>
      </c>
      <c r="H208" s="203" t="s">
        <v>244</v>
      </c>
      <c r="J208" s="203">
        <v>883</v>
      </c>
      <c r="K208" s="203" t="s">
        <v>63</v>
      </c>
      <c r="L208" s="203" t="s">
        <v>1587</v>
      </c>
      <c r="N208" s="216" t="s">
        <v>1569</v>
      </c>
      <c r="O208" s="216" t="str">
        <f>INDEX('Standard Descriptions'!$E:$E,MATCH(Guidance!E208,'Standard Descriptions'!$C:$C,0))</f>
        <v xml:space="preserve"> This policy specifies the fraction of CO2 emissions from power plants that is captured and stored, above the amount predicted in the business-as-usual scenario. // </v>
      </c>
      <c r="P208" s="218" t="s">
        <v>1570</v>
      </c>
      <c r="Q208" s="218" t="s">
        <v>63</v>
      </c>
      <c r="R208" s="218" t="str">
        <f t="shared" si="28"/>
        <v xml:space="preserve">Biomass </v>
      </c>
      <c r="S208" s="218" t="str">
        <f t="shared" si="27"/>
        <v>//**Biomass : **</v>
      </c>
      <c r="T208" s="203"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5"/>
    </row>
    <row r="209" spans="1:21" hidden="1" x14ac:dyDescent="0.15">
      <c r="A209" s="203" t="s">
        <v>1571</v>
      </c>
      <c r="C209" s="203" t="s">
        <v>223</v>
      </c>
      <c r="D209" s="203" t="s">
        <v>539</v>
      </c>
      <c r="E209" s="203" t="s">
        <v>1548</v>
      </c>
      <c r="F209" s="203" t="s">
        <v>245</v>
      </c>
      <c r="H209" s="203" t="s">
        <v>246</v>
      </c>
      <c r="J209" s="203">
        <v>884</v>
      </c>
      <c r="K209" s="203" t="s">
        <v>76</v>
      </c>
      <c r="N209" s="216" t="s">
        <v>1569</v>
      </c>
      <c r="O209" s="216" t="str">
        <f>INDEX('Standard Descriptions'!$E:$E,MATCH(Guidance!E209,'Standard Descriptions'!$C:$C,0))</f>
        <v xml:space="preserve"> This policy specifies the fraction of CO2 emissions from power plants that is captured and stored, above the amount predicted in the business-as-usual scenario. // </v>
      </c>
      <c r="P209" s="218" t="s">
        <v>1570</v>
      </c>
      <c r="Q209" s="218" t="s">
        <v>63</v>
      </c>
      <c r="R209" s="218" t="str">
        <f t="shared" si="28"/>
        <v xml:space="preserve">Geothermal </v>
      </c>
      <c r="S209" s="218" t="str">
        <f t="shared" si="27"/>
        <v>//**Geothermal : **</v>
      </c>
      <c r="T209" s="203" t="str">
        <f t="shared" si="26"/>
        <v/>
      </c>
      <c r="U209" s="225"/>
    </row>
    <row r="210" spans="1:21" hidden="1" x14ac:dyDescent="0.15">
      <c r="A210" s="203" t="s">
        <v>1571</v>
      </c>
      <c r="C210" s="203" t="s">
        <v>223</v>
      </c>
      <c r="D210" s="203" t="s">
        <v>539</v>
      </c>
      <c r="E210" s="203" t="s">
        <v>1548</v>
      </c>
      <c r="F210" s="203" t="s">
        <v>247</v>
      </c>
      <c r="H210" s="203" t="s">
        <v>248</v>
      </c>
      <c r="J210" s="203">
        <v>885</v>
      </c>
      <c r="K210" s="203" t="s">
        <v>63</v>
      </c>
      <c r="L210" s="203" t="s">
        <v>1588</v>
      </c>
      <c r="N210" s="216" t="s">
        <v>1569</v>
      </c>
      <c r="O210" s="216" t="str">
        <f>INDEX('Standard Descriptions'!$E:$E,MATCH(Guidance!E210,'Standard Descriptions'!$C:$C,0))</f>
        <v xml:space="preserve"> This policy specifies the fraction of CO2 emissions from power plants that is captured and stored, above the amount predicted in the business-as-usual scenario. // </v>
      </c>
      <c r="P210" s="218" t="s">
        <v>1570</v>
      </c>
      <c r="Q210" s="218" t="s">
        <v>63</v>
      </c>
      <c r="R210" s="218" t="str">
        <f t="shared" si="28"/>
        <v xml:space="preserve">Petroleum </v>
      </c>
      <c r="S210" s="218" t="str">
        <f t="shared" si="27"/>
        <v>//**Petroleum : **</v>
      </c>
      <c r="T210" s="203"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5"/>
    </row>
    <row r="211" spans="1:21" hidden="1" x14ac:dyDescent="0.15">
      <c r="A211" s="203" t="s">
        <v>1571</v>
      </c>
      <c r="C211" s="203" t="s">
        <v>223</v>
      </c>
      <c r="D211" s="203" t="s">
        <v>539</v>
      </c>
      <c r="E211" s="203" t="s">
        <v>1548</v>
      </c>
      <c r="F211" s="203" t="s">
        <v>249</v>
      </c>
      <c r="H211" s="203" t="s">
        <v>250</v>
      </c>
      <c r="J211" s="203">
        <v>886</v>
      </c>
      <c r="K211" s="203" t="s">
        <v>63</v>
      </c>
      <c r="L211" s="203" t="s">
        <v>1589</v>
      </c>
      <c r="N211" s="216" t="s">
        <v>1569</v>
      </c>
      <c r="O211" s="216" t="str">
        <f>INDEX('Standard Descriptions'!$E:$E,MATCH(Guidance!E211,'Standard Descriptions'!$C:$C,0))</f>
        <v xml:space="preserve"> This policy specifies the fraction of CO2 emissions from power plants that is captured and stored, above the amount predicted in the business-as-usual scenario. // </v>
      </c>
      <c r="P211" s="218" t="s">
        <v>1570</v>
      </c>
      <c r="Q211" s="218" t="s">
        <v>63</v>
      </c>
      <c r="R211" s="218" t="str">
        <f t="shared" si="28"/>
        <v xml:space="preserve">Natural Gas Peaker </v>
      </c>
      <c r="S211" s="218" t="str">
        <f t="shared" si="27"/>
        <v>//**Natural Gas Peaker : **</v>
      </c>
      <c r="T211" s="203"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5"/>
    </row>
    <row r="212" spans="1:21" hidden="1" x14ac:dyDescent="0.15">
      <c r="A212" s="203" t="s">
        <v>1571</v>
      </c>
      <c r="C212" s="203" t="s">
        <v>223</v>
      </c>
      <c r="D212" s="203" t="s">
        <v>539</v>
      </c>
      <c r="E212" s="203" t="s">
        <v>1548</v>
      </c>
      <c r="F212" s="203" t="s">
        <v>251</v>
      </c>
      <c r="H212" s="203" t="s">
        <v>252</v>
      </c>
      <c r="J212" s="203">
        <v>887</v>
      </c>
      <c r="K212" s="203" t="s">
        <v>63</v>
      </c>
      <c r="L212" s="203" t="s">
        <v>1590</v>
      </c>
      <c r="N212" s="216" t="s">
        <v>1569</v>
      </c>
      <c r="O212" s="216" t="str">
        <f>INDEX('Standard Descriptions'!$E:$E,MATCH(Guidance!E212,'Standard Descriptions'!$C:$C,0))</f>
        <v xml:space="preserve"> This policy specifies the fraction of CO2 emissions from power plants that is captured and stored, above the amount predicted in the business-as-usual scenario. // </v>
      </c>
      <c r="P212" s="218" t="s">
        <v>1570</v>
      </c>
      <c r="Q212" s="218" t="s">
        <v>63</v>
      </c>
      <c r="R212" s="218" t="str">
        <f t="shared" si="28"/>
        <v xml:space="preserve">Lignite </v>
      </c>
      <c r="S212" s="218" t="str">
        <f t="shared" si="27"/>
        <v>//**Lignite : **</v>
      </c>
      <c r="T212" s="203"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5"/>
    </row>
    <row r="213" spans="1:21" hidden="1" x14ac:dyDescent="0.15">
      <c r="A213" s="203" t="s">
        <v>1571</v>
      </c>
      <c r="C213" s="203" t="s">
        <v>223</v>
      </c>
      <c r="D213" s="203" t="s">
        <v>539</v>
      </c>
      <c r="E213" s="203" t="s">
        <v>1548</v>
      </c>
      <c r="F213" s="203" t="s">
        <v>253</v>
      </c>
      <c r="H213" s="203" t="s">
        <v>254</v>
      </c>
      <c r="J213" s="203">
        <v>888</v>
      </c>
      <c r="K213" s="203" t="s">
        <v>76</v>
      </c>
      <c r="N213" s="216" t="s">
        <v>1569</v>
      </c>
      <c r="O213" s="216" t="str">
        <f>INDEX('Standard Descriptions'!$E:$E,MATCH(Guidance!E213,'Standard Descriptions'!$C:$C,0))</f>
        <v xml:space="preserve"> This policy specifies the fraction of CO2 emissions from power plants that is captured and stored, above the amount predicted in the business-as-usual scenario. // </v>
      </c>
      <c r="P213" s="218" t="s">
        <v>1570</v>
      </c>
      <c r="Q213" s="218" t="s">
        <v>63</v>
      </c>
      <c r="R213" s="218" t="str">
        <f t="shared" si="28"/>
        <v xml:space="preserve">Offshore Wind </v>
      </c>
      <c r="S213" s="218" t="str">
        <f t="shared" si="27"/>
        <v>//**Offshore Wind : **</v>
      </c>
      <c r="T213" s="203" t="str">
        <f t="shared" si="26"/>
        <v/>
      </c>
      <c r="U213" s="225"/>
    </row>
    <row r="214" spans="1:21" hidden="1" x14ac:dyDescent="0.15">
      <c r="A214" s="203" t="s">
        <v>1571</v>
      </c>
      <c r="C214" s="203" t="s">
        <v>223</v>
      </c>
      <c r="D214" s="203" t="s">
        <v>539</v>
      </c>
      <c r="E214" s="203" t="s">
        <v>1548</v>
      </c>
      <c r="F214" s="203" t="s">
        <v>255</v>
      </c>
      <c r="H214" s="203" t="s">
        <v>256</v>
      </c>
      <c r="J214" s="203">
        <v>889</v>
      </c>
      <c r="K214" s="203" t="s">
        <v>76</v>
      </c>
      <c r="N214" s="216" t="s">
        <v>1569</v>
      </c>
      <c r="O214" s="216" t="str">
        <f>INDEX('Standard Descriptions'!$E:$E,MATCH(Guidance!E214,'Standard Descriptions'!$C:$C,0))</f>
        <v xml:space="preserve"> This policy specifies the fraction of CO2 emissions from power plants that is captured and stored, above the amount predicted in the business-as-usual scenario. // </v>
      </c>
      <c r="P214" s="218" t="s">
        <v>1570</v>
      </c>
      <c r="Q214" s="218" t="s">
        <v>63</v>
      </c>
      <c r="R214" s="218" t="str">
        <f t="shared" si="28"/>
        <v xml:space="preserve">Crude Oil </v>
      </c>
      <c r="S214" s="218" t="str">
        <f t="shared" si="27"/>
        <v>//**Crude Oil : **</v>
      </c>
      <c r="T214" s="203" t="str">
        <f t="shared" si="26"/>
        <v/>
      </c>
      <c r="U214" s="225"/>
    </row>
    <row r="215" spans="1:21" hidden="1" x14ac:dyDescent="0.15">
      <c r="A215" s="203" t="s">
        <v>1571</v>
      </c>
      <c r="C215" s="203" t="s">
        <v>223</v>
      </c>
      <c r="D215" s="203" t="s">
        <v>539</v>
      </c>
      <c r="E215" s="203" t="s">
        <v>1548</v>
      </c>
      <c r="F215" s="203" t="s">
        <v>257</v>
      </c>
      <c r="H215" s="203" t="s">
        <v>258</v>
      </c>
      <c r="J215" s="203">
        <v>890</v>
      </c>
      <c r="K215" s="203" t="s">
        <v>76</v>
      </c>
      <c r="N215" s="216" t="s">
        <v>1569</v>
      </c>
      <c r="O215" s="216" t="str">
        <f>INDEX('Standard Descriptions'!$E:$E,MATCH(Guidance!E215,'Standard Descriptions'!$C:$C,0))</f>
        <v xml:space="preserve"> This policy specifies the fraction of CO2 emissions from power plants that is captured and stored, above the amount predicted in the business-as-usual scenario. // </v>
      </c>
      <c r="P215" s="218" t="s">
        <v>1570</v>
      </c>
      <c r="Q215" s="218" t="s">
        <v>63</v>
      </c>
      <c r="R215" s="218" t="str">
        <f t="shared" si="28"/>
        <v xml:space="preserve">Heavy or Residual Fuel Oil </v>
      </c>
      <c r="S215" s="218" t="str">
        <f t="shared" si="27"/>
        <v>//**Heavy or Residual Fuel Oil : **</v>
      </c>
      <c r="T215" s="203" t="str">
        <f t="shared" si="26"/>
        <v/>
      </c>
      <c r="U215" s="225"/>
    </row>
    <row r="216" spans="1:21" hidden="1" x14ac:dyDescent="0.15">
      <c r="A216" s="203" t="s">
        <v>1571</v>
      </c>
      <c r="C216" s="203" t="s">
        <v>223</v>
      </c>
      <c r="D216" s="203" t="s">
        <v>539</v>
      </c>
      <c r="E216" s="203" t="s">
        <v>1548</v>
      </c>
      <c r="F216" s="203" t="s">
        <v>259</v>
      </c>
      <c r="H216" s="203" t="s">
        <v>260</v>
      </c>
      <c r="J216" s="203">
        <v>891</v>
      </c>
      <c r="K216" s="203" t="s">
        <v>63</v>
      </c>
      <c r="L216" s="203" t="s">
        <v>1591</v>
      </c>
      <c r="N216" s="216" t="s">
        <v>1569</v>
      </c>
      <c r="O216" s="216" t="str">
        <f>INDEX('Standard Descriptions'!$E:$E,MATCH(Guidance!E216,'Standard Descriptions'!$C:$C,0))</f>
        <v xml:space="preserve"> This policy specifies the fraction of CO2 emissions from power plants that is captured and stored, above the amount predicted in the business-as-usual scenario. // </v>
      </c>
      <c r="P216" s="218" t="s">
        <v>1570</v>
      </c>
      <c r="Q216" s="218" t="s">
        <v>63</v>
      </c>
      <c r="R216" s="218" t="str">
        <f t="shared" si="28"/>
        <v xml:space="preserve">Municipal Solid Waste </v>
      </c>
      <c r="S216" s="218" t="str">
        <f t="shared" si="27"/>
        <v>//**Municipal Solid Waste : **</v>
      </c>
      <c r="T216" s="203"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5"/>
    </row>
    <row r="217" spans="1:21" s="221" customFormat="1" x14ac:dyDescent="0.15">
      <c r="A217" s="221" t="s">
        <v>1568</v>
      </c>
      <c r="B217" s="212" t="str">
        <f t="shared" ref="B217:B219" si="29">C217&amp;D217&amp;E217</f>
        <v>Electricity SupplyCarbon-free Electricity StandardRenewable Portfolio Std Percentage</v>
      </c>
      <c r="C217" s="221" t="s">
        <v>223</v>
      </c>
      <c r="D217" s="221" t="s">
        <v>261</v>
      </c>
      <c r="E217" s="221" t="s">
        <v>262</v>
      </c>
      <c r="J217" s="221">
        <v>508</v>
      </c>
      <c r="K217" s="221" t="s">
        <v>63</v>
      </c>
      <c r="L217" s="221" t="s">
        <v>1721</v>
      </c>
      <c r="M217" s="205"/>
      <c r="N217" s="222" t="s">
        <v>1569</v>
      </c>
      <c r="O217" s="222"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v>
      </c>
      <c r="P217" s="221" t="s">
        <v>1570</v>
      </c>
      <c r="Q217" s="221" t="s">
        <v>76</v>
      </c>
      <c r="R217" s="221" t="str">
        <f t="shared" si="28"/>
        <v xml:space="preserve"> </v>
      </c>
      <c r="S217" s="220"/>
      <c r="T217" s="220"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1"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1" customFormat="1" x14ac:dyDescent="0.15">
      <c r="A218" s="221" t="s">
        <v>1568</v>
      </c>
      <c r="B218" s="212" t="str">
        <f t="shared" si="29"/>
        <v>Electricity SupplyChange Electricity ExportsPercent Change in Electricity Exports</v>
      </c>
      <c r="C218" s="221" t="s">
        <v>223</v>
      </c>
      <c r="D218" s="221" t="s">
        <v>267</v>
      </c>
      <c r="E218" s="221" t="s">
        <v>268</v>
      </c>
      <c r="J218" s="221">
        <v>148</v>
      </c>
      <c r="K218" s="221" t="s">
        <v>63</v>
      </c>
      <c r="L218" s="221" t="s">
        <v>1722</v>
      </c>
      <c r="M218" s="205"/>
      <c r="N218" s="222" t="s">
        <v>1569</v>
      </c>
      <c r="O218" s="222"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1" t="s">
        <v>1570</v>
      </c>
      <c r="Q218" s="221" t="s">
        <v>76</v>
      </c>
      <c r="R218" s="221" t="str">
        <f t="shared" si="28"/>
        <v xml:space="preserve"> </v>
      </c>
      <c r="S218" s="220"/>
      <c r="T218" s="220" t="str">
        <f>IF(K218="Yes",S218&amp;L218,"")</f>
        <v xml:space="preserve"> From 2010-2014, electricity exports declined by 30%.</v>
      </c>
      <c r="U218" s="211"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1" customFormat="1" ht="64" x14ac:dyDescent="0.15">
      <c r="A219" s="221" t="s">
        <v>1568</v>
      </c>
      <c r="B219" s="212" t="str">
        <f t="shared" si="29"/>
        <v>Electricity SupplyChange Electricity ImportsPercent Change in Electricity Imports</v>
      </c>
      <c r="C219" s="221" t="s">
        <v>223</v>
      </c>
      <c r="D219" s="221" t="s">
        <v>275</v>
      </c>
      <c r="E219" s="221" t="str">
        <f>E220</f>
        <v>Percent Change in Electricity Imports</v>
      </c>
      <c r="M219" s="205"/>
      <c r="N219" s="222" t="s">
        <v>1569</v>
      </c>
      <c r="O219" s="222"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0" t="s">
        <v>1570</v>
      </c>
      <c r="Q219" s="220" t="s">
        <v>63</v>
      </c>
      <c r="S219" s="220" t="str">
        <f t="shared" si="27"/>
        <v/>
      </c>
      <c r="T219" s="220" t="str">
        <f t="shared" si="26"/>
        <v/>
      </c>
      <c r="U219" s="234"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15">
      <c r="A220" s="203" t="s">
        <v>1571</v>
      </c>
      <c r="C220" s="203" t="s">
        <v>223</v>
      </c>
      <c r="D220" s="203" t="s">
        <v>275</v>
      </c>
      <c r="E220" s="203" t="s">
        <v>276</v>
      </c>
      <c r="F220" s="203" t="s">
        <v>226</v>
      </c>
      <c r="H220" s="203" t="s">
        <v>227</v>
      </c>
      <c r="J220" s="203">
        <v>149</v>
      </c>
      <c r="K220" s="203" t="s">
        <v>76</v>
      </c>
      <c r="L220" s="203" t="s">
        <v>1723</v>
      </c>
      <c r="N220" s="216" t="s">
        <v>1569</v>
      </c>
      <c r="O220" s="216"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18" t="s">
        <v>1570</v>
      </c>
      <c r="Q220" s="218" t="s">
        <v>63</v>
      </c>
      <c r="R220" s="218" t="str">
        <f t="shared" ref="R220:R237" si="30">H220&amp;" "&amp;I220</f>
        <v xml:space="preserve">Hard Coal </v>
      </c>
      <c r="S220" s="218" t="str">
        <f t="shared" si="27"/>
        <v>//**Hard Coal : **</v>
      </c>
      <c r="T220" s="203" t="str">
        <f t="shared" si="26"/>
        <v/>
      </c>
    </row>
    <row r="221" spans="1:21" x14ac:dyDescent="0.15">
      <c r="A221" s="203" t="s">
        <v>1571</v>
      </c>
      <c r="C221" s="203" t="s">
        <v>223</v>
      </c>
      <c r="D221" s="203" t="s">
        <v>275</v>
      </c>
      <c r="E221" s="203" t="s">
        <v>276</v>
      </c>
      <c r="F221" s="203" t="s">
        <v>231</v>
      </c>
      <c r="H221" s="203" t="s">
        <v>232</v>
      </c>
      <c r="J221" s="203">
        <v>526</v>
      </c>
      <c r="K221" s="203" t="s">
        <v>76</v>
      </c>
      <c r="L221" s="203" t="s">
        <v>1723</v>
      </c>
      <c r="N221" s="216" t="s">
        <v>1569</v>
      </c>
      <c r="O221" s="216"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18" t="s">
        <v>1570</v>
      </c>
      <c r="Q221" s="218" t="s">
        <v>63</v>
      </c>
      <c r="R221" s="218" t="str">
        <f t="shared" si="30"/>
        <v xml:space="preserve">Natural Gas Nonpeaker </v>
      </c>
      <c r="S221" s="218" t="str">
        <f t="shared" si="27"/>
        <v>//**Natural Gas Nonpeaker : **</v>
      </c>
      <c r="T221" s="203" t="str">
        <f t="shared" si="26"/>
        <v/>
      </c>
    </row>
    <row r="222" spans="1:21" x14ac:dyDescent="0.15">
      <c r="A222" s="203" t="s">
        <v>1571</v>
      </c>
      <c r="C222" s="203" t="s">
        <v>223</v>
      </c>
      <c r="D222" s="203" t="s">
        <v>275</v>
      </c>
      <c r="E222" s="203" t="s">
        <v>276</v>
      </c>
      <c r="F222" s="203" t="s">
        <v>233</v>
      </c>
      <c r="H222" s="203" t="s">
        <v>234</v>
      </c>
      <c r="J222" s="203">
        <v>527</v>
      </c>
      <c r="K222" s="203" t="s">
        <v>76</v>
      </c>
      <c r="L222" s="203" t="s">
        <v>1723</v>
      </c>
      <c r="N222" s="216" t="s">
        <v>1569</v>
      </c>
      <c r="O222" s="216"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18" t="s">
        <v>1570</v>
      </c>
      <c r="Q222" s="218" t="s">
        <v>63</v>
      </c>
      <c r="R222" s="218" t="str">
        <f t="shared" si="30"/>
        <v xml:space="preserve">Nuclear </v>
      </c>
      <c r="S222" s="218" t="str">
        <f t="shared" si="27"/>
        <v>//**Nuclear : **</v>
      </c>
      <c r="T222" s="203" t="str">
        <f t="shared" si="26"/>
        <v/>
      </c>
    </row>
    <row r="223" spans="1:21" x14ac:dyDescent="0.15">
      <c r="A223" s="203" t="s">
        <v>1571</v>
      </c>
      <c r="C223" s="203" t="s">
        <v>223</v>
      </c>
      <c r="D223" s="203" t="s">
        <v>275</v>
      </c>
      <c r="E223" s="203" t="s">
        <v>276</v>
      </c>
      <c r="F223" s="203" t="s">
        <v>235</v>
      </c>
      <c r="H223" s="203" t="s">
        <v>236</v>
      </c>
      <c r="J223" s="203">
        <v>528</v>
      </c>
      <c r="K223" s="203" t="s">
        <v>76</v>
      </c>
      <c r="L223" s="203" t="s">
        <v>1723</v>
      </c>
      <c r="N223" s="216" t="s">
        <v>1569</v>
      </c>
      <c r="O223" s="216"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18" t="s">
        <v>1570</v>
      </c>
      <c r="Q223" s="218" t="s">
        <v>63</v>
      </c>
      <c r="R223" s="218" t="str">
        <f t="shared" si="30"/>
        <v xml:space="preserve">Hydro </v>
      </c>
      <c r="S223" s="218" t="str">
        <f t="shared" si="27"/>
        <v>//**Hydro : **</v>
      </c>
      <c r="T223" s="203" t="str">
        <f t="shared" si="26"/>
        <v/>
      </c>
    </row>
    <row r="224" spans="1:21" x14ac:dyDescent="0.15">
      <c r="A224" s="203" t="s">
        <v>1571</v>
      </c>
      <c r="C224" s="203" t="s">
        <v>223</v>
      </c>
      <c r="D224" s="203" t="s">
        <v>275</v>
      </c>
      <c r="E224" s="203" t="s">
        <v>276</v>
      </c>
      <c r="F224" s="203" t="s">
        <v>237</v>
      </c>
      <c r="H224" s="203" t="s">
        <v>238</v>
      </c>
      <c r="J224" s="203">
        <v>529</v>
      </c>
      <c r="K224" s="203" t="s">
        <v>76</v>
      </c>
      <c r="L224" s="203" t="s">
        <v>1723</v>
      </c>
      <c r="N224" s="216" t="s">
        <v>1569</v>
      </c>
      <c r="O224" s="216"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18" t="s">
        <v>1570</v>
      </c>
      <c r="Q224" s="218" t="s">
        <v>63</v>
      </c>
      <c r="R224" s="218" t="str">
        <f t="shared" si="30"/>
        <v xml:space="preserve">Onshore Wind </v>
      </c>
      <c r="S224" s="218" t="str">
        <f t="shared" si="27"/>
        <v>//**Onshore Wind : **</v>
      </c>
      <c r="T224" s="203" t="str">
        <f t="shared" si="26"/>
        <v/>
      </c>
    </row>
    <row r="225" spans="1:21" x14ac:dyDescent="0.15">
      <c r="A225" s="203" t="s">
        <v>1571</v>
      </c>
      <c r="C225" s="203" t="s">
        <v>223</v>
      </c>
      <c r="D225" s="203" t="s">
        <v>275</v>
      </c>
      <c r="E225" s="203" t="s">
        <v>276</v>
      </c>
      <c r="F225" s="203" t="s">
        <v>239</v>
      </c>
      <c r="H225" s="203" t="s">
        <v>240</v>
      </c>
      <c r="J225" s="203">
        <v>530</v>
      </c>
      <c r="K225" s="203" t="s">
        <v>76</v>
      </c>
      <c r="L225" s="203" t="s">
        <v>1723</v>
      </c>
      <c r="N225" s="216" t="s">
        <v>1569</v>
      </c>
      <c r="O225" s="216"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18" t="s">
        <v>1570</v>
      </c>
      <c r="Q225" s="218" t="s">
        <v>63</v>
      </c>
      <c r="R225" s="218" t="str">
        <f t="shared" si="30"/>
        <v xml:space="preserve">Solar PV </v>
      </c>
      <c r="S225" s="218" t="str">
        <f t="shared" si="27"/>
        <v>//**Solar PV : **</v>
      </c>
      <c r="T225" s="203" t="str">
        <f t="shared" si="26"/>
        <v/>
      </c>
    </row>
    <row r="226" spans="1:21" x14ac:dyDescent="0.15">
      <c r="A226" s="203" t="s">
        <v>1571</v>
      </c>
      <c r="C226" s="203" t="s">
        <v>223</v>
      </c>
      <c r="D226" s="203" t="s">
        <v>275</v>
      </c>
      <c r="E226" s="203" t="s">
        <v>276</v>
      </c>
      <c r="F226" s="203" t="s">
        <v>241</v>
      </c>
      <c r="H226" s="203" t="s">
        <v>242</v>
      </c>
      <c r="J226" s="203">
        <v>531</v>
      </c>
      <c r="K226" s="203" t="s">
        <v>76</v>
      </c>
      <c r="N226" s="216" t="s">
        <v>1569</v>
      </c>
      <c r="O226" s="216"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18" t="s">
        <v>1570</v>
      </c>
      <c r="Q226" s="218" t="s">
        <v>63</v>
      </c>
      <c r="R226" s="218" t="str">
        <f t="shared" si="30"/>
        <v xml:space="preserve">Solar Thermal </v>
      </c>
      <c r="S226" s="218" t="str">
        <f t="shared" si="27"/>
        <v>//**Solar Thermal : **</v>
      </c>
      <c r="T226" s="203" t="str">
        <f t="shared" si="26"/>
        <v/>
      </c>
    </row>
    <row r="227" spans="1:21" x14ac:dyDescent="0.15">
      <c r="A227" s="203" t="s">
        <v>1571</v>
      </c>
      <c r="C227" s="203" t="s">
        <v>223</v>
      </c>
      <c r="D227" s="203" t="s">
        <v>275</v>
      </c>
      <c r="E227" s="203" t="s">
        <v>276</v>
      </c>
      <c r="F227" s="203" t="s">
        <v>243</v>
      </c>
      <c r="H227" s="203" t="s">
        <v>244</v>
      </c>
      <c r="J227" s="203">
        <v>532</v>
      </c>
      <c r="K227" s="203" t="s">
        <v>76</v>
      </c>
      <c r="L227" s="203" t="s">
        <v>1723</v>
      </c>
      <c r="N227" s="216" t="s">
        <v>1569</v>
      </c>
      <c r="O227" s="216"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18" t="s">
        <v>1570</v>
      </c>
      <c r="Q227" s="218" t="s">
        <v>63</v>
      </c>
      <c r="R227" s="218" t="str">
        <f t="shared" si="30"/>
        <v xml:space="preserve">Biomass </v>
      </c>
      <c r="S227" s="218" t="str">
        <f t="shared" si="27"/>
        <v>//**Biomass : **</v>
      </c>
      <c r="T227" s="203" t="str">
        <f t="shared" si="26"/>
        <v/>
      </c>
    </row>
    <row r="228" spans="1:21" x14ac:dyDescent="0.15">
      <c r="A228" s="203" t="s">
        <v>1571</v>
      </c>
      <c r="C228" s="203" t="s">
        <v>223</v>
      </c>
      <c r="D228" s="203" t="s">
        <v>275</v>
      </c>
      <c r="E228" s="203" t="s">
        <v>276</v>
      </c>
      <c r="F228" s="203" t="s">
        <v>245</v>
      </c>
      <c r="H228" s="203" t="s">
        <v>246</v>
      </c>
      <c r="J228" s="203">
        <v>533</v>
      </c>
      <c r="K228" s="203" t="s">
        <v>76</v>
      </c>
      <c r="N228" s="216" t="s">
        <v>1569</v>
      </c>
      <c r="O228" s="216"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18" t="s">
        <v>1570</v>
      </c>
      <c r="Q228" s="218" t="s">
        <v>63</v>
      </c>
      <c r="R228" s="218" t="str">
        <f t="shared" si="30"/>
        <v xml:space="preserve">Geothermal </v>
      </c>
      <c r="S228" s="218" t="str">
        <f t="shared" si="27"/>
        <v>//**Geothermal : **</v>
      </c>
      <c r="T228" s="203" t="str">
        <f t="shared" si="26"/>
        <v/>
      </c>
    </row>
    <row r="229" spans="1:21" x14ac:dyDescent="0.15">
      <c r="A229" s="203" t="s">
        <v>1571</v>
      </c>
      <c r="C229" s="203" t="s">
        <v>223</v>
      </c>
      <c r="D229" s="203" t="s">
        <v>275</v>
      </c>
      <c r="E229" s="203" t="s">
        <v>276</v>
      </c>
      <c r="F229" s="203" t="s">
        <v>247</v>
      </c>
      <c r="H229" s="203" t="s">
        <v>248</v>
      </c>
      <c r="J229" s="203">
        <v>534</v>
      </c>
      <c r="K229" s="203" t="s">
        <v>76</v>
      </c>
      <c r="L229" s="203" t="s">
        <v>1723</v>
      </c>
      <c r="N229" s="216" t="s">
        <v>1569</v>
      </c>
      <c r="O229" s="216"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18" t="s">
        <v>1570</v>
      </c>
      <c r="Q229" s="218" t="s">
        <v>63</v>
      </c>
      <c r="R229" s="218" t="str">
        <f t="shared" si="30"/>
        <v xml:space="preserve">Petroleum </v>
      </c>
      <c r="S229" s="218" t="str">
        <f t="shared" si="27"/>
        <v>//**Petroleum : **</v>
      </c>
      <c r="T229" s="203" t="str">
        <f t="shared" si="26"/>
        <v/>
      </c>
    </row>
    <row r="230" spans="1:21" x14ac:dyDescent="0.15">
      <c r="A230" s="203" t="s">
        <v>1571</v>
      </c>
      <c r="C230" s="203" t="s">
        <v>223</v>
      </c>
      <c r="D230" s="203" t="s">
        <v>275</v>
      </c>
      <c r="E230" s="203" t="s">
        <v>276</v>
      </c>
      <c r="F230" s="203" t="s">
        <v>249</v>
      </c>
      <c r="H230" s="203" t="s">
        <v>250</v>
      </c>
      <c r="J230" s="203">
        <v>535</v>
      </c>
      <c r="K230" s="203" t="s">
        <v>76</v>
      </c>
      <c r="N230" s="216" t="s">
        <v>1569</v>
      </c>
      <c r="O230" s="216"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18" t="s">
        <v>1570</v>
      </c>
      <c r="Q230" s="218" t="s">
        <v>63</v>
      </c>
      <c r="R230" s="218" t="str">
        <f t="shared" si="30"/>
        <v xml:space="preserve">Natural Gas Peaker </v>
      </c>
      <c r="S230" s="218" t="str">
        <f t="shared" si="27"/>
        <v>//**Natural Gas Peaker : **</v>
      </c>
      <c r="T230" s="203" t="str">
        <f t="shared" si="26"/>
        <v/>
      </c>
    </row>
    <row r="231" spans="1:21" x14ac:dyDescent="0.15">
      <c r="A231" s="203" t="s">
        <v>1571</v>
      </c>
      <c r="C231" s="203" t="s">
        <v>223</v>
      </c>
      <c r="D231" s="203" t="s">
        <v>275</v>
      </c>
      <c r="E231" s="203" t="s">
        <v>276</v>
      </c>
      <c r="F231" s="203" t="s">
        <v>251</v>
      </c>
      <c r="H231" s="203" t="s">
        <v>252</v>
      </c>
      <c r="J231" s="203">
        <v>536</v>
      </c>
      <c r="K231" s="203" t="s">
        <v>76</v>
      </c>
      <c r="N231" s="216" t="s">
        <v>1569</v>
      </c>
      <c r="O231" s="216"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18" t="s">
        <v>1570</v>
      </c>
      <c r="Q231" s="218" t="s">
        <v>63</v>
      </c>
      <c r="R231" s="218" t="str">
        <f t="shared" si="30"/>
        <v xml:space="preserve">Lignite </v>
      </c>
      <c r="S231" s="218" t="str">
        <f t="shared" si="27"/>
        <v>//**Lignite : **</v>
      </c>
      <c r="T231" s="203" t="str">
        <f t="shared" si="26"/>
        <v/>
      </c>
    </row>
    <row r="232" spans="1:21" x14ac:dyDescent="0.15">
      <c r="A232" s="203" t="s">
        <v>1571</v>
      </c>
      <c r="C232" s="203" t="s">
        <v>223</v>
      </c>
      <c r="D232" s="203" t="s">
        <v>275</v>
      </c>
      <c r="E232" s="203" t="s">
        <v>276</v>
      </c>
      <c r="F232" s="203" t="s">
        <v>253</v>
      </c>
      <c r="H232" s="203" t="s">
        <v>254</v>
      </c>
      <c r="J232" s="203">
        <v>537</v>
      </c>
      <c r="K232" s="203" t="s">
        <v>76</v>
      </c>
      <c r="N232" s="216" t="s">
        <v>1569</v>
      </c>
      <c r="O232" s="216"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18" t="s">
        <v>1570</v>
      </c>
      <c r="Q232" s="218" t="s">
        <v>63</v>
      </c>
      <c r="R232" s="218" t="str">
        <f t="shared" si="30"/>
        <v xml:space="preserve">Offshore Wind </v>
      </c>
      <c r="S232" s="218" t="str">
        <f t="shared" si="27"/>
        <v>//**Offshore Wind : **</v>
      </c>
      <c r="T232" s="203" t="str">
        <f t="shared" si="26"/>
        <v/>
      </c>
    </row>
    <row r="233" spans="1:21" x14ac:dyDescent="0.15">
      <c r="A233" s="203" t="s">
        <v>1571</v>
      </c>
      <c r="C233" s="203" t="s">
        <v>223</v>
      </c>
      <c r="D233" s="203" t="s">
        <v>275</v>
      </c>
      <c r="E233" s="203" t="s">
        <v>276</v>
      </c>
      <c r="F233" s="203" t="s">
        <v>255</v>
      </c>
      <c r="H233" s="203" t="s">
        <v>256</v>
      </c>
      <c r="J233" s="203">
        <v>538</v>
      </c>
      <c r="K233" s="203" t="s">
        <v>76</v>
      </c>
      <c r="N233" s="216" t="s">
        <v>1569</v>
      </c>
      <c r="O233" s="216"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18" t="s">
        <v>1570</v>
      </c>
      <c r="Q233" s="218" t="s">
        <v>63</v>
      </c>
      <c r="R233" s="218" t="str">
        <f t="shared" si="30"/>
        <v xml:space="preserve">Crude Oil </v>
      </c>
      <c r="S233" s="218" t="str">
        <f t="shared" si="27"/>
        <v>//**Crude Oil : **</v>
      </c>
      <c r="T233" s="203" t="str">
        <f t="shared" si="26"/>
        <v/>
      </c>
    </row>
    <row r="234" spans="1:21" x14ac:dyDescent="0.15">
      <c r="A234" s="203" t="s">
        <v>1571</v>
      </c>
      <c r="C234" s="203" t="s">
        <v>223</v>
      </c>
      <c r="D234" s="203" t="s">
        <v>275</v>
      </c>
      <c r="E234" s="203" t="s">
        <v>276</v>
      </c>
      <c r="F234" s="203" t="s">
        <v>257</v>
      </c>
      <c r="H234" s="203" t="s">
        <v>258</v>
      </c>
      <c r="J234" s="203">
        <v>539</v>
      </c>
      <c r="K234" s="203" t="s">
        <v>76</v>
      </c>
      <c r="N234" s="216" t="s">
        <v>1569</v>
      </c>
      <c r="O234" s="216"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18" t="s">
        <v>1570</v>
      </c>
      <c r="Q234" s="218" t="s">
        <v>63</v>
      </c>
      <c r="R234" s="218" t="str">
        <f t="shared" si="30"/>
        <v xml:space="preserve">Heavy or Residual Fuel Oil </v>
      </c>
      <c r="S234" s="218" t="str">
        <f t="shared" si="27"/>
        <v>//**Heavy or Residual Fuel Oil : **</v>
      </c>
      <c r="T234" s="203" t="str">
        <f t="shared" si="26"/>
        <v/>
      </c>
    </row>
    <row r="235" spans="1:21" x14ac:dyDescent="0.15">
      <c r="A235" s="203" t="s">
        <v>1571</v>
      </c>
      <c r="C235" s="203" t="s">
        <v>223</v>
      </c>
      <c r="D235" s="203" t="s">
        <v>275</v>
      </c>
      <c r="E235" s="203" t="s">
        <v>276</v>
      </c>
      <c r="F235" s="203" t="s">
        <v>259</v>
      </c>
      <c r="H235" s="203" t="s">
        <v>260</v>
      </c>
      <c r="J235" s="203">
        <v>540</v>
      </c>
      <c r="K235" s="203" t="s">
        <v>76</v>
      </c>
      <c r="N235" s="216" t="s">
        <v>1569</v>
      </c>
      <c r="O235" s="216"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18" t="s">
        <v>1570</v>
      </c>
      <c r="Q235" s="218" t="s">
        <v>63</v>
      </c>
      <c r="R235" s="218" t="str">
        <f t="shared" si="30"/>
        <v xml:space="preserve">Municipal Solid Waste </v>
      </c>
      <c r="S235" s="218" t="str">
        <f t="shared" si="27"/>
        <v>//**Municipal Solid Waste : **</v>
      </c>
      <c r="T235" s="203" t="str">
        <f t="shared" si="26"/>
        <v/>
      </c>
    </row>
    <row r="236" spans="1:21" s="221" customFormat="1" x14ac:dyDescent="0.15">
      <c r="A236" s="221" t="s">
        <v>1568</v>
      </c>
      <c r="B236" s="212" t="str">
        <f t="shared" ref="B236:B238" si="31">C236&amp;D236&amp;E236</f>
        <v>Electricity SupplyNon BAU Guaranteed DispatchBoolean Use Non BAU Guaranteed Dispatch Settings</v>
      </c>
      <c r="C236" s="221" t="s">
        <v>223</v>
      </c>
      <c r="D236" s="221" t="s">
        <v>280</v>
      </c>
      <c r="E236" s="221" t="s">
        <v>281</v>
      </c>
      <c r="J236" s="221" t="s">
        <v>222</v>
      </c>
      <c r="K236" s="221" t="s">
        <v>76</v>
      </c>
      <c r="M236" s="205"/>
      <c r="N236" s="222" t="s">
        <v>1569</v>
      </c>
      <c r="O236" s="226">
        <f>INDEX('Standard Descriptions'!$E:$E,MATCH(Guidance!E236,'Standard Descriptions'!$C:$C,0))</f>
        <v>0</v>
      </c>
      <c r="P236" s="221" t="s">
        <v>1570</v>
      </c>
      <c r="Q236" s="221" t="s">
        <v>76</v>
      </c>
      <c r="R236" s="221" t="str">
        <f t="shared" si="30"/>
        <v xml:space="preserve"> </v>
      </c>
      <c r="S236" s="220"/>
      <c r="T236" s="220" t="str">
        <f t="shared" si="26"/>
        <v/>
      </c>
      <c r="U236" s="211" t="str">
        <f>N236&amp;O236</f>
        <v>**Description:**0</v>
      </c>
    </row>
    <row r="237" spans="1:21" s="221" customFormat="1" x14ac:dyDescent="0.15">
      <c r="A237" s="221" t="s">
        <v>1568</v>
      </c>
      <c r="B237" s="212" t="str">
        <f t="shared" si="31"/>
        <v>Electricity SupplyDemand ResponseFraction of Additional Demand Response Potential Achieved</v>
      </c>
      <c r="C237" s="221" t="s">
        <v>223</v>
      </c>
      <c r="D237" s="221" t="s">
        <v>283</v>
      </c>
      <c r="E237" s="221" t="s">
        <v>284</v>
      </c>
      <c r="J237" s="221">
        <v>30</v>
      </c>
      <c r="K237" s="221" t="s">
        <v>63</v>
      </c>
      <c r="L237" s="221" t="s">
        <v>1724</v>
      </c>
      <c r="M237" s="205"/>
      <c r="N237" s="222" t="s">
        <v>1569</v>
      </c>
      <c r="O237" s="222"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1" t="s">
        <v>1570</v>
      </c>
      <c r="Q237" s="221" t="s">
        <v>76</v>
      </c>
      <c r="R237" s="221" t="str">
        <f t="shared" si="30"/>
        <v xml:space="preserve"> </v>
      </c>
      <c r="S237" s="220"/>
      <c r="T237" s="220" t="str">
        <f t="shared" si="26"/>
        <v xml:space="preserve"> A 100% setting provides for an additional demand response capacity in 2050.</v>
      </c>
      <c r="U237" s="211"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1" customFormat="1" x14ac:dyDescent="0.15">
      <c r="A238" s="221" t="s">
        <v>1568</v>
      </c>
      <c r="B238" s="212" t="str">
        <f t="shared" si="31"/>
        <v>Electricity SupplyEarly Retirement of Power PlantsAnnual Additional Capacity Retired due to Early Retirement Policy</v>
      </c>
      <c r="C238" s="221" t="s">
        <v>223</v>
      </c>
      <c r="D238" s="221" t="s">
        <v>289</v>
      </c>
      <c r="E238" s="221" t="str">
        <f>E239</f>
        <v>Annual Additional Capacity Retired due to Early Retirement Policy</v>
      </c>
      <c r="M238" s="205"/>
      <c r="N238" s="224" t="s">
        <v>1569</v>
      </c>
      <c r="O238" s="224" t="str">
        <f>INDEX('Standard Descriptions'!$E:$E,MATCH(Guidance!E238,'Standard Descriptions'!$C:$C,0))</f>
        <v xml:space="preserve"> This policy causes the specified quantity of otherwise non-retiring capacity of the selected type(s) to be retired each year. // </v>
      </c>
      <c r="P238" s="221" t="s">
        <v>1570</v>
      </c>
      <c r="Q238" s="221" t="s">
        <v>63</v>
      </c>
      <c r="T238" s="221" t="str">
        <f t="shared" si="26"/>
        <v/>
      </c>
      <c r="U238" s="211"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39" spans="1:21" x14ac:dyDescent="0.15">
      <c r="A239" s="203" t="s">
        <v>1571</v>
      </c>
      <c r="C239" s="203" t="s">
        <v>223</v>
      </c>
      <c r="D239" s="203" t="s">
        <v>289</v>
      </c>
      <c r="E239" s="203" t="s">
        <v>290</v>
      </c>
      <c r="F239" s="203" t="s">
        <v>226</v>
      </c>
      <c r="H239" s="203" t="s">
        <v>227</v>
      </c>
      <c r="J239" s="203">
        <v>31</v>
      </c>
      <c r="K239" s="203" t="s">
        <v>63</v>
      </c>
      <c r="L239" s="203" t="s">
        <v>1725</v>
      </c>
      <c r="N239" s="216" t="s">
        <v>1569</v>
      </c>
      <c r="O239" s="216" t="str">
        <f>INDEX('Standard Descriptions'!$E:$E,MATCH(Guidance!E239,'Standard Descriptions'!$C:$C,0))</f>
        <v xml:space="preserve"> This policy causes the specified quantity of otherwise non-retiring capacity of the selected type(s) to be retired each year. // </v>
      </c>
      <c r="P239" s="218" t="s">
        <v>1570</v>
      </c>
      <c r="Q239" s="218" t="s">
        <v>63</v>
      </c>
      <c r="R239" s="218" t="str">
        <f t="shared" ref="R239:R257" si="32">H239&amp;" "&amp;I239</f>
        <v xml:space="preserve">Hard Coal </v>
      </c>
      <c r="S239" s="218" t="str">
        <f t="shared" si="27"/>
        <v>//**Hard Coal : **</v>
      </c>
      <c r="T239" s="203"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15">
      <c r="A240" s="203" t="s">
        <v>1571</v>
      </c>
      <c r="C240" s="203" t="s">
        <v>223</v>
      </c>
      <c r="D240" s="203" t="s">
        <v>289</v>
      </c>
      <c r="E240" s="203" t="s">
        <v>290</v>
      </c>
      <c r="F240" s="203" t="s">
        <v>231</v>
      </c>
      <c r="H240" s="203" t="s">
        <v>232</v>
      </c>
      <c r="J240" s="203">
        <v>600</v>
      </c>
      <c r="K240" s="203" t="s">
        <v>63</v>
      </c>
      <c r="N240" s="216" t="s">
        <v>1569</v>
      </c>
      <c r="O240" s="216" t="str">
        <f>INDEX('Standard Descriptions'!$E:$E,MATCH(Guidance!E240,'Standard Descriptions'!$C:$C,0))</f>
        <v xml:space="preserve"> This policy causes the specified quantity of otherwise non-retiring capacity of the selected type(s) to be retired each year. // </v>
      </c>
      <c r="P240" s="218" t="s">
        <v>1570</v>
      </c>
      <c r="Q240" s="218" t="s">
        <v>63</v>
      </c>
      <c r="R240" s="218" t="str">
        <f t="shared" si="32"/>
        <v xml:space="preserve">Natural Gas Nonpeaker </v>
      </c>
      <c r="S240" s="218" t="str">
        <f t="shared" si="27"/>
        <v>//**Natural Gas Nonpeaker : **</v>
      </c>
    </row>
    <row r="241" spans="1:21" x14ac:dyDescent="0.15">
      <c r="A241" s="203" t="s">
        <v>1571</v>
      </c>
      <c r="C241" s="203" t="s">
        <v>223</v>
      </c>
      <c r="D241" s="203" t="s">
        <v>289</v>
      </c>
      <c r="E241" s="203" t="s">
        <v>290</v>
      </c>
      <c r="F241" s="203" t="s">
        <v>233</v>
      </c>
      <c r="H241" s="203" t="s">
        <v>234</v>
      </c>
      <c r="J241" s="203">
        <v>32</v>
      </c>
      <c r="K241" s="203" t="s">
        <v>63</v>
      </c>
      <c r="L241" s="203" t="s">
        <v>1726</v>
      </c>
      <c r="N241" s="216" t="s">
        <v>1569</v>
      </c>
      <c r="O241" s="216" t="str">
        <f>INDEX('Standard Descriptions'!$E:$E,MATCH(Guidance!E241,'Standard Descriptions'!$C:$C,0))</f>
        <v xml:space="preserve"> This policy causes the specified quantity of otherwise non-retiring capacity of the selected type(s) to be retired each year. // </v>
      </c>
      <c r="P241" s="218" t="s">
        <v>1570</v>
      </c>
      <c r="Q241" s="218" t="s">
        <v>63</v>
      </c>
      <c r="R241" s="218" t="str">
        <f t="shared" si="32"/>
        <v xml:space="preserve">Nuclear </v>
      </c>
      <c r="S241" s="218" t="str">
        <f t="shared" si="27"/>
        <v>//**Nuclear : **</v>
      </c>
      <c r="T241" s="203"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15">
      <c r="A242" s="203" t="s">
        <v>1571</v>
      </c>
      <c r="C242" s="203" t="s">
        <v>223</v>
      </c>
      <c r="D242" s="203" t="s">
        <v>289</v>
      </c>
      <c r="E242" s="203" t="s">
        <v>290</v>
      </c>
      <c r="F242" s="203" t="s">
        <v>235</v>
      </c>
      <c r="H242" s="203" t="s">
        <v>236</v>
      </c>
      <c r="J242" s="203" t="s">
        <v>222</v>
      </c>
      <c r="K242" s="203" t="s">
        <v>76</v>
      </c>
      <c r="N242" s="216" t="s">
        <v>1569</v>
      </c>
      <c r="O242" s="216" t="str">
        <f>INDEX('Standard Descriptions'!$E:$E,MATCH(Guidance!E242,'Standard Descriptions'!$C:$C,0))</f>
        <v xml:space="preserve"> This policy causes the specified quantity of otherwise non-retiring capacity of the selected type(s) to be retired each year. // </v>
      </c>
      <c r="P242" s="218" t="s">
        <v>1570</v>
      </c>
      <c r="Q242" s="218" t="s">
        <v>63</v>
      </c>
      <c r="R242" s="218" t="str">
        <f t="shared" si="32"/>
        <v xml:space="preserve">Hydro </v>
      </c>
      <c r="S242" s="218" t="str">
        <f t="shared" si="27"/>
        <v>//**Hydro : **</v>
      </c>
      <c r="T242" s="203" t="str">
        <f t="shared" si="26"/>
        <v/>
      </c>
    </row>
    <row r="243" spans="1:21" x14ac:dyDescent="0.15">
      <c r="A243" s="203" t="s">
        <v>1571</v>
      </c>
      <c r="C243" s="203" t="s">
        <v>223</v>
      </c>
      <c r="D243" s="203" t="s">
        <v>289</v>
      </c>
      <c r="E243" s="203" t="s">
        <v>290</v>
      </c>
      <c r="F243" s="203" t="s">
        <v>237</v>
      </c>
      <c r="H243" s="203" t="s">
        <v>238</v>
      </c>
      <c r="J243" s="203" t="s">
        <v>222</v>
      </c>
      <c r="K243" s="203" t="s">
        <v>76</v>
      </c>
      <c r="N243" s="216" t="s">
        <v>1569</v>
      </c>
      <c r="O243" s="216" t="str">
        <f>INDEX('Standard Descriptions'!$E:$E,MATCH(Guidance!E243,'Standard Descriptions'!$C:$C,0))</f>
        <v xml:space="preserve"> This policy causes the specified quantity of otherwise non-retiring capacity of the selected type(s) to be retired each year. // </v>
      </c>
      <c r="P243" s="218" t="s">
        <v>1570</v>
      </c>
      <c r="Q243" s="218" t="s">
        <v>63</v>
      </c>
      <c r="R243" s="218" t="str">
        <f t="shared" si="32"/>
        <v xml:space="preserve">Onshore Wind </v>
      </c>
      <c r="S243" s="218" t="str">
        <f t="shared" si="27"/>
        <v>//**Onshore Wind : **</v>
      </c>
      <c r="T243" s="203" t="str">
        <f t="shared" si="26"/>
        <v/>
      </c>
    </row>
    <row r="244" spans="1:21" x14ac:dyDescent="0.15">
      <c r="A244" s="203" t="s">
        <v>1571</v>
      </c>
      <c r="C244" s="203" t="s">
        <v>223</v>
      </c>
      <c r="D244" s="203" t="s">
        <v>289</v>
      </c>
      <c r="E244" s="203" t="s">
        <v>290</v>
      </c>
      <c r="F244" s="203" t="s">
        <v>239</v>
      </c>
      <c r="H244" s="203" t="s">
        <v>240</v>
      </c>
      <c r="J244" s="203" t="s">
        <v>222</v>
      </c>
      <c r="K244" s="203" t="s">
        <v>76</v>
      </c>
      <c r="N244" s="216" t="s">
        <v>1569</v>
      </c>
      <c r="O244" s="216" t="str">
        <f>INDEX('Standard Descriptions'!$E:$E,MATCH(Guidance!E244,'Standard Descriptions'!$C:$C,0))</f>
        <v xml:space="preserve"> This policy causes the specified quantity of otherwise non-retiring capacity of the selected type(s) to be retired each year. // </v>
      </c>
      <c r="P244" s="218" t="s">
        <v>1570</v>
      </c>
      <c r="Q244" s="218" t="s">
        <v>63</v>
      </c>
      <c r="R244" s="218" t="str">
        <f t="shared" si="32"/>
        <v xml:space="preserve">Solar PV </v>
      </c>
      <c r="S244" s="218" t="str">
        <f t="shared" si="27"/>
        <v>//**Solar PV : **</v>
      </c>
      <c r="T244" s="203" t="str">
        <f t="shared" si="26"/>
        <v/>
      </c>
    </row>
    <row r="245" spans="1:21" x14ac:dyDescent="0.15">
      <c r="A245" s="203" t="s">
        <v>1571</v>
      </c>
      <c r="C245" s="203" t="s">
        <v>223</v>
      </c>
      <c r="D245" s="203" t="s">
        <v>289</v>
      </c>
      <c r="E245" s="203" t="s">
        <v>290</v>
      </c>
      <c r="F245" s="203" t="s">
        <v>241</v>
      </c>
      <c r="H245" s="203" t="s">
        <v>242</v>
      </c>
      <c r="J245" s="203" t="s">
        <v>222</v>
      </c>
      <c r="K245" s="203" t="s">
        <v>76</v>
      </c>
      <c r="N245" s="216" t="s">
        <v>1569</v>
      </c>
      <c r="O245" s="216" t="str">
        <f>INDEX('Standard Descriptions'!$E:$E,MATCH(Guidance!E245,'Standard Descriptions'!$C:$C,0))</f>
        <v xml:space="preserve"> This policy causes the specified quantity of otherwise non-retiring capacity of the selected type(s) to be retired each year. // </v>
      </c>
      <c r="P245" s="218" t="s">
        <v>1570</v>
      </c>
      <c r="Q245" s="218" t="s">
        <v>63</v>
      </c>
      <c r="R245" s="218" t="str">
        <f t="shared" si="32"/>
        <v xml:space="preserve">Solar Thermal </v>
      </c>
      <c r="S245" s="218" t="str">
        <f t="shared" si="27"/>
        <v>//**Solar Thermal : **</v>
      </c>
      <c r="T245" s="203" t="str">
        <f t="shared" si="26"/>
        <v/>
      </c>
    </row>
    <row r="246" spans="1:21" x14ac:dyDescent="0.15">
      <c r="A246" s="203" t="s">
        <v>1571</v>
      </c>
      <c r="C246" s="203" t="s">
        <v>223</v>
      </c>
      <c r="D246" s="203" t="s">
        <v>289</v>
      </c>
      <c r="E246" s="203" t="s">
        <v>290</v>
      </c>
      <c r="F246" s="203" t="s">
        <v>243</v>
      </c>
      <c r="H246" s="203" t="s">
        <v>244</v>
      </c>
      <c r="J246" s="203" t="s">
        <v>222</v>
      </c>
      <c r="K246" s="203" t="s">
        <v>76</v>
      </c>
      <c r="N246" s="216" t="s">
        <v>1569</v>
      </c>
      <c r="O246" s="216" t="str">
        <f>INDEX('Standard Descriptions'!$E:$E,MATCH(Guidance!E246,'Standard Descriptions'!$C:$C,0))</f>
        <v xml:space="preserve"> This policy causes the specified quantity of otherwise non-retiring capacity of the selected type(s) to be retired each year. // </v>
      </c>
      <c r="P246" s="218" t="s">
        <v>1570</v>
      </c>
      <c r="Q246" s="218" t="s">
        <v>63</v>
      </c>
      <c r="R246" s="218" t="str">
        <f t="shared" si="32"/>
        <v xml:space="preserve">Biomass </v>
      </c>
      <c r="S246" s="218" t="str">
        <f t="shared" si="27"/>
        <v>//**Biomass : **</v>
      </c>
      <c r="T246" s="203" t="str">
        <f t="shared" si="26"/>
        <v/>
      </c>
    </row>
    <row r="247" spans="1:21" x14ac:dyDescent="0.15">
      <c r="A247" s="203" t="s">
        <v>1571</v>
      </c>
      <c r="C247" s="203" t="s">
        <v>223</v>
      </c>
      <c r="D247" s="203" t="s">
        <v>289</v>
      </c>
      <c r="E247" s="203" t="s">
        <v>290</v>
      </c>
      <c r="F247" s="203" t="s">
        <v>245</v>
      </c>
      <c r="H247" s="203" t="s">
        <v>246</v>
      </c>
      <c r="K247" s="203" t="s">
        <v>76</v>
      </c>
      <c r="N247" s="216" t="s">
        <v>1569</v>
      </c>
      <c r="O247" s="216" t="str">
        <f>INDEX('Standard Descriptions'!$E:$E,MATCH(Guidance!E247,'Standard Descriptions'!$C:$C,0))</f>
        <v xml:space="preserve"> This policy causes the specified quantity of otherwise non-retiring capacity of the selected type(s) to be retired each year. // </v>
      </c>
      <c r="P247" s="218" t="s">
        <v>1570</v>
      </c>
      <c r="Q247" s="218" t="s">
        <v>63</v>
      </c>
      <c r="R247" s="218" t="str">
        <f t="shared" si="32"/>
        <v xml:space="preserve">Geothermal </v>
      </c>
      <c r="S247" s="218" t="str">
        <f t="shared" si="27"/>
        <v>//**Geothermal : **</v>
      </c>
      <c r="T247" s="203" t="str">
        <f t="shared" si="26"/>
        <v/>
      </c>
    </row>
    <row r="248" spans="1:21" x14ac:dyDescent="0.15">
      <c r="A248" s="203" t="s">
        <v>1571</v>
      </c>
      <c r="C248" s="203" t="s">
        <v>223</v>
      </c>
      <c r="D248" s="203" t="s">
        <v>289</v>
      </c>
      <c r="E248" s="203" t="s">
        <v>290</v>
      </c>
      <c r="F248" s="203" t="s">
        <v>247</v>
      </c>
      <c r="H248" s="203" t="s">
        <v>248</v>
      </c>
      <c r="J248" s="203">
        <v>594</v>
      </c>
      <c r="K248" s="203" t="s">
        <v>63</v>
      </c>
      <c r="N248" s="216" t="s">
        <v>1569</v>
      </c>
      <c r="O248" s="216" t="str">
        <f>INDEX('Standard Descriptions'!$E:$E,MATCH(Guidance!E248,'Standard Descriptions'!$C:$C,0))</f>
        <v xml:space="preserve"> This policy causes the specified quantity of otherwise non-retiring capacity of the selected type(s) to be retired each year. // </v>
      </c>
      <c r="P248" s="218" t="s">
        <v>1570</v>
      </c>
      <c r="Q248" s="218" t="s">
        <v>63</v>
      </c>
      <c r="R248" s="218" t="str">
        <f t="shared" si="32"/>
        <v xml:space="preserve">Petroleum </v>
      </c>
      <c r="S248" s="218" t="str">
        <f t="shared" si="27"/>
        <v>//**Petroleum : **</v>
      </c>
    </row>
    <row r="249" spans="1:21" x14ac:dyDescent="0.15">
      <c r="A249" s="203" t="s">
        <v>1571</v>
      </c>
      <c r="C249" s="203" t="s">
        <v>223</v>
      </c>
      <c r="D249" s="203" t="s">
        <v>289</v>
      </c>
      <c r="E249" s="203" t="s">
        <v>290</v>
      </c>
      <c r="F249" s="203" t="s">
        <v>249</v>
      </c>
      <c r="H249" s="203" t="s">
        <v>250</v>
      </c>
      <c r="K249" s="203" t="s">
        <v>76</v>
      </c>
      <c r="N249" s="216" t="s">
        <v>1569</v>
      </c>
      <c r="O249" s="216" t="str">
        <f>INDEX('Standard Descriptions'!$E:$E,MATCH(Guidance!E249,'Standard Descriptions'!$C:$C,0))</f>
        <v xml:space="preserve"> This policy causes the specified quantity of otherwise non-retiring capacity of the selected type(s) to be retired each year. // </v>
      </c>
      <c r="P249" s="218" t="s">
        <v>1570</v>
      </c>
      <c r="Q249" s="218" t="s">
        <v>63</v>
      </c>
      <c r="R249" s="218" t="str">
        <f t="shared" si="32"/>
        <v xml:space="preserve">Natural Gas Peaker </v>
      </c>
      <c r="S249" s="218" t="str">
        <f t="shared" si="27"/>
        <v>//**Natural Gas Peaker : **</v>
      </c>
      <c r="T249" s="203" t="str">
        <f t="shared" si="26"/>
        <v/>
      </c>
    </row>
    <row r="250" spans="1:21" x14ac:dyDescent="0.15">
      <c r="A250" s="203" t="s">
        <v>1571</v>
      </c>
      <c r="C250" s="203" t="s">
        <v>223</v>
      </c>
      <c r="D250" s="203" t="s">
        <v>289</v>
      </c>
      <c r="E250" s="203" t="s">
        <v>290</v>
      </c>
      <c r="F250" s="203" t="s">
        <v>251</v>
      </c>
      <c r="H250" s="203" t="s">
        <v>252</v>
      </c>
      <c r="J250" s="203">
        <v>595</v>
      </c>
      <c r="K250" s="203" t="s">
        <v>63</v>
      </c>
      <c r="N250" s="216" t="s">
        <v>1569</v>
      </c>
      <c r="O250" s="216" t="str">
        <f>INDEX('Standard Descriptions'!$E:$E,MATCH(Guidance!E250,'Standard Descriptions'!$C:$C,0))</f>
        <v xml:space="preserve"> This policy causes the specified quantity of otherwise non-retiring capacity of the selected type(s) to be retired each year. // </v>
      </c>
      <c r="P250" s="218" t="s">
        <v>1570</v>
      </c>
      <c r="Q250" s="218" t="s">
        <v>63</v>
      </c>
      <c r="R250" s="218" t="str">
        <f t="shared" si="32"/>
        <v xml:space="preserve">Lignite </v>
      </c>
      <c r="S250" s="218" t="str">
        <f t="shared" si="27"/>
        <v>//**Lignite : **</v>
      </c>
    </row>
    <row r="251" spans="1:21" x14ac:dyDescent="0.15">
      <c r="A251" s="203" t="s">
        <v>1571</v>
      </c>
      <c r="C251" s="203" t="s">
        <v>223</v>
      </c>
      <c r="D251" s="203" t="s">
        <v>289</v>
      </c>
      <c r="E251" s="203" t="s">
        <v>290</v>
      </c>
      <c r="F251" s="203" t="s">
        <v>253</v>
      </c>
      <c r="H251" s="203" t="s">
        <v>254</v>
      </c>
      <c r="K251" s="203" t="s">
        <v>76</v>
      </c>
      <c r="N251" s="216" t="s">
        <v>1569</v>
      </c>
      <c r="O251" s="216" t="str">
        <f>INDEX('Standard Descriptions'!$E:$E,MATCH(Guidance!E251,'Standard Descriptions'!$C:$C,0))</f>
        <v xml:space="preserve"> This policy causes the specified quantity of otherwise non-retiring capacity of the selected type(s) to be retired each year. // </v>
      </c>
      <c r="P251" s="218" t="s">
        <v>1570</v>
      </c>
      <c r="Q251" s="218" t="s">
        <v>63</v>
      </c>
      <c r="R251" s="218" t="str">
        <f t="shared" si="32"/>
        <v xml:space="preserve">Offshore Wind </v>
      </c>
      <c r="S251" s="218" t="str">
        <f t="shared" si="27"/>
        <v>//**Offshore Wind : **</v>
      </c>
      <c r="T251" s="203" t="str">
        <f t="shared" si="26"/>
        <v/>
      </c>
    </row>
    <row r="252" spans="1:21" x14ac:dyDescent="0.15">
      <c r="A252" s="203" t="s">
        <v>1571</v>
      </c>
      <c r="C252" s="203" t="s">
        <v>223</v>
      </c>
      <c r="D252" s="203" t="s">
        <v>289</v>
      </c>
      <c r="E252" s="203" t="s">
        <v>290</v>
      </c>
      <c r="F252" s="203" t="s">
        <v>255</v>
      </c>
      <c r="H252" s="203" t="s">
        <v>256</v>
      </c>
      <c r="J252" s="203">
        <v>597</v>
      </c>
      <c r="K252" s="203" t="s">
        <v>76</v>
      </c>
      <c r="N252" s="216" t="s">
        <v>1569</v>
      </c>
      <c r="O252" s="216" t="str">
        <f>INDEX('Standard Descriptions'!$E:$E,MATCH(Guidance!E252,'Standard Descriptions'!$C:$C,0))</f>
        <v xml:space="preserve"> This policy causes the specified quantity of otherwise non-retiring capacity of the selected type(s) to be retired each year. // </v>
      </c>
      <c r="P252" s="218" t="s">
        <v>1570</v>
      </c>
      <c r="Q252" s="218" t="s">
        <v>63</v>
      </c>
      <c r="R252" s="218" t="str">
        <f t="shared" si="32"/>
        <v xml:space="preserve">Crude Oil </v>
      </c>
      <c r="S252" s="218" t="str">
        <f t="shared" si="27"/>
        <v>//**Crude Oil : **</v>
      </c>
      <c r="T252" s="203" t="str">
        <f t="shared" si="26"/>
        <v/>
      </c>
    </row>
    <row r="253" spans="1:21" x14ac:dyDescent="0.15">
      <c r="A253" s="203" t="s">
        <v>1571</v>
      </c>
      <c r="C253" s="203" t="s">
        <v>223</v>
      </c>
      <c r="D253" s="203" t="s">
        <v>289</v>
      </c>
      <c r="E253" s="203" t="s">
        <v>290</v>
      </c>
      <c r="F253" s="203" t="s">
        <v>257</v>
      </c>
      <c r="H253" s="203" t="s">
        <v>258</v>
      </c>
      <c r="J253" s="203">
        <v>598</v>
      </c>
      <c r="K253" s="203" t="s">
        <v>76</v>
      </c>
      <c r="N253" s="216" t="s">
        <v>1569</v>
      </c>
      <c r="O253" s="216" t="str">
        <f>INDEX('Standard Descriptions'!$E:$E,MATCH(Guidance!E253,'Standard Descriptions'!$C:$C,0))</f>
        <v xml:space="preserve"> This policy causes the specified quantity of otherwise non-retiring capacity of the selected type(s) to be retired each year. // </v>
      </c>
      <c r="P253" s="218" t="s">
        <v>1570</v>
      </c>
      <c r="Q253" s="218" t="s">
        <v>63</v>
      </c>
      <c r="R253" s="218" t="str">
        <f t="shared" si="32"/>
        <v xml:space="preserve">Heavy or Residual Fuel Oil </v>
      </c>
      <c r="S253" s="218" t="str">
        <f t="shared" si="27"/>
        <v>//**Heavy or Residual Fuel Oil : **</v>
      </c>
      <c r="T253" s="203" t="str">
        <f t="shared" si="26"/>
        <v/>
      </c>
    </row>
    <row r="254" spans="1:21" x14ac:dyDescent="0.15">
      <c r="A254" s="203" t="s">
        <v>1571</v>
      </c>
      <c r="C254" s="203" t="s">
        <v>223</v>
      </c>
      <c r="D254" s="203" t="s">
        <v>289</v>
      </c>
      <c r="E254" s="203" t="s">
        <v>290</v>
      </c>
      <c r="F254" s="203" t="s">
        <v>259</v>
      </c>
      <c r="H254" s="203" t="s">
        <v>260</v>
      </c>
      <c r="K254" s="203" t="s">
        <v>76</v>
      </c>
      <c r="N254" s="216" t="s">
        <v>1569</v>
      </c>
      <c r="O254" s="216" t="str">
        <f>INDEX('Standard Descriptions'!$E:$E,MATCH(Guidance!E254,'Standard Descriptions'!$C:$C,0))</f>
        <v xml:space="preserve"> This policy causes the specified quantity of otherwise non-retiring capacity of the selected type(s) to be retired each year. // </v>
      </c>
      <c r="P254" s="218" t="s">
        <v>1570</v>
      </c>
      <c r="Q254" s="218" t="s">
        <v>63</v>
      </c>
      <c r="R254" s="218" t="str">
        <f t="shared" si="32"/>
        <v xml:space="preserve">Municipal Solid Waste </v>
      </c>
      <c r="S254" s="218" t="str">
        <f t="shared" si="27"/>
        <v>//**Municipal Solid Waste : **</v>
      </c>
      <c r="T254" s="203" t="str">
        <f t="shared" si="26"/>
        <v/>
      </c>
    </row>
    <row r="255" spans="1:21" s="221" customFormat="1" x14ac:dyDescent="0.15">
      <c r="A255" s="221" t="s">
        <v>1568</v>
      </c>
      <c r="B255" s="212" t="str">
        <f t="shared" ref="B255:B258" si="33">C255&amp;D255&amp;E255</f>
        <v>Electricity SupplyGrid-Scale Electricity StorageAdditional Battery Storage Annual Growth Percentage</v>
      </c>
      <c r="C255" s="221" t="s">
        <v>223</v>
      </c>
      <c r="D255" s="235" t="s">
        <v>295</v>
      </c>
      <c r="E255" s="235" t="s">
        <v>296</v>
      </c>
      <c r="F255" s="235"/>
      <c r="G255" s="235"/>
      <c r="H255" s="235"/>
      <c r="J255" s="221">
        <v>33</v>
      </c>
      <c r="K255" s="221" t="s">
        <v>63</v>
      </c>
      <c r="L255" s="221" t="s">
        <v>1727</v>
      </c>
      <c r="M255" s="205"/>
      <c r="N255" s="222" t="s">
        <v>1569</v>
      </c>
      <c r="O255" s="222" t="str">
        <f>INDEX('Standard Descriptions'!$E:$E,MATCH(Guidance!E255,'Standard Descriptions'!$C:$C,0))</f>
        <v xml:space="preserve"> This policy causes grid-scale electricity storage from chemical batteries to increase above the amount predicted in the BAU Scenario. // </v>
      </c>
      <c r="P255" s="221" t="s">
        <v>1570</v>
      </c>
      <c r="Q255" s="221" t="s">
        <v>76</v>
      </c>
      <c r="R255" s="221" t="str">
        <f t="shared" si="32"/>
        <v xml:space="preserve"> </v>
      </c>
      <c r="S255" s="220"/>
      <c r="T255" s="220"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1"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1" customFormat="1" x14ac:dyDescent="0.15">
      <c r="A256" s="221" t="s">
        <v>1568</v>
      </c>
      <c r="B256" s="212" t="str">
        <f t="shared" si="33"/>
        <v>Electricity SupplyIncrease TransmissionPercentage Increase in Transmission Capacity vs BAU</v>
      </c>
      <c r="C256" s="221" t="s">
        <v>223</v>
      </c>
      <c r="D256" s="221" t="s">
        <v>301</v>
      </c>
      <c r="E256" s="221" t="s">
        <v>302</v>
      </c>
      <c r="J256" s="221">
        <v>34</v>
      </c>
      <c r="K256" s="221" t="s">
        <v>63</v>
      </c>
      <c r="L256" s="221" t="s">
        <v>1728</v>
      </c>
      <c r="M256" s="205"/>
      <c r="N256" s="222" t="s">
        <v>1569</v>
      </c>
      <c r="O256" s="222"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1" t="s">
        <v>1570</v>
      </c>
      <c r="Q256" s="221" t="s">
        <v>76</v>
      </c>
      <c r="R256" s="221" t="str">
        <f t="shared" si="32"/>
        <v xml:space="preserve"> </v>
      </c>
      <c r="S256" s="220"/>
      <c r="T256" s="220" t="str">
        <f t="shared" si="26"/>
        <v xml:space="preserve"> MOP study indicates the possible increase of km of line transmission approximately 70% by 2050, compared with the estimation in 2020 for the REF scenario.</v>
      </c>
      <c r="U256" s="211"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1" customFormat="1" x14ac:dyDescent="0.15">
      <c r="A257" s="221" t="s">
        <v>1568</v>
      </c>
      <c r="B257" s="212" t="str">
        <f t="shared" si="33"/>
        <v>Electricity SupplyNon BAU Capacity Retirement ScheduleBoolean Use Non BAU Capacity Retirement Schedule</v>
      </c>
      <c r="C257" s="221" t="s">
        <v>223</v>
      </c>
      <c r="D257" s="221" t="s">
        <v>1549</v>
      </c>
      <c r="E257" s="221" t="s">
        <v>1550</v>
      </c>
      <c r="F257" s="221" t="s">
        <v>226</v>
      </c>
      <c r="H257" s="221" t="s">
        <v>227</v>
      </c>
      <c r="J257" s="221">
        <v>860</v>
      </c>
      <c r="K257" s="221" t="s">
        <v>76</v>
      </c>
      <c r="M257" s="205"/>
      <c r="N257" s="222" t="s">
        <v>1569</v>
      </c>
      <c r="O257" s="222" t="str">
        <f>INDEX('Standard Descriptions'!$E:$E,MATCH(Guidance!E257,'Standard Descriptions'!$C:$C,0))</f>
        <v xml:space="preserve"> This policy uses an alternative retirement schedule for existing capacity of the selected type(s). // </v>
      </c>
      <c r="P257" s="221" t="s">
        <v>1570</v>
      </c>
      <c r="Q257" s="221" t="s">
        <v>76</v>
      </c>
      <c r="R257" s="221" t="str">
        <f t="shared" si="32"/>
        <v xml:space="preserve">Hard Coal </v>
      </c>
      <c r="S257" s="220" t="str">
        <f t="shared" si="27"/>
        <v>//**Hard Coal : **</v>
      </c>
      <c r="T257" s="220" t="str">
        <f t="shared" si="26"/>
        <v/>
      </c>
      <c r="U257" s="211" t="str">
        <f>N257&amp;O257&amp;L257</f>
        <v xml:space="preserve">**Description:** This policy uses an alternative retirement schedule for existing capacity of the selected type(s). // </v>
      </c>
    </row>
    <row r="258" spans="1:21" s="221" customFormat="1" x14ac:dyDescent="0.15">
      <c r="A258" s="221" t="s">
        <v>1568</v>
      </c>
      <c r="B258" s="212" t="str">
        <f t="shared" si="33"/>
        <v>Electricity SupplyNon BAU Mandated Capacity ConstructionBoolean Use Non BAU Mandated Capacity Construction Schedule</v>
      </c>
      <c r="C258" s="221" t="s">
        <v>223</v>
      </c>
      <c r="D258" s="221" t="str">
        <f>D259</f>
        <v>Non BAU Mandated Capacity Construction</v>
      </c>
      <c r="E258" s="221" t="str">
        <f>E259</f>
        <v>Boolean Use Non BAU Mandated Capacity Construction Schedule</v>
      </c>
      <c r="M258" s="205"/>
      <c r="N258" s="222" t="s">
        <v>1569</v>
      </c>
      <c r="O258" s="222"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0" t="s">
        <v>1570</v>
      </c>
      <c r="Q258" s="220" t="s">
        <v>63</v>
      </c>
      <c r="S258" s="220" t="str">
        <f t="shared" si="27"/>
        <v/>
      </c>
      <c r="T258" s="220" t="str">
        <f t="shared" si="26"/>
        <v/>
      </c>
      <c r="U258" s="211"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15">
      <c r="A259" s="203" t="s">
        <v>1571</v>
      </c>
      <c r="C259" s="203" t="s">
        <v>223</v>
      </c>
      <c r="D259" s="203" t="s">
        <v>308</v>
      </c>
      <c r="E259" s="203" t="s">
        <v>309</v>
      </c>
      <c r="F259" s="203" t="s">
        <v>226</v>
      </c>
      <c r="H259" s="203" t="s">
        <v>227</v>
      </c>
      <c r="J259" s="203" t="s">
        <v>222</v>
      </c>
      <c r="K259" s="203" t="s">
        <v>76</v>
      </c>
      <c r="N259" s="216" t="s">
        <v>1569</v>
      </c>
      <c r="O259" s="216"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18" t="s">
        <v>1570</v>
      </c>
      <c r="Q259" s="218" t="s">
        <v>63</v>
      </c>
      <c r="R259" s="218" t="str">
        <f t="shared" ref="R259:R291" si="34">H259&amp;" "&amp;I259</f>
        <v xml:space="preserve">Hard Coal </v>
      </c>
      <c r="S259" s="218" t="str">
        <f t="shared" si="27"/>
        <v>//**Hard Coal : **</v>
      </c>
      <c r="T259" s="203" t="str">
        <f t="shared" si="26"/>
        <v/>
      </c>
    </row>
    <row r="260" spans="1:21" x14ac:dyDescent="0.15">
      <c r="A260" s="203" t="s">
        <v>1571</v>
      </c>
      <c r="C260" s="203" t="s">
        <v>223</v>
      </c>
      <c r="D260" s="203" t="s">
        <v>308</v>
      </c>
      <c r="E260" s="203" t="s">
        <v>309</v>
      </c>
      <c r="F260" s="203" t="s">
        <v>231</v>
      </c>
      <c r="H260" s="203" t="s">
        <v>232</v>
      </c>
      <c r="K260" s="203" t="s">
        <v>76</v>
      </c>
      <c r="N260" s="216" t="s">
        <v>1569</v>
      </c>
      <c r="O260" s="216"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18" t="s">
        <v>1570</v>
      </c>
      <c r="Q260" s="218" t="s">
        <v>63</v>
      </c>
      <c r="R260" s="218" t="str">
        <f t="shared" si="34"/>
        <v xml:space="preserve">Natural Gas Nonpeaker </v>
      </c>
      <c r="S260" s="218" t="str">
        <f t="shared" si="27"/>
        <v>//**Natural Gas Nonpeaker : **</v>
      </c>
      <c r="T260" s="203" t="str">
        <f t="shared" ref="T260:T323" si="35">IF(K260="Yes",S260&amp;L260,"")</f>
        <v/>
      </c>
    </row>
    <row r="261" spans="1:21" x14ac:dyDescent="0.15">
      <c r="A261" s="203" t="s">
        <v>1571</v>
      </c>
      <c r="C261" s="203" t="s">
        <v>223</v>
      </c>
      <c r="D261" s="203" t="s">
        <v>308</v>
      </c>
      <c r="E261" s="203" t="s">
        <v>309</v>
      </c>
      <c r="F261" s="203" t="s">
        <v>233</v>
      </c>
      <c r="H261" s="203" t="s">
        <v>234</v>
      </c>
      <c r="K261" s="203" t="s">
        <v>76</v>
      </c>
      <c r="N261" s="216" t="s">
        <v>1569</v>
      </c>
      <c r="O261" s="216"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18" t="s">
        <v>1570</v>
      </c>
      <c r="Q261" s="218" t="s">
        <v>63</v>
      </c>
      <c r="R261" s="218" t="str">
        <f t="shared" si="34"/>
        <v xml:space="preserve">Nuclear </v>
      </c>
      <c r="S261" s="218" t="str">
        <f t="shared" ref="S261:S310" si="36">IF(R261="","","//**"&amp;R261&amp;": **")</f>
        <v>//**Nuclear : **</v>
      </c>
      <c r="T261" s="203" t="str">
        <f t="shared" si="35"/>
        <v/>
      </c>
    </row>
    <row r="262" spans="1:21" x14ac:dyDescent="0.15">
      <c r="A262" s="203" t="s">
        <v>1571</v>
      </c>
      <c r="C262" s="203" t="s">
        <v>223</v>
      </c>
      <c r="D262" s="203" t="s">
        <v>308</v>
      </c>
      <c r="E262" s="203" t="s">
        <v>309</v>
      </c>
      <c r="F262" s="203" t="s">
        <v>235</v>
      </c>
      <c r="H262" s="203" t="s">
        <v>236</v>
      </c>
      <c r="K262" s="203" t="s">
        <v>76</v>
      </c>
      <c r="N262" s="216" t="s">
        <v>1569</v>
      </c>
      <c r="O262" s="216"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18" t="s">
        <v>1570</v>
      </c>
      <c r="Q262" s="218" t="s">
        <v>63</v>
      </c>
      <c r="R262" s="218" t="str">
        <f t="shared" si="34"/>
        <v xml:space="preserve">Hydro </v>
      </c>
      <c r="S262" s="218" t="str">
        <f t="shared" si="36"/>
        <v>//**Hydro : **</v>
      </c>
      <c r="T262" s="203" t="str">
        <f t="shared" si="35"/>
        <v/>
      </c>
    </row>
    <row r="263" spans="1:21" x14ac:dyDescent="0.15">
      <c r="A263" s="203" t="s">
        <v>1571</v>
      </c>
      <c r="C263" s="203" t="s">
        <v>223</v>
      </c>
      <c r="D263" s="203" t="s">
        <v>308</v>
      </c>
      <c r="E263" s="203" t="s">
        <v>309</v>
      </c>
      <c r="F263" s="203" t="s">
        <v>237</v>
      </c>
      <c r="H263" s="203" t="s">
        <v>238</v>
      </c>
      <c r="K263" s="203" t="s">
        <v>76</v>
      </c>
      <c r="N263" s="216" t="s">
        <v>1569</v>
      </c>
      <c r="O263" s="216"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18" t="s">
        <v>1570</v>
      </c>
      <c r="Q263" s="218" t="s">
        <v>63</v>
      </c>
      <c r="R263" s="218" t="str">
        <f t="shared" si="34"/>
        <v xml:space="preserve">Onshore Wind </v>
      </c>
      <c r="S263" s="218" t="str">
        <f t="shared" si="36"/>
        <v>//**Onshore Wind : **</v>
      </c>
      <c r="T263" s="203" t="str">
        <f t="shared" si="35"/>
        <v/>
      </c>
    </row>
    <row r="264" spans="1:21" x14ac:dyDescent="0.15">
      <c r="A264" s="203" t="s">
        <v>1571</v>
      </c>
      <c r="C264" s="203" t="s">
        <v>223</v>
      </c>
      <c r="D264" s="203" t="s">
        <v>308</v>
      </c>
      <c r="E264" s="203" t="s">
        <v>309</v>
      </c>
      <c r="F264" s="203" t="s">
        <v>239</v>
      </c>
      <c r="H264" s="203" t="s">
        <v>240</v>
      </c>
      <c r="K264" s="203" t="s">
        <v>76</v>
      </c>
      <c r="N264" s="216" t="s">
        <v>1569</v>
      </c>
      <c r="O264" s="216"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18" t="s">
        <v>1570</v>
      </c>
      <c r="Q264" s="218" t="s">
        <v>63</v>
      </c>
      <c r="R264" s="218" t="str">
        <f t="shared" si="34"/>
        <v xml:space="preserve">Solar PV </v>
      </c>
      <c r="S264" s="218" t="str">
        <f t="shared" si="36"/>
        <v>//**Solar PV : **</v>
      </c>
      <c r="T264" s="203" t="str">
        <f t="shared" si="35"/>
        <v/>
      </c>
    </row>
    <row r="265" spans="1:21" x14ac:dyDescent="0.15">
      <c r="A265" s="203" t="s">
        <v>1571</v>
      </c>
      <c r="C265" s="203" t="s">
        <v>223</v>
      </c>
      <c r="D265" s="203" t="s">
        <v>308</v>
      </c>
      <c r="E265" s="203" t="s">
        <v>309</v>
      </c>
      <c r="F265" s="203" t="s">
        <v>241</v>
      </c>
      <c r="H265" s="203" t="s">
        <v>242</v>
      </c>
      <c r="K265" s="203" t="s">
        <v>76</v>
      </c>
      <c r="N265" s="216" t="s">
        <v>1569</v>
      </c>
      <c r="O265" s="216"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18" t="s">
        <v>1570</v>
      </c>
      <c r="Q265" s="218" t="s">
        <v>63</v>
      </c>
      <c r="R265" s="218" t="str">
        <f t="shared" si="34"/>
        <v xml:space="preserve">Solar Thermal </v>
      </c>
      <c r="S265" s="218" t="str">
        <f t="shared" si="36"/>
        <v>//**Solar Thermal : **</v>
      </c>
      <c r="T265" s="203" t="str">
        <f t="shared" si="35"/>
        <v/>
      </c>
    </row>
    <row r="266" spans="1:21" x14ac:dyDescent="0.15">
      <c r="A266" s="203" t="s">
        <v>1571</v>
      </c>
      <c r="C266" s="203" t="s">
        <v>223</v>
      </c>
      <c r="D266" s="203" t="s">
        <v>308</v>
      </c>
      <c r="E266" s="203" t="s">
        <v>309</v>
      </c>
      <c r="F266" s="203" t="s">
        <v>243</v>
      </c>
      <c r="H266" s="203" t="s">
        <v>244</v>
      </c>
      <c r="K266" s="203" t="s">
        <v>76</v>
      </c>
      <c r="N266" s="216" t="s">
        <v>1569</v>
      </c>
      <c r="O266" s="216"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18" t="s">
        <v>1570</v>
      </c>
      <c r="Q266" s="218" t="s">
        <v>63</v>
      </c>
      <c r="R266" s="218" t="str">
        <f t="shared" si="34"/>
        <v xml:space="preserve">Biomass </v>
      </c>
      <c r="S266" s="218" t="str">
        <f t="shared" si="36"/>
        <v>//**Biomass : **</v>
      </c>
      <c r="T266" s="203" t="str">
        <f t="shared" si="35"/>
        <v/>
      </c>
    </row>
    <row r="267" spans="1:21" x14ac:dyDescent="0.15">
      <c r="A267" s="203" t="s">
        <v>1571</v>
      </c>
      <c r="C267" s="203" t="s">
        <v>223</v>
      </c>
      <c r="D267" s="203" t="s">
        <v>308</v>
      </c>
      <c r="E267" s="203" t="s">
        <v>309</v>
      </c>
      <c r="F267" s="203" t="s">
        <v>245</v>
      </c>
      <c r="H267" s="203" t="s">
        <v>246</v>
      </c>
      <c r="K267" s="203" t="s">
        <v>76</v>
      </c>
      <c r="N267" s="216" t="s">
        <v>1569</v>
      </c>
      <c r="O267" s="216"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18" t="s">
        <v>1570</v>
      </c>
      <c r="Q267" s="218" t="s">
        <v>63</v>
      </c>
      <c r="R267" s="218" t="str">
        <f t="shared" si="34"/>
        <v xml:space="preserve">Geothermal </v>
      </c>
      <c r="S267" s="218" t="str">
        <f t="shared" si="36"/>
        <v>//**Geothermal : **</v>
      </c>
      <c r="T267" s="203" t="str">
        <f t="shared" si="35"/>
        <v/>
      </c>
    </row>
    <row r="268" spans="1:21" x14ac:dyDescent="0.15">
      <c r="A268" s="203" t="s">
        <v>1571</v>
      </c>
      <c r="C268" s="203" t="s">
        <v>223</v>
      </c>
      <c r="D268" s="203" t="s">
        <v>308</v>
      </c>
      <c r="E268" s="203" t="s">
        <v>309</v>
      </c>
      <c r="F268" s="203" t="s">
        <v>247</v>
      </c>
      <c r="H268" s="203" t="s">
        <v>248</v>
      </c>
      <c r="K268" s="203" t="s">
        <v>76</v>
      </c>
      <c r="N268" s="216" t="s">
        <v>1569</v>
      </c>
      <c r="O268" s="216"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18" t="s">
        <v>1570</v>
      </c>
      <c r="Q268" s="218" t="s">
        <v>63</v>
      </c>
      <c r="R268" s="218" t="str">
        <f t="shared" si="34"/>
        <v xml:space="preserve">Petroleum </v>
      </c>
      <c r="S268" s="218" t="str">
        <f t="shared" si="36"/>
        <v>//**Petroleum : **</v>
      </c>
      <c r="T268" s="203" t="str">
        <f t="shared" si="35"/>
        <v/>
      </c>
    </row>
    <row r="269" spans="1:21" x14ac:dyDescent="0.15">
      <c r="A269" s="203" t="s">
        <v>1571</v>
      </c>
      <c r="C269" s="203" t="s">
        <v>223</v>
      </c>
      <c r="D269" s="203" t="s">
        <v>308</v>
      </c>
      <c r="E269" s="203" t="s">
        <v>309</v>
      </c>
      <c r="F269" s="203" t="s">
        <v>249</v>
      </c>
      <c r="H269" s="203" t="s">
        <v>250</v>
      </c>
      <c r="K269" s="203" t="s">
        <v>76</v>
      </c>
      <c r="N269" s="216" t="s">
        <v>1569</v>
      </c>
      <c r="O269" s="216"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18" t="s">
        <v>1570</v>
      </c>
      <c r="Q269" s="218" t="s">
        <v>63</v>
      </c>
      <c r="R269" s="218" t="str">
        <f t="shared" si="34"/>
        <v xml:space="preserve">Natural Gas Peaker </v>
      </c>
      <c r="S269" s="218" t="str">
        <f t="shared" si="36"/>
        <v>//**Natural Gas Peaker : **</v>
      </c>
      <c r="T269" s="203" t="str">
        <f t="shared" si="35"/>
        <v/>
      </c>
    </row>
    <row r="270" spans="1:21" x14ac:dyDescent="0.15">
      <c r="A270" s="203" t="s">
        <v>1571</v>
      </c>
      <c r="C270" s="203" t="s">
        <v>223</v>
      </c>
      <c r="D270" s="203" t="s">
        <v>308</v>
      </c>
      <c r="E270" s="203" t="s">
        <v>309</v>
      </c>
      <c r="F270" s="203" t="s">
        <v>251</v>
      </c>
      <c r="H270" s="203" t="s">
        <v>252</v>
      </c>
      <c r="K270" s="203" t="s">
        <v>76</v>
      </c>
      <c r="N270" s="216" t="s">
        <v>1569</v>
      </c>
      <c r="O270" s="216"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18" t="s">
        <v>1570</v>
      </c>
      <c r="Q270" s="218" t="s">
        <v>63</v>
      </c>
      <c r="R270" s="218" t="str">
        <f t="shared" si="34"/>
        <v xml:space="preserve">Lignite </v>
      </c>
      <c r="S270" s="218" t="str">
        <f t="shared" si="36"/>
        <v>//**Lignite : **</v>
      </c>
      <c r="T270" s="203" t="str">
        <f t="shared" si="35"/>
        <v/>
      </c>
    </row>
    <row r="271" spans="1:21" x14ac:dyDescent="0.15">
      <c r="A271" s="203" t="s">
        <v>1571</v>
      </c>
      <c r="C271" s="203" t="s">
        <v>223</v>
      </c>
      <c r="D271" s="203" t="s">
        <v>308</v>
      </c>
      <c r="E271" s="203" t="s">
        <v>309</v>
      </c>
      <c r="F271" s="203" t="s">
        <v>253</v>
      </c>
      <c r="H271" s="203" t="s">
        <v>254</v>
      </c>
      <c r="K271" s="203" t="s">
        <v>76</v>
      </c>
      <c r="N271" s="216" t="s">
        <v>1569</v>
      </c>
      <c r="O271" s="216"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18" t="s">
        <v>1570</v>
      </c>
      <c r="Q271" s="218" t="s">
        <v>63</v>
      </c>
      <c r="R271" s="218" t="str">
        <f t="shared" si="34"/>
        <v xml:space="preserve">Offshore Wind </v>
      </c>
      <c r="S271" s="218" t="str">
        <f t="shared" si="36"/>
        <v>//**Offshore Wind : **</v>
      </c>
      <c r="T271" s="203" t="str">
        <f t="shared" si="35"/>
        <v/>
      </c>
    </row>
    <row r="272" spans="1:21" x14ac:dyDescent="0.15">
      <c r="A272" s="203" t="s">
        <v>1571</v>
      </c>
      <c r="C272" s="203" t="s">
        <v>223</v>
      </c>
      <c r="D272" s="203" t="s">
        <v>308</v>
      </c>
      <c r="E272" s="203" t="s">
        <v>309</v>
      </c>
      <c r="F272" s="203" t="s">
        <v>255</v>
      </c>
      <c r="H272" s="203" t="s">
        <v>256</v>
      </c>
      <c r="K272" s="203" t="s">
        <v>76</v>
      </c>
      <c r="N272" s="216" t="s">
        <v>1569</v>
      </c>
      <c r="O272" s="216"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18" t="s">
        <v>1570</v>
      </c>
      <c r="Q272" s="218" t="s">
        <v>63</v>
      </c>
      <c r="R272" s="218" t="str">
        <f t="shared" si="34"/>
        <v xml:space="preserve">Crude Oil </v>
      </c>
      <c r="S272" s="218" t="str">
        <f t="shared" si="36"/>
        <v>//**Crude Oil : **</v>
      </c>
      <c r="T272" s="203" t="str">
        <f t="shared" si="35"/>
        <v/>
      </c>
    </row>
    <row r="273" spans="1:20" x14ac:dyDescent="0.15">
      <c r="A273" s="203" t="s">
        <v>1571</v>
      </c>
      <c r="C273" s="203" t="s">
        <v>223</v>
      </c>
      <c r="D273" s="203" t="s">
        <v>308</v>
      </c>
      <c r="E273" s="203" t="s">
        <v>309</v>
      </c>
      <c r="F273" s="203" t="s">
        <v>257</v>
      </c>
      <c r="H273" s="203" t="s">
        <v>258</v>
      </c>
      <c r="K273" s="203" t="s">
        <v>76</v>
      </c>
      <c r="N273" s="216" t="s">
        <v>1569</v>
      </c>
      <c r="O273" s="216"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18" t="s">
        <v>1570</v>
      </c>
      <c r="Q273" s="218" t="s">
        <v>63</v>
      </c>
      <c r="R273" s="218" t="str">
        <f t="shared" si="34"/>
        <v xml:space="preserve">Heavy or Residual Fuel Oil </v>
      </c>
      <c r="S273" s="218" t="str">
        <f t="shared" si="36"/>
        <v>//**Heavy or Residual Fuel Oil : **</v>
      </c>
      <c r="T273" s="203" t="str">
        <f t="shared" si="35"/>
        <v/>
      </c>
    </row>
    <row r="274" spans="1:20" x14ac:dyDescent="0.15">
      <c r="A274" s="203" t="s">
        <v>1571</v>
      </c>
      <c r="C274" s="203" t="s">
        <v>223</v>
      </c>
      <c r="D274" s="203" t="s">
        <v>308</v>
      </c>
      <c r="E274" s="203" t="s">
        <v>309</v>
      </c>
      <c r="F274" s="203" t="s">
        <v>259</v>
      </c>
      <c r="H274" s="203" t="s">
        <v>260</v>
      </c>
      <c r="K274" s="203" t="s">
        <v>76</v>
      </c>
      <c r="N274" s="216" t="s">
        <v>1569</v>
      </c>
      <c r="O274" s="216"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18" t="s">
        <v>1570</v>
      </c>
      <c r="Q274" s="218" t="s">
        <v>63</v>
      </c>
      <c r="R274" s="218" t="str">
        <f t="shared" si="34"/>
        <v xml:space="preserve">Municipal Solid Waste </v>
      </c>
      <c r="S274" s="218" t="str">
        <f t="shared" si="36"/>
        <v>//**Municipal Solid Waste : **</v>
      </c>
      <c r="T274" s="203" t="str">
        <f t="shared" si="35"/>
        <v/>
      </c>
    </row>
    <row r="275" spans="1:20" x14ac:dyDescent="0.15">
      <c r="N275" s="216"/>
      <c r="O275" s="216"/>
      <c r="P275" s="218"/>
      <c r="Q275" s="218"/>
      <c r="R275" s="218"/>
      <c r="S275" s="218"/>
    </row>
    <row r="276" spans="1:20" x14ac:dyDescent="0.15">
      <c r="N276" s="216"/>
      <c r="O276" s="216"/>
      <c r="P276" s="218"/>
      <c r="Q276" s="218"/>
      <c r="R276" s="218"/>
      <c r="S276" s="218"/>
    </row>
    <row r="277" spans="1:20" x14ac:dyDescent="0.15">
      <c r="N277" s="216"/>
      <c r="O277" s="216"/>
      <c r="P277" s="218"/>
      <c r="Q277" s="218"/>
      <c r="R277" s="218"/>
      <c r="S277" s="218"/>
    </row>
    <row r="278" spans="1:20" x14ac:dyDescent="0.15">
      <c r="N278" s="216"/>
      <c r="O278" s="216"/>
      <c r="P278" s="218"/>
      <c r="Q278" s="218"/>
      <c r="R278" s="218"/>
      <c r="S278" s="218"/>
    </row>
    <row r="279" spans="1:20" x14ac:dyDescent="0.15">
      <c r="N279" s="216"/>
      <c r="O279" s="216"/>
      <c r="P279" s="218"/>
      <c r="Q279" s="218"/>
      <c r="R279" s="218"/>
      <c r="S279" s="218"/>
    </row>
    <row r="280" spans="1:20" x14ac:dyDescent="0.15">
      <c r="N280" s="216"/>
      <c r="O280" s="216"/>
      <c r="P280" s="218"/>
      <c r="Q280" s="218"/>
      <c r="R280" s="218"/>
      <c r="S280" s="218"/>
    </row>
    <row r="281" spans="1:20" x14ac:dyDescent="0.15">
      <c r="N281" s="216"/>
      <c r="O281" s="216"/>
      <c r="P281" s="218"/>
      <c r="Q281" s="218"/>
      <c r="R281" s="218"/>
      <c r="S281" s="218"/>
    </row>
    <row r="282" spans="1:20" x14ac:dyDescent="0.15">
      <c r="N282" s="216"/>
      <c r="O282" s="216"/>
      <c r="P282" s="218"/>
      <c r="Q282" s="218"/>
      <c r="R282" s="218"/>
      <c r="S282" s="218"/>
    </row>
    <row r="283" spans="1:20" x14ac:dyDescent="0.15">
      <c r="N283" s="216"/>
      <c r="O283" s="216"/>
      <c r="P283" s="218"/>
      <c r="Q283" s="218"/>
      <c r="R283" s="218"/>
      <c r="S283" s="218"/>
    </row>
    <row r="284" spans="1:20" x14ac:dyDescent="0.15">
      <c r="N284" s="216"/>
      <c r="O284" s="216"/>
      <c r="P284" s="218"/>
      <c r="Q284" s="218"/>
      <c r="R284" s="218"/>
      <c r="S284" s="218"/>
    </row>
    <row r="285" spans="1:20" x14ac:dyDescent="0.15">
      <c r="N285" s="216"/>
      <c r="O285" s="216"/>
      <c r="P285" s="218"/>
      <c r="Q285" s="218"/>
      <c r="R285" s="218"/>
      <c r="S285" s="218"/>
    </row>
    <row r="286" spans="1:20" x14ac:dyDescent="0.15">
      <c r="N286" s="216"/>
      <c r="O286" s="216"/>
      <c r="P286" s="218"/>
      <c r="Q286" s="218"/>
      <c r="R286" s="218"/>
      <c r="S286" s="218"/>
    </row>
    <row r="287" spans="1:20" x14ac:dyDescent="0.15">
      <c r="N287" s="216"/>
      <c r="O287" s="216"/>
      <c r="P287" s="218"/>
      <c r="Q287" s="218"/>
      <c r="R287" s="218"/>
      <c r="S287" s="218"/>
    </row>
    <row r="288" spans="1:20" x14ac:dyDescent="0.15">
      <c r="N288" s="216"/>
      <c r="O288" s="216"/>
      <c r="P288" s="218"/>
      <c r="Q288" s="218"/>
      <c r="R288" s="218"/>
      <c r="S288" s="218"/>
    </row>
    <row r="289" spans="1:21" x14ac:dyDescent="0.15">
      <c r="N289" s="216"/>
      <c r="O289" s="216"/>
      <c r="P289" s="218"/>
      <c r="Q289" s="218"/>
      <c r="R289" s="218"/>
      <c r="S289" s="218"/>
    </row>
    <row r="290" spans="1:21" s="221" customFormat="1" x14ac:dyDescent="0.15">
      <c r="A290" s="221" t="s">
        <v>1568</v>
      </c>
      <c r="B290" s="212" t="str">
        <f t="shared" ref="B290:B292" si="37">C290&amp;D290&amp;E290</f>
        <v>Electricity SupplyNon BAU RPS Qualifying ResourcesBoolean Use Non BAU RPS Qualifying Resource Definitions</v>
      </c>
      <c r="C290" s="221" t="s">
        <v>223</v>
      </c>
      <c r="D290" s="221" t="s">
        <v>310</v>
      </c>
      <c r="E290" s="221" t="s">
        <v>311</v>
      </c>
      <c r="J290" s="221" t="s">
        <v>222</v>
      </c>
      <c r="K290" s="221" t="s">
        <v>76</v>
      </c>
      <c r="M290" s="205"/>
      <c r="N290" s="222" t="s">
        <v>1569</v>
      </c>
      <c r="O290" s="226" t="str">
        <f>INDEX('Standard Descriptions'!$E:$E,MATCH(Guidance!E290,'Standard Descriptions'!$C:$C,0))</f>
        <v>This policy expands the definitions for qualifying carbon-free sources for the carbon-free electricity standard to be wind, solar, hydro, nuclear, and municipal solid waste.//</v>
      </c>
      <c r="P290" s="221" t="s">
        <v>1570</v>
      </c>
      <c r="Q290" s="221" t="s">
        <v>76</v>
      </c>
      <c r="R290" s="221" t="str">
        <f t="shared" si="34"/>
        <v xml:space="preserve"> </v>
      </c>
      <c r="S290" s="220"/>
      <c r="T290" s="220" t="str">
        <f t="shared" si="35"/>
        <v/>
      </c>
      <c r="U290" s="211" t="str">
        <f>N290&amp;O290&amp;P290&amp;T290</f>
        <v>**Description:**This policy expands the definitions for qualifying carbon-free sources for the carbon-free electricity standard to be wind, solar, hydro, nuclear, and municipal solid waste.//**Guidance for setting values: **</v>
      </c>
    </row>
    <row r="291" spans="1:21" s="221" customFormat="1" x14ac:dyDescent="0.15">
      <c r="A291" s="221" t="s">
        <v>1568</v>
      </c>
      <c r="B291" s="212" t="str">
        <f t="shared" si="37"/>
        <v>Electricity SupplyNuclear Plant Lifetime ExtensionNuclear Capacity Lifetime Extension</v>
      </c>
      <c r="C291" s="221" t="s">
        <v>223</v>
      </c>
      <c r="D291" s="221" t="s">
        <v>313</v>
      </c>
      <c r="E291" s="221" t="s">
        <v>314</v>
      </c>
      <c r="J291" s="221">
        <v>35</v>
      </c>
      <c r="K291" s="221" t="s">
        <v>76</v>
      </c>
      <c r="M291" s="205"/>
      <c r="N291" s="222" t="s">
        <v>1569</v>
      </c>
      <c r="O291" s="222" t="str">
        <f>INDEX('Standard Descriptions'!$E:$E,MATCH(Guidance!E291,'Standard Descriptions'!$C:$C,0))</f>
        <v xml:space="preserve"> This policy extends the lifetime of all nuclear plants by the specified number of years.//</v>
      </c>
      <c r="P291" s="221" t="s">
        <v>1570</v>
      </c>
      <c r="Q291" s="221" t="s">
        <v>76</v>
      </c>
      <c r="R291" s="221" t="str">
        <f t="shared" si="34"/>
        <v xml:space="preserve"> </v>
      </c>
      <c r="S291" s="220"/>
      <c r="T291" s="220" t="str">
        <f t="shared" si="35"/>
        <v/>
      </c>
      <c r="U291" s="211" t="str">
        <f>N291&amp;O291</f>
        <v>**Description:** This policy extends the lifetime of all nuclear plants by the specified number of years.//</v>
      </c>
    </row>
    <row r="292" spans="1:21" s="221" customFormat="1" x14ac:dyDescent="0.15">
      <c r="A292" s="221" t="s">
        <v>1568</v>
      </c>
      <c r="B292" s="212" t="str">
        <f t="shared" si="37"/>
        <v>Electricity SupplyReduce Plant DowntimePercentage Reduction in Plant Downtime</v>
      </c>
      <c r="C292" s="221" t="s">
        <v>223</v>
      </c>
      <c r="D292" s="221" t="s">
        <v>320</v>
      </c>
      <c r="E292" s="221" t="str">
        <f>E293</f>
        <v>Percentage Reduction in Plant Downtime</v>
      </c>
      <c r="M292" s="205"/>
      <c r="N292" s="222" t="s">
        <v>1569</v>
      </c>
      <c r="O292" s="222"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0" t="s">
        <v>1570</v>
      </c>
      <c r="Q292" s="220" t="s">
        <v>63</v>
      </c>
      <c r="S292" s="220"/>
      <c r="T292" s="220" t="str">
        <f t="shared" si="35"/>
        <v/>
      </c>
      <c r="U292" s="211"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15">
      <c r="A293" s="203" t="s">
        <v>1571</v>
      </c>
      <c r="C293" s="203" t="s">
        <v>223</v>
      </c>
      <c r="D293" s="203" t="s">
        <v>320</v>
      </c>
      <c r="E293" s="203" t="s">
        <v>321</v>
      </c>
      <c r="F293" s="203" t="s">
        <v>226</v>
      </c>
      <c r="G293" s="203" t="s">
        <v>322</v>
      </c>
      <c r="K293" s="203" t="s">
        <v>76</v>
      </c>
      <c r="N293" s="216" t="s">
        <v>1569</v>
      </c>
      <c r="O293" s="216"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18" t="s">
        <v>1570</v>
      </c>
      <c r="Q293" s="218" t="s">
        <v>63</v>
      </c>
      <c r="R293" s="218" t="str">
        <f t="shared" ref="R293:R337" si="38">H293&amp;" "&amp;I293</f>
        <v xml:space="preserve"> </v>
      </c>
      <c r="S293" s="218"/>
      <c r="T293" s="203" t="str">
        <f t="shared" si="35"/>
        <v/>
      </c>
    </row>
    <row r="294" spans="1:21" x14ac:dyDescent="0.15">
      <c r="A294" s="203" t="s">
        <v>1571</v>
      </c>
      <c r="C294" s="203" t="s">
        <v>223</v>
      </c>
      <c r="D294" s="203" t="s">
        <v>320</v>
      </c>
      <c r="E294" s="203" t="s">
        <v>321</v>
      </c>
      <c r="F294" s="203" t="s">
        <v>226</v>
      </c>
      <c r="G294" s="203" t="s">
        <v>324</v>
      </c>
      <c r="K294" s="203" t="s">
        <v>76</v>
      </c>
      <c r="N294" s="216" t="s">
        <v>1569</v>
      </c>
      <c r="O294" s="216"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18" t="s">
        <v>1570</v>
      </c>
      <c r="Q294" s="218" t="s">
        <v>63</v>
      </c>
      <c r="R294" s="218" t="str">
        <f t="shared" si="38"/>
        <v xml:space="preserve"> </v>
      </c>
      <c r="S294" s="218"/>
      <c r="T294" s="203" t="str">
        <f t="shared" si="35"/>
        <v/>
      </c>
    </row>
    <row r="295" spans="1:21" x14ac:dyDescent="0.15">
      <c r="A295" s="203" t="s">
        <v>1571</v>
      </c>
      <c r="C295" s="203" t="s">
        <v>223</v>
      </c>
      <c r="D295" s="203" t="s">
        <v>320</v>
      </c>
      <c r="E295" s="203" t="s">
        <v>321</v>
      </c>
      <c r="F295" s="203" t="s">
        <v>226</v>
      </c>
      <c r="G295" s="203" t="s">
        <v>325</v>
      </c>
      <c r="K295" s="203" t="s">
        <v>76</v>
      </c>
      <c r="N295" s="216" t="s">
        <v>1569</v>
      </c>
      <c r="O295" s="216"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18" t="s">
        <v>1570</v>
      </c>
      <c r="Q295" s="218" t="s">
        <v>63</v>
      </c>
      <c r="R295" s="218" t="str">
        <f t="shared" si="38"/>
        <v xml:space="preserve"> </v>
      </c>
      <c r="S295" s="218"/>
      <c r="T295" s="203" t="str">
        <f t="shared" si="35"/>
        <v/>
      </c>
    </row>
    <row r="296" spans="1:21" x14ac:dyDescent="0.15">
      <c r="A296" s="203" t="s">
        <v>1571</v>
      </c>
      <c r="C296" s="203" t="s">
        <v>223</v>
      </c>
      <c r="D296" s="203" t="s">
        <v>320</v>
      </c>
      <c r="E296" s="203" t="s">
        <v>321</v>
      </c>
      <c r="F296" s="203" t="s">
        <v>231</v>
      </c>
      <c r="G296" s="203" t="s">
        <v>322</v>
      </c>
      <c r="H296" s="203" t="s">
        <v>326</v>
      </c>
      <c r="I296" s="203" t="s">
        <v>232</v>
      </c>
      <c r="J296" s="203">
        <v>141</v>
      </c>
      <c r="K296" s="203" t="s">
        <v>63</v>
      </c>
      <c r="L296" s="203" t="s">
        <v>1729</v>
      </c>
      <c r="N296" s="216" t="s">
        <v>1569</v>
      </c>
      <c r="O296" s="216"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18" t="s">
        <v>1570</v>
      </c>
      <c r="Q296" s="218" t="s">
        <v>63</v>
      </c>
      <c r="R296" s="218" t="str">
        <f t="shared" si="38"/>
        <v>Preexisting Natural Gas Nonpeaker</v>
      </c>
      <c r="S296" s="218" t="str">
        <f t="shared" si="36"/>
        <v>//**Preexisting Natural Gas Nonpeaker: **</v>
      </c>
      <c r="T296" s="203"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15">
      <c r="A297" s="203" t="s">
        <v>1571</v>
      </c>
      <c r="C297" s="203" t="s">
        <v>223</v>
      </c>
      <c r="D297" s="203" t="s">
        <v>320</v>
      </c>
      <c r="E297" s="203" t="s">
        <v>321</v>
      </c>
      <c r="F297" s="203" t="s">
        <v>231</v>
      </c>
      <c r="G297" s="203" t="s">
        <v>324</v>
      </c>
      <c r="K297" s="203" t="s">
        <v>76</v>
      </c>
      <c r="N297" s="216" t="s">
        <v>1569</v>
      </c>
      <c r="O297" s="216"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18" t="s">
        <v>1570</v>
      </c>
      <c r="Q297" s="218" t="s">
        <v>63</v>
      </c>
      <c r="R297" s="218" t="str">
        <f t="shared" si="38"/>
        <v xml:space="preserve"> </v>
      </c>
      <c r="S297" s="218"/>
      <c r="T297" s="203" t="str">
        <f t="shared" si="35"/>
        <v/>
      </c>
    </row>
    <row r="298" spans="1:21" x14ac:dyDescent="0.15">
      <c r="A298" s="203" t="s">
        <v>1571</v>
      </c>
      <c r="C298" s="203" t="s">
        <v>223</v>
      </c>
      <c r="D298" s="203" t="s">
        <v>320</v>
      </c>
      <c r="E298" s="203" t="s">
        <v>321</v>
      </c>
      <c r="F298" s="203" t="s">
        <v>231</v>
      </c>
      <c r="G298" s="203" t="s">
        <v>325</v>
      </c>
      <c r="K298" s="203" t="s">
        <v>76</v>
      </c>
      <c r="N298" s="216" t="s">
        <v>1569</v>
      </c>
      <c r="O298" s="216"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18" t="s">
        <v>1570</v>
      </c>
      <c r="Q298" s="218" t="s">
        <v>63</v>
      </c>
      <c r="R298" s="218" t="str">
        <f t="shared" si="38"/>
        <v xml:space="preserve"> </v>
      </c>
      <c r="S298" s="218"/>
      <c r="T298" s="203" t="str">
        <f t="shared" si="35"/>
        <v/>
      </c>
    </row>
    <row r="299" spans="1:21" x14ac:dyDescent="0.15">
      <c r="A299" s="203" t="s">
        <v>1571</v>
      </c>
      <c r="C299" s="203" t="s">
        <v>223</v>
      </c>
      <c r="D299" s="203" t="s">
        <v>320</v>
      </c>
      <c r="E299" s="203" t="s">
        <v>321</v>
      </c>
      <c r="F299" s="203" t="s">
        <v>233</v>
      </c>
      <c r="G299" s="203" t="s">
        <v>322</v>
      </c>
      <c r="K299" s="203" t="s">
        <v>76</v>
      </c>
      <c r="N299" s="216" t="s">
        <v>1569</v>
      </c>
      <c r="O299" s="216"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18" t="s">
        <v>1570</v>
      </c>
      <c r="Q299" s="218" t="s">
        <v>63</v>
      </c>
      <c r="R299" s="218" t="str">
        <f t="shared" si="38"/>
        <v xml:space="preserve"> </v>
      </c>
      <c r="S299" s="218"/>
      <c r="T299" s="203" t="str">
        <f t="shared" si="35"/>
        <v/>
      </c>
    </row>
    <row r="300" spans="1:21" x14ac:dyDescent="0.15">
      <c r="A300" s="203" t="s">
        <v>1571</v>
      </c>
      <c r="C300" s="203" t="s">
        <v>223</v>
      </c>
      <c r="D300" s="203" t="s">
        <v>320</v>
      </c>
      <c r="E300" s="203" t="s">
        <v>321</v>
      </c>
      <c r="F300" s="203" t="s">
        <v>233</v>
      </c>
      <c r="G300" s="203" t="s">
        <v>324</v>
      </c>
      <c r="K300" s="203" t="s">
        <v>76</v>
      </c>
      <c r="N300" s="216" t="s">
        <v>1569</v>
      </c>
      <c r="O300" s="216"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18" t="s">
        <v>1570</v>
      </c>
      <c r="Q300" s="218" t="s">
        <v>63</v>
      </c>
      <c r="R300" s="218" t="str">
        <f t="shared" si="38"/>
        <v xml:space="preserve"> </v>
      </c>
      <c r="S300" s="218"/>
      <c r="T300" s="203" t="str">
        <f t="shared" si="35"/>
        <v/>
      </c>
    </row>
    <row r="301" spans="1:21" x14ac:dyDescent="0.15">
      <c r="A301" s="203" t="s">
        <v>1571</v>
      </c>
      <c r="C301" s="203" t="s">
        <v>223</v>
      </c>
      <c r="D301" s="203" t="s">
        <v>320</v>
      </c>
      <c r="E301" s="203" t="s">
        <v>321</v>
      </c>
      <c r="F301" s="203" t="s">
        <v>233</v>
      </c>
      <c r="G301" s="203" t="s">
        <v>325</v>
      </c>
      <c r="K301" s="203" t="s">
        <v>76</v>
      </c>
      <c r="N301" s="216" t="s">
        <v>1569</v>
      </c>
      <c r="O301" s="216"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18" t="s">
        <v>1570</v>
      </c>
      <c r="Q301" s="218" t="s">
        <v>63</v>
      </c>
      <c r="R301" s="218" t="str">
        <f t="shared" si="38"/>
        <v xml:space="preserve"> </v>
      </c>
      <c r="S301" s="218"/>
      <c r="T301" s="203" t="str">
        <f t="shared" si="35"/>
        <v/>
      </c>
    </row>
    <row r="302" spans="1:21" x14ac:dyDescent="0.15">
      <c r="A302" s="203" t="s">
        <v>1571</v>
      </c>
      <c r="C302" s="203" t="s">
        <v>223</v>
      </c>
      <c r="D302" s="203" t="s">
        <v>320</v>
      </c>
      <c r="E302" s="203" t="s">
        <v>321</v>
      </c>
      <c r="F302" s="203" t="s">
        <v>235</v>
      </c>
      <c r="G302" s="203" t="s">
        <v>322</v>
      </c>
      <c r="K302" s="203" t="s">
        <v>76</v>
      </c>
      <c r="N302" s="216" t="s">
        <v>1569</v>
      </c>
      <c r="O302" s="216"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18" t="s">
        <v>1570</v>
      </c>
      <c r="Q302" s="218" t="s">
        <v>63</v>
      </c>
      <c r="R302" s="218" t="str">
        <f t="shared" si="38"/>
        <v xml:space="preserve"> </v>
      </c>
      <c r="S302" s="218"/>
      <c r="T302" s="203" t="str">
        <f t="shared" si="35"/>
        <v/>
      </c>
    </row>
    <row r="303" spans="1:21" x14ac:dyDescent="0.15">
      <c r="A303" s="203" t="s">
        <v>1571</v>
      </c>
      <c r="C303" s="203" t="s">
        <v>223</v>
      </c>
      <c r="D303" s="203" t="s">
        <v>320</v>
      </c>
      <c r="E303" s="203" t="s">
        <v>321</v>
      </c>
      <c r="F303" s="203" t="s">
        <v>235</v>
      </c>
      <c r="G303" s="203" t="s">
        <v>324</v>
      </c>
      <c r="K303" s="203" t="s">
        <v>76</v>
      </c>
      <c r="N303" s="216" t="s">
        <v>1569</v>
      </c>
      <c r="O303" s="216"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18" t="s">
        <v>1570</v>
      </c>
      <c r="Q303" s="218" t="s">
        <v>63</v>
      </c>
      <c r="R303" s="218" t="str">
        <f t="shared" si="38"/>
        <v xml:space="preserve"> </v>
      </c>
      <c r="S303" s="218"/>
      <c r="T303" s="203" t="str">
        <f t="shared" si="35"/>
        <v/>
      </c>
    </row>
    <row r="304" spans="1:21" x14ac:dyDescent="0.15">
      <c r="A304" s="203" t="s">
        <v>1571</v>
      </c>
      <c r="C304" s="203" t="s">
        <v>223</v>
      </c>
      <c r="D304" s="203" t="s">
        <v>320</v>
      </c>
      <c r="E304" s="203" t="s">
        <v>321</v>
      </c>
      <c r="F304" s="203" t="s">
        <v>235</v>
      </c>
      <c r="G304" s="203" t="s">
        <v>325</v>
      </c>
      <c r="K304" s="203" t="s">
        <v>76</v>
      </c>
      <c r="N304" s="216" t="s">
        <v>1569</v>
      </c>
      <c r="O304" s="216"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18" t="s">
        <v>1570</v>
      </c>
      <c r="Q304" s="218" t="s">
        <v>63</v>
      </c>
      <c r="R304" s="218" t="str">
        <f t="shared" si="38"/>
        <v xml:space="preserve"> </v>
      </c>
      <c r="S304" s="218"/>
      <c r="T304" s="203" t="str">
        <f t="shared" si="35"/>
        <v/>
      </c>
    </row>
    <row r="305" spans="1:20" x14ac:dyDescent="0.15">
      <c r="A305" s="203" t="s">
        <v>1571</v>
      </c>
      <c r="C305" s="203" t="s">
        <v>223</v>
      </c>
      <c r="D305" s="203" t="s">
        <v>320</v>
      </c>
      <c r="E305" s="203" t="s">
        <v>321</v>
      </c>
      <c r="F305" s="203" t="s">
        <v>237</v>
      </c>
      <c r="G305" s="203" t="s">
        <v>322</v>
      </c>
      <c r="K305" s="203" t="s">
        <v>76</v>
      </c>
      <c r="N305" s="216" t="s">
        <v>1569</v>
      </c>
      <c r="O305" s="216"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18" t="s">
        <v>1570</v>
      </c>
      <c r="Q305" s="218" t="s">
        <v>63</v>
      </c>
      <c r="R305" s="218" t="str">
        <f t="shared" si="38"/>
        <v xml:space="preserve"> </v>
      </c>
      <c r="S305" s="218"/>
      <c r="T305" s="203" t="str">
        <f t="shared" si="35"/>
        <v/>
      </c>
    </row>
    <row r="306" spans="1:20" x14ac:dyDescent="0.15">
      <c r="A306" s="203" t="s">
        <v>1571</v>
      </c>
      <c r="C306" s="203" t="s">
        <v>223</v>
      </c>
      <c r="D306" s="203" t="s">
        <v>320</v>
      </c>
      <c r="E306" s="203" t="s">
        <v>321</v>
      </c>
      <c r="F306" s="203" t="s">
        <v>237</v>
      </c>
      <c r="G306" s="203" t="s">
        <v>324</v>
      </c>
      <c r="K306" s="203" t="s">
        <v>76</v>
      </c>
      <c r="N306" s="216" t="s">
        <v>1569</v>
      </c>
      <c r="O306" s="216"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18" t="s">
        <v>1570</v>
      </c>
      <c r="Q306" s="218" t="s">
        <v>63</v>
      </c>
      <c r="R306" s="218" t="str">
        <f t="shared" si="38"/>
        <v xml:space="preserve"> </v>
      </c>
      <c r="S306" s="218"/>
      <c r="T306" s="203" t="str">
        <f t="shared" si="35"/>
        <v/>
      </c>
    </row>
    <row r="307" spans="1:20" x14ac:dyDescent="0.15">
      <c r="A307" s="203" t="s">
        <v>1571</v>
      </c>
      <c r="C307" s="203" t="s">
        <v>223</v>
      </c>
      <c r="D307" s="203" t="s">
        <v>320</v>
      </c>
      <c r="E307" s="203" t="s">
        <v>321</v>
      </c>
      <c r="F307" s="203" t="s">
        <v>237</v>
      </c>
      <c r="G307" s="203" t="s">
        <v>325</v>
      </c>
      <c r="H307" s="203" t="s">
        <v>327</v>
      </c>
      <c r="I307" s="203" t="s">
        <v>238</v>
      </c>
      <c r="J307" s="203">
        <v>143</v>
      </c>
      <c r="K307" s="203" t="s">
        <v>63</v>
      </c>
      <c r="L307" s="203" t="s">
        <v>1730</v>
      </c>
      <c r="N307" s="216" t="s">
        <v>1569</v>
      </c>
      <c r="O307" s="216"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18" t="s">
        <v>1570</v>
      </c>
      <c r="Q307" s="218" t="s">
        <v>63</v>
      </c>
      <c r="R307" s="218" t="str">
        <f t="shared" si="38"/>
        <v>New Onshore Wind</v>
      </c>
      <c r="S307" s="218" t="str">
        <f t="shared" si="36"/>
        <v>//**New Onshore Wind: **</v>
      </c>
      <c r="T307" s="203"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15">
      <c r="A308" s="203" t="s">
        <v>1571</v>
      </c>
      <c r="C308" s="203" t="s">
        <v>223</v>
      </c>
      <c r="D308" s="203" t="s">
        <v>320</v>
      </c>
      <c r="E308" s="203" t="s">
        <v>321</v>
      </c>
      <c r="F308" s="203" t="s">
        <v>239</v>
      </c>
      <c r="G308" s="203" t="s">
        <v>322</v>
      </c>
      <c r="K308" s="203" t="s">
        <v>76</v>
      </c>
      <c r="N308" s="216" t="s">
        <v>1569</v>
      </c>
      <c r="O308" s="216"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18" t="s">
        <v>1570</v>
      </c>
      <c r="Q308" s="218" t="s">
        <v>63</v>
      </c>
      <c r="R308" s="218" t="str">
        <f t="shared" si="38"/>
        <v xml:space="preserve"> </v>
      </c>
      <c r="S308" s="218"/>
      <c r="T308" s="203" t="str">
        <f t="shared" si="35"/>
        <v/>
      </c>
    </row>
    <row r="309" spans="1:20" x14ac:dyDescent="0.15">
      <c r="A309" s="203" t="s">
        <v>1571</v>
      </c>
      <c r="C309" s="203" t="s">
        <v>223</v>
      </c>
      <c r="D309" s="203" t="s">
        <v>320</v>
      </c>
      <c r="E309" s="203" t="s">
        <v>321</v>
      </c>
      <c r="F309" s="203" t="s">
        <v>239</v>
      </c>
      <c r="G309" s="203" t="s">
        <v>324</v>
      </c>
      <c r="K309" s="203" t="s">
        <v>76</v>
      </c>
      <c r="N309" s="216" t="s">
        <v>1569</v>
      </c>
      <c r="O309" s="216"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18" t="s">
        <v>1570</v>
      </c>
      <c r="Q309" s="218" t="s">
        <v>63</v>
      </c>
      <c r="R309" s="218" t="str">
        <f t="shared" si="38"/>
        <v xml:space="preserve"> </v>
      </c>
      <c r="S309" s="218"/>
      <c r="T309" s="203" t="str">
        <f t="shared" si="35"/>
        <v/>
      </c>
    </row>
    <row r="310" spans="1:20" x14ac:dyDescent="0.15">
      <c r="A310" s="203" t="s">
        <v>1571</v>
      </c>
      <c r="C310" s="203" t="s">
        <v>223</v>
      </c>
      <c r="D310" s="203" t="s">
        <v>320</v>
      </c>
      <c r="E310" s="203" t="s">
        <v>321</v>
      </c>
      <c r="F310" s="203" t="s">
        <v>239</v>
      </c>
      <c r="G310" s="203" t="s">
        <v>325</v>
      </c>
      <c r="H310" s="203" t="s">
        <v>327</v>
      </c>
      <c r="I310" s="203" t="s">
        <v>240</v>
      </c>
      <c r="J310" s="203">
        <v>144</v>
      </c>
      <c r="K310" s="203" t="s">
        <v>63</v>
      </c>
      <c r="L310" s="203" t="s">
        <v>1592</v>
      </c>
      <c r="N310" s="216" t="s">
        <v>1569</v>
      </c>
      <c r="O310" s="216"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18" t="s">
        <v>1570</v>
      </c>
      <c r="Q310" s="218" t="s">
        <v>63</v>
      </c>
      <c r="R310" s="218" t="str">
        <f t="shared" si="38"/>
        <v>New Solar PV</v>
      </c>
      <c r="S310" s="218" t="str">
        <f t="shared" si="36"/>
        <v>//**New Solar PV: **</v>
      </c>
      <c r="T310" s="203"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15">
      <c r="A311" s="203" t="s">
        <v>1571</v>
      </c>
      <c r="C311" s="203" t="s">
        <v>223</v>
      </c>
      <c r="D311" s="203" t="s">
        <v>320</v>
      </c>
      <c r="E311" s="203" t="s">
        <v>321</v>
      </c>
      <c r="F311" s="203" t="s">
        <v>241</v>
      </c>
      <c r="G311" s="203" t="s">
        <v>322</v>
      </c>
      <c r="K311" s="203" t="s">
        <v>76</v>
      </c>
      <c r="N311" s="216" t="s">
        <v>1569</v>
      </c>
      <c r="O311" s="216"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18" t="s">
        <v>1570</v>
      </c>
      <c r="Q311" s="218" t="s">
        <v>63</v>
      </c>
      <c r="R311" s="218" t="str">
        <f t="shared" si="38"/>
        <v xml:space="preserve"> </v>
      </c>
      <c r="S311" s="218"/>
      <c r="T311" s="203" t="str">
        <f t="shared" si="35"/>
        <v/>
      </c>
    </row>
    <row r="312" spans="1:20" x14ac:dyDescent="0.15">
      <c r="A312" s="203" t="s">
        <v>1571</v>
      </c>
      <c r="C312" s="203" t="s">
        <v>223</v>
      </c>
      <c r="D312" s="203" t="s">
        <v>320</v>
      </c>
      <c r="E312" s="203" t="s">
        <v>321</v>
      </c>
      <c r="F312" s="203" t="s">
        <v>241</v>
      </c>
      <c r="G312" s="203" t="s">
        <v>324</v>
      </c>
      <c r="K312" s="203" t="s">
        <v>76</v>
      </c>
      <c r="N312" s="216" t="s">
        <v>1569</v>
      </c>
      <c r="O312" s="216"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18" t="s">
        <v>1570</v>
      </c>
      <c r="Q312" s="218" t="s">
        <v>63</v>
      </c>
      <c r="R312" s="218" t="str">
        <f t="shared" si="38"/>
        <v xml:space="preserve"> </v>
      </c>
      <c r="S312" s="218"/>
      <c r="T312" s="203" t="str">
        <f t="shared" si="35"/>
        <v/>
      </c>
    </row>
    <row r="313" spans="1:20" x14ac:dyDescent="0.15">
      <c r="A313" s="203" t="s">
        <v>1571</v>
      </c>
      <c r="C313" s="203" t="s">
        <v>223</v>
      </c>
      <c r="D313" s="203" t="s">
        <v>320</v>
      </c>
      <c r="E313" s="203" t="s">
        <v>321</v>
      </c>
      <c r="F313" s="203" t="s">
        <v>241</v>
      </c>
      <c r="G313" s="203" t="s">
        <v>325</v>
      </c>
      <c r="K313" s="203" t="s">
        <v>76</v>
      </c>
      <c r="N313" s="216" t="s">
        <v>1569</v>
      </c>
      <c r="O313" s="216"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18" t="s">
        <v>1570</v>
      </c>
      <c r="Q313" s="218" t="s">
        <v>63</v>
      </c>
      <c r="R313" s="218" t="str">
        <f t="shared" si="38"/>
        <v xml:space="preserve"> </v>
      </c>
      <c r="S313" s="218"/>
      <c r="T313" s="203" t="str">
        <f t="shared" si="35"/>
        <v/>
      </c>
    </row>
    <row r="314" spans="1:20" x14ac:dyDescent="0.15">
      <c r="A314" s="203" t="s">
        <v>1571</v>
      </c>
      <c r="C314" s="203" t="s">
        <v>223</v>
      </c>
      <c r="D314" s="203" t="s">
        <v>320</v>
      </c>
      <c r="E314" s="203" t="s">
        <v>321</v>
      </c>
      <c r="F314" s="203" t="s">
        <v>243</v>
      </c>
      <c r="G314" s="203" t="s">
        <v>322</v>
      </c>
      <c r="K314" s="203" t="s">
        <v>76</v>
      </c>
      <c r="N314" s="216" t="s">
        <v>1569</v>
      </c>
      <c r="O314" s="216"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18" t="s">
        <v>1570</v>
      </c>
      <c r="Q314" s="218" t="s">
        <v>63</v>
      </c>
      <c r="R314" s="218" t="str">
        <f t="shared" si="38"/>
        <v xml:space="preserve"> </v>
      </c>
      <c r="S314" s="218"/>
      <c r="T314" s="203" t="str">
        <f t="shared" si="35"/>
        <v/>
      </c>
    </row>
    <row r="315" spans="1:20" x14ac:dyDescent="0.15">
      <c r="A315" s="203" t="s">
        <v>1571</v>
      </c>
      <c r="C315" s="203" t="s">
        <v>223</v>
      </c>
      <c r="D315" s="203" t="s">
        <v>320</v>
      </c>
      <c r="E315" s="203" t="s">
        <v>321</v>
      </c>
      <c r="F315" s="203" t="s">
        <v>243</v>
      </c>
      <c r="G315" s="203" t="s">
        <v>324</v>
      </c>
      <c r="K315" s="203" t="s">
        <v>76</v>
      </c>
      <c r="N315" s="216" t="s">
        <v>1569</v>
      </c>
      <c r="O315" s="216"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18" t="s">
        <v>1570</v>
      </c>
      <c r="Q315" s="218" t="s">
        <v>63</v>
      </c>
      <c r="R315" s="218" t="str">
        <f t="shared" si="38"/>
        <v xml:space="preserve"> </v>
      </c>
      <c r="S315" s="218"/>
      <c r="T315" s="203" t="str">
        <f t="shared" si="35"/>
        <v/>
      </c>
    </row>
    <row r="316" spans="1:20" x14ac:dyDescent="0.15">
      <c r="A316" s="203" t="s">
        <v>1571</v>
      </c>
      <c r="C316" s="203" t="s">
        <v>223</v>
      </c>
      <c r="D316" s="203" t="s">
        <v>320</v>
      </c>
      <c r="E316" s="203" t="s">
        <v>321</v>
      </c>
      <c r="F316" s="203" t="s">
        <v>243</v>
      </c>
      <c r="G316" s="203" t="s">
        <v>325</v>
      </c>
      <c r="K316" s="203" t="s">
        <v>76</v>
      </c>
      <c r="N316" s="216" t="s">
        <v>1569</v>
      </c>
      <c r="O316" s="216"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18" t="s">
        <v>1570</v>
      </c>
      <c r="Q316" s="218" t="s">
        <v>63</v>
      </c>
      <c r="R316" s="218" t="str">
        <f t="shared" si="38"/>
        <v xml:space="preserve"> </v>
      </c>
      <c r="S316" s="218"/>
      <c r="T316" s="203" t="str">
        <f t="shared" si="35"/>
        <v/>
      </c>
    </row>
    <row r="317" spans="1:20" x14ac:dyDescent="0.15">
      <c r="A317" s="203" t="s">
        <v>1571</v>
      </c>
      <c r="C317" s="203" t="s">
        <v>223</v>
      </c>
      <c r="D317" s="203" t="s">
        <v>320</v>
      </c>
      <c r="E317" s="203" t="s">
        <v>321</v>
      </c>
      <c r="F317" s="203" t="s">
        <v>247</v>
      </c>
      <c r="G317" s="203" t="s">
        <v>322</v>
      </c>
      <c r="K317" s="203" t="s">
        <v>76</v>
      </c>
      <c r="N317" s="216" t="s">
        <v>1569</v>
      </c>
      <c r="O317" s="216"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18" t="s">
        <v>1570</v>
      </c>
      <c r="Q317" s="218" t="s">
        <v>63</v>
      </c>
      <c r="R317" s="218" t="str">
        <f t="shared" si="38"/>
        <v xml:space="preserve"> </v>
      </c>
      <c r="S317" s="218"/>
      <c r="T317" s="203" t="str">
        <f t="shared" si="35"/>
        <v/>
      </c>
    </row>
    <row r="318" spans="1:20" x14ac:dyDescent="0.15">
      <c r="A318" s="203" t="s">
        <v>1571</v>
      </c>
      <c r="C318" s="203" t="s">
        <v>223</v>
      </c>
      <c r="D318" s="203" t="s">
        <v>320</v>
      </c>
      <c r="E318" s="203" t="s">
        <v>321</v>
      </c>
      <c r="F318" s="203" t="s">
        <v>247</v>
      </c>
      <c r="G318" s="203" t="s">
        <v>324</v>
      </c>
      <c r="K318" s="203" t="s">
        <v>76</v>
      </c>
      <c r="N318" s="216" t="s">
        <v>1569</v>
      </c>
      <c r="O318" s="216"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18" t="s">
        <v>1570</v>
      </c>
      <c r="Q318" s="218" t="s">
        <v>63</v>
      </c>
      <c r="R318" s="218" t="str">
        <f t="shared" si="38"/>
        <v xml:space="preserve"> </v>
      </c>
      <c r="S318" s="218"/>
      <c r="T318" s="203" t="str">
        <f t="shared" si="35"/>
        <v/>
      </c>
    </row>
    <row r="319" spans="1:20" x14ac:dyDescent="0.15">
      <c r="A319" s="203" t="s">
        <v>1571</v>
      </c>
      <c r="C319" s="203" t="s">
        <v>223</v>
      </c>
      <c r="D319" s="203" t="s">
        <v>320</v>
      </c>
      <c r="E319" s="203" t="s">
        <v>321</v>
      </c>
      <c r="F319" s="203" t="s">
        <v>247</v>
      </c>
      <c r="G319" s="203" t="s">
        <v>325</v>
      </c>
      <c r="K319" s="203" t="s">
        <v>76</v>
      </c>
      <c r="N319" s="216" t="s">
        <v>1569</v>
      </c>
      <c r="O319" s="216"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18" t="s">
        <v>1570</v>
      </c>
      <c r="Q319" s="218" t="s">
        <v>63</v>
      </c>
      <c r="R319" s="218" t="str">
        <f t="shared" si="38"/>
        <v xml:space="preserve"> </v>
      </c>
      <c r="S319" s="218"/>
      <c r="T319" s="203" t="str">
        <f t="shared" si="35"/>
        <v/>
      </c>
    </row>
    <row r="320" spans="1:20" x14ac:dyDescent="0.15">
      <c r="A320" s="203" t="s">
        <v>1571</v>
      </c>
      <c r="C320" s="203" t="s">
        <v>223</v>
      </c>
      <c r="D320" s="203" t="s">
        <v>320</v>
      </c>
      <c r="E320" s="203" t="s">
        <v>321</v>
      </c>
      <c r="F320" s="203" t="s">
        <v>249</v>
      </c>
      <c r="G320" s="203" t="s">
        <v>322</v>
      </c>
      <c r="K320" s="203" t="s">
        <v>76</v>
      </c>
      <c r="N320" s="216" t="s">
        <v>1569</v>
      </c>
      <c r="O320" s="216"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18" t="s">
        <v>1570</v>
      </c>
      <c r="Q320" s="218" t="s">
        <v>63</v>
      </c>
      <c r="R320" s="218" t="str">
        <f t="shared" si="38"/>
        <v xml:space="preserve"> </v>
      </c>
      <c r="S320" s="218"/>
      <c r="T320" s="203" t="str">
        <f t="shared" si="35"/>
        <v/>
      </c>
    </row>
    <row r="321" spans="1:20" x14ac:dyDescent="0.15">
      <c r="A321" s="203" t="s">
        <v>1571</v>
      </c>
      <c r="C321" s="203" t="s">
        <v>223</v>
      </c>
      <c r="D321" s="203" t="s">
        <v>320</v>
      </c>
      <c r="E321" s="203" t="s">
        <v>321</v>
      </c>
      <c r="F321" s="203" t="s">
        <v>249</v>
      </c>
      <c r="G321" s="203" t="s">
        <v>324</v>
      </c>
      <c r="K321" s="203" t="s">
        <v>76</v>
      </c>
      <c r="N321" s="216" t="s">
        <v>1569</v>
      </c>
      <c r="O321" s="216"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18" t="s">
        <v>1570</v>
      </c>
      <c r="Q321" s="218" t="s">
        <v>63</v>
      </c>
      <c r="R321" s="218" t="str">
        <f t="shared" si="38"/>
        <v xml:space="preserve"> </v>
      </c>
      <c r="S321" s="218"/>
      <c r="T321" s="203" t="str">
        <f t="shared" si="35"/>
        <v/>
      </c>
    </row>
    <row r="322" spans="1:20" x14ac:dyDescent="0.15">
      <c r="A322" s="203" t="s">
        <v>1571</v>
      </c>
      <c r="C322" s="203" t="s">
        <v>223</v>
      </c>
      <c r="D322" s="203" t="s">
        <v>320</v>
      </c>
      <c r="E322" s="203" t="s">
        <v>321</v>
      </c>
      <c r="F322" s="203" t="s">
        <v>249</v>
      </c>
      <c r="G322" s="203" t="s">
        <v>325</v>
      </c>
      <c r="K322" s="203" t="s">
        <v>76</v>
      </c>
      <c r="N322" s="216" t="s">
        <v>1569</v>
      </c>
      <c r="O322" s="216"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18" t="s">
        <v>1570</v>
      </c>
      <c r="Q322" s="218" t="s">
        <v>63</v>
      </c>
      <c r="R322" s="218" t="str">
        <f t="shared" si="38"/>
        <v xml:space="preserve"> </v>
      </c>
      <c r="S322" s="218"/>
      <c r="T322" s="203" t="str">
        <f t="shared" si="35"/>
        <v/>
      </c>
    </row>
    <row r="323" spans="1:20" x14ac:dyDescent="0.15">
      <c r="A323" s="203" t="s">
        <v>1571</v>
      </c>
      <c r="C323" s="203" t="s">
        <v>223</v>
      </c>
      <c r="D323" s="203" t="s">
        <v>320</v>
      </c>
      <c r="E323" s="203" t="s">
        <v>321</v>
      </c>
      <c r="F323" s="203" t="s">
        <v>251</v>
      </c>
      <c r="G323" s="203" t="s">
        <v>322</v>
      </c>
      <c r="K323" s="203" t="s">
        <v>76</v>
      </c>
      <c r="N323" s="216" t="s">
        <v>1569</v>
      </c>
      <c r="O323" s="216"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18" t="s">
        <v>1570</v>
      </c>
      <c r="Q323" s="218" t="s">
        <v>63</v>
      </c>
      <c r="R323" s="218" t="str">
        <f t="shared" si="38"/>
        <v xml:space="preserve"> </v>
      </c>
      <c r="S323" s="218"/>
      <c r="T323" s="203" t="str">
        <f t="shared" si="35"/>
        <v/>
      </c>
    </row>
    <row r="324" spans="1:20" x14ac:dyDescent="0.15">
      <c r="A324" s="203" t="s">
        <v>1571</v>
      </c>
      <c r="C324" s="203" t="s">
        <v>223</v>
      </c>
      <c r="D324" s="203" t="s">
        <v>320</v>
      </c>
      <c r="E324" s="203" t="s">
        <v>321</v>
      </c>
      <c r="F324" s="203" t="s">
        <v>251</v>
      </c>
      <c r="G324" s="203" t="s">
        <v>324</v>
      </c>
      <c r="K324" s="203" t="s">
        <v>76</v>
      </c>
      <c r="N324" s="216" t="s">
        <v>1569</v>
      </c>
      <c r="O324" s="216"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18" t="s">
        <v>1570</v>
      </c>
      <c r="Q324" s="218" t="s">
        <v>63</v>
      </c>
      <c r="R324" s="218" t="str">
        <f t="shared" si="38"/>
        <v xml:space="preserve"> </v>
      </c>
      <c r="S324" s="218"/>
      <c r="T324" s="203" t="str">
        <f t="shared" ref="T324:T387" si="39">IF(K324="Yes",S324&amp;L324,"")</f>
        <v/>
      </c>
    </row>
    <row r="325" spans="1:20" x14ac:dyDescent="0.15">
      <c r="A325" s="203" t="s">
        <v>1571</v>
      </c>
      <c r="C325" s="203" t="s">
        <v>223</v>
      </c>
      <c r="D325" s="203" t="s">
        <v>320</v>
      </c>
      <c r="E325" s="203" t="s">
        <v>321</v>
      </c>
      <c r="F325" s="203" t="s">
        <v>251</v>
      </c>
      <c r="G325" s="203" t="s">
        <v>325</v>
      </c>
      <c r="K325" s="203" t="s">
        <v>76</v>
      </c>
      <c r="N325" s="216" t="s">
        <v>1569</v>
      </c>
      <c r="O325" s="216"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18" t="s">
        <v>1570</v>
      </c>
      <c r="Q325" s="218" t="s">
        <v>63</v>
      </c>
      <c r="R325" s="218" t="str">
        <f t="shared" si="38"/>
        <v xml:space="preserve"> </v>
      </c>
      <c r="S325" s="218"/>
      <c r="T325" s="203" t="str">
        <f t="shared" si="39"/>
        <v/>
      </c>
    </row>
    <row r="326" spans="1:20" x14ac:dyDescent="0.15">
      <c r="A326" s="203" t="s">
        <v>1571</v>
      </c>
      <c r="C326" s="203" t="s">
        <v>223</v>
      </c>
      <c r="D326" s="203" t="s">
        <v>320</v>
      </c>
      <c r="E326" s="203" t="s">
        <v>321</v>
      </c>
      <c r="F326" s="203" t="s">
        <v>253</v>
      </c>
      <c r="G326" s="203" t="s">
        <v>322</v>
      </c>
      <c r="K326" s="203" t="s">
        <v>76</v>
      </c>
      <c r="N326" s="216" t="s">
        <v>1569</v>
      </c>
      <c r="O326" s="216"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18" t="s">
        <v>1570</v>
      </c>
      <c r="Q326" s="218" t="s">
        <v>63</v>
      </c>
      <c r="R326" s="218" t="str">
        <f t="shared" si="38"/>
        <v xml:space="preserve"> </v>
      </c>
      <c r="S326" s="218"/>
      <c r="T326" s="203" t="str">
        <f t="shared" si="39"/>
        <v/>
      </c>
    </row>
    <row r="327" spans="1:20" x14ac:dyDescent="0.15">
      <c r="A327" s="203" t="s">
        <v>1571</v>
      </c>
      <c r="C327" s="203" t="s">
        <v>223</v>
      </c>
      <c r="D327" s="203" t="s">
        <v>320</v>
      </c>
      <c r="E327" s="203" t="s">
        <v>321</v>
      </c>
      <c r="F327" s="203" t="s">
        <v>253</v>
      </c>
      <c r="G327" s="203" t="s">
        <v>324</v>
      </c>
      <c r="K327" s="203" t="s">
        <v>76</v>
      </c>
      <c r="N327" s="216" t="s">
        <v>1569</v>
      </c>
      <c r="O327" s="216"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18" t="s">
        <v>1570</v>
      </c>
      <c r="Q327" s="218" t="s">
        <v>63</v>
      </c>
      <c r="R327" s="218" t="str">
        <f t="shared" si="38"/>
        <v xml:space="preserve"> </v>
      </c>
      <c r="S327" s="218"/>
      <c r="T327" s="203" t="str">
        <f t="shared" si="39"/>
        <v/>
      </c>
    </row>
    <row r="328" spans="1:20" x14ac:dyDescent="0.15">
      <c r="A328" s="203" t="s">
        <v>1571</v>
      </c>
      <c r="C328" s="203" t="s">
        <v>223</v>
      </c>
      <c r="D328" s="203" t="s">
        <v>320</v>
      </c>
      <c r="E328" s="203" t="s">
        <v>321</v>
      </c>
      <c r="F328" s="203" t="s">
        <v>253</v>
      </c>
      <c r="G328" s="203" t="s">
        <v>325</v>
      </c>
      <c r="H328" s="203" t="s">
        <v>327</v>
      </c>
      <c r="I328" s="203" t="s">
        <v>254</v>
      </c>
      <c r="J328" s="203">
        <v>182</v>
      </c>
      <c r="K328" s="203" t="s">
        <v>63</v>
      </c>
      <c r="L328" s="203" t="s">
        <v>1731</v>
      </c>
      <c r="N328" s="216" t="s">
        <v>1569</v>
      </c>
      <c r="O328" s="216"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18" t="s">
        <v>1570</v>
      </c>
      <c r="Q328" s="218" t="s">
        <v>63</v>
      </c>
      <c r="R328" s="218" t="str">
        <f t="shared" si="38"/>
        <v>New Offshore Wind</v>
      </c>
      <c r="S328" s="218" t="str">
        <f t="shared" ref="S328:S387" si="40">IF(R328="","","//**"&amp;R328&amp;": **")</f>
        <v>//**New Offshore Wind: **</v>
      </c>
      <c r="T328" s="203"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15">
      <c r="A329" s="203" t="s">
        <v>1571</v>
      </c>
      <c r="C329" s="203" t="s">
        <v>223</v>
      </c>
      <c r="D329" s="203" t="s">
        <v>320</v>
      </c>
      <c r="E329" s="203" t="s">
        <v>321</v>
      </c>
      <c r="F329" s="203" t="s">
        <v>255</v>
      </c>
      <c r="G329" s="203" t="s">
        <v>322</v>
      </c>
      <c r="K329" s="203" t="s">
        <v>76</v>
      </c>
      <c r="N329" s="216" t="s">
        <v>1569</v>
      </c>
      <c r="O329" s="216"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18" t="s">
        <v>1570</v>
      </c>
      <c r="Q329" s="218" t="s">
        <v>63</v>
      </c>
      <c r="R329" s="218" t="str">
        <f t="shared" si="38"/>
        <v xml:space="preserve"> </v>
      </c>
      <c r="S329" s="218"/>
      <c r="T329" s="203" t="str">
        <f t="shared" si="39"/>
        <v/>
      </c>
    </row>
    <row r="330" spans="1:20" x14ac:dyDescent="0.15">
      <c r="A330" s="203" t="s">
        <v>1571</v>
      </c>
      <c r="C330" s="203" t="s">
        <v>223</v>
      </c>
      <c r="D330" s="203" t="s">
        <v>320</v>
      </c>
      <c r="E330" s="203" t="s">
        <v>321</v>
      </c>
      <c r="F330" s="203" t="s">
        <v>255</v>
      </c>
      <c r="G330" s="203" t="s">
        <v>324</v>
      </c>
      <c r="K330" s="203" t="s">
        <v>76</v>
      </c>
      <c r="N330" s="216" t="s">
        <v>1569</v>
      </c>
      <c r="O330" s="216"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18" t="s">
        <v>1570</v>
      </c>
      <c r="Q330" s="218" t="s">
        <v>63</v>
      </c>
      <c r="R330" s="218" t="str">
        <f t="shared" si="38"/>
        <v xml:space="preserve"> </v>
      </c>
      <c r="S330" s="218"/>
      <c r="T330" s="203" t="str">
        <f t="shared" si="39"/>
        <v/>
      </c>
    </row>
    <row r="331" spans="1:20" x14ac:dyDescent="0.15">
      <c r="A331" s="203" t="s">
        <v>1571</v>
      </c>
      <c r="C331" s="203" t="s">
        <v>223</v>
      </c>
      <c r="D331" s="203" t="s">
        <v>320</v>
      </c>
      <c r="E331" s="203" t="s">
        <v>321</v>
      </c>
      <c r="F331" s="203" t="s">
        <v>255</v>
      </c>
      <c r="G331" s="203" t="s">
        <v>325</v>
      </c>
      <c r="K331" s="203" t="s">
        <v>76</v>
      </c>
      <c r="N331" s="216" t="s">
        <v>1569</v>
      </c>
      <c r="O331" s="216"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18" t="s">
        <v>1570</v>
      </c>
      <c r="Q331" s="218" t="s">
        <v>63</v>
      </c>
      <c r="R331" s="218" t="str">
        <f t="shared" si="38"/>
        <v xml:space="preserve"> </v>
      </c>
      <c r="S331" s="218"/>
      <c r="T331" s="203" t="str">
        <f t="shared" si="39"/>
        <v/>
      </c>
    </row>
    <row r="332" spans="1:20" x14ac:dyDescent="0.15">
      <c r="A332" s="203" t="s">
        <v>1571</v>
      </c>
      <c r="C332" s="203" t="s">
        <v>223</v>
      </c>
      <c r="D332" s="203" t="s">
        <v>320</v>
      </c>
      <c r="E332" s="203" t="s">
        <v>321</v>
      </c>
      <c r="F332" s="203" t="s">
        <v>257</v>
      </c>
      <c r="G332" s="203" t="s">
        <v>322</v>
      </c>
      <c r="K332" s="203" t="s">
        <v>76</v>
      </c>
      <c r="N332" s="216" t="s">
        <v>1569</v>
      </c>
      <c r="O332" s="216"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18" t="s">
        <v>1570</v>
      </c>
      <c r="Q332" s="218" t="s">
        <v>63</v>
      </c>
      <c r="R332" s="218" t="str">
        <f t="shared" si="38"/>
        <v xml:space="preserve"> </v>
      </c>
      <c r="S332" s="218"/>
      <c r="T332" s="203" t="str">
        <f t="shared" si="39"/>
        <v/>
      </c>
    </row>
    <row r="333" spans="1:20" x14ac:dyDescent="0.15">
      <c r="A333" s="203" t="s">
        <v>1571</v>
      </c>
      <c r="C333" s="203" t="s">
        <v>223</v>
      </c>
      <c r="D333" s="203" t="s">
        <v>320</v>
      </c>
      <c r="E333" s="203" t="s">
        <v>321</v>
      </c>
      <c r="F333" s="203" t="s">
        <v>257</v>
      </c>
      <c r="G333" s="203" t="s">
        <v>324</v>
      </c>
      <c r="K333" s="203" t="s">
        <v>76</v>
      </c>
      <c r="N333" s="216" t="s">
        <v>1569</v>
      </c>
      <c r="O333" s="216"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18" t="s">
        <v>1570</v>
      </c>
      <c r="Q333" s="218" t="s">
        <v>63</v>
      </c>
      <c r="R333" s="218" t="str">
        <f t="shared" si="38"/>
        <v xml:space="preserve"> </v>
      </c>
      <c r="S333" s="218"/>
      <c r="T333" s="203" t="str">
        <f t="shared" si="39"/>
        <v/>
      </c>
    </row>
    <row r="334" spans="1:20" x14ac:dyDescent="0.15">
      <c r="A334" s="203" t="s">
        <v>1571</v>
      </c>
      <c r="C334" s="203" t="s">
        <v>223</v>
      </c>
      <c r="D334" s="203" t="s">
        <v>320</v>
      </c>
      <c r="E334" s="203" t="s">
        <v>321</v>
      </c>
      <c r="F334" s="203" t="s">
        <v>257</v>
      </c>
      <c r="G334" s="203" t="s">
        <v>325</v>
      </c>
      <c r="K334" s="203" t="s">
        <v>76</v>
      </c>
      <c r="N334" s="216" t="s">
        <v>1569</v>
      </c>
      <c r="O334" s="216"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18" t="s">
        <v>1570</v>
      </c>
      <c r="Q334" s="218" t="s">
        <v>63</v>
      </c>
      <c r="R334" s="218" t="str">
        <f t="shared" si="38"/>
        <v xml:space="preserve"> </v>
      </c>
      <c r="S334" s="218"/>
      <c r="T334" s="203" t="str">
        <f t="shared" si="39"/>
        <v/>
      </c>
    </row>
    <row r="335" spans="1:20" x14ac:dyDescent="0.15">
      <c r="A335" s="203" t="s">
        <v>1571</v>
      </c>
      <c r="C335" s="203" t="s">
        <v>223</v>
      </c>
      <c r="D335" s="203" t="s">
        <v>320</v>
      </c>
      <c r="E335" s="203" t="s">
        <v>321</v>
      </c>
      <c r="F335" s="203" t="s">
        <v>259</v>
      </c>
      <c r="G335" s="203" t="s">
        <v>322</v>
      </c>
      <c r="K335" s="203" t="s">
        <v>76</v>
      </c>
      <c r="N335" s="216" t="s">
        <v>1569</v>
      </c>
      <c r="O335" s="216"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18" t="s">
        <v>1570</v>
      </c>
      <c r="Q335" s="218" t="s">
        <v>63</v>
      </c>
      <c r="R335" s="218" t="str">
        <f t="shared" si="38"/>
        <v xml:space="preserve"> </v>
      </c>
      <c r="S335" s="218"/>
      <c r="T335" s="203" t="str">
        <f t="shared" si="39"/>
        <v/>
      </c>
    </row>
    <row r="336" spans="1:20" x14ac:dyDescent="0.15">
      <c r="A336" s="203" t="s">
        <v>1571</v>
      </c>
      <c r="C336" s="203" t="s">
        <v>223</v>
      </c>
      <c r="D336" s="203" t="s">
        <v>320</v>
      </c>
      <c r="E336" s="203" t="s">
        <v>321</v>
      </c>
      <c r="F336" s="203" t="s">
        <v>259</v>
      </c>
      <c r="G336" s="203" t="s">
        <v>324</v>
      </c>
      <c r="K336" s="203" t="s">
        <v>76</v>
      </c>
      <c r="N336" s="216" t="s">
        <v>1569</v>
      </c>
      <c r="O336" s="216"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18" t="s">
        <v>1570</v>
      </c>
      <c r="Q336" s="218" t="s">
        <v>63</v>
      </c>
      <c r="R336" s="218" t="str">
        <f t="shared" si="38"/>
        <v xml:space="preserve"> </v>
      </c>
      <c r="S336" s="218"/>
      <c r="T336" s="203" t="str">
        <f t="shared" si="39"/>
        <v/>
      </c>
    </row>
    <row r="337" spans="1:21" x14ac:dyDescent="0.15">
      <c r="A337" s="203" t="s">
        <v>1571</v>
      </c>
      <c r="C337" s="203" t="s">
        <v>223</v>
      </c>
      <c r="D337" s="203" t="s">
        <v>320</v>
      </c>
      <c r="E337" s="203" t="s">
        <v>321</v>
      </c>
      <c r="F337" s="203" t="s">
        <v>259</v>
      </c>
      <c r="G337" s="203" t="s">
        <v>325</v>
      </c>
      <c r="K337" s="203" t="s">
        <v>76</v>
      </c>
      <c r="N337" s="216" t="s">
        <v>1569</v>
      </c>
      <c r="O337" s="216"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18" t="s">
        <v>1570</v>
      </c>
      <c r="Q337" s="218" t="s">
        <v>63</v>
      </c>
      <c r="R337" s="218" t="str">
        <f t="shared" si="38"/>
        <v xml:space="preserve"> </v>
      </c>
      <c r="S337" s="218"/>
      <c r="T337" s="203" t="str">
        <f t="shared" si="39"/>
        <v/>
      </c>
    </row>
    <row r="338" spans="1:21" s="221" customFormat="1" x14ac:dyDescent="0.15">
      <c r="A338" s="221" t="s">
        <v>1568</v>
      </c>
      <c r="B338" s="212" t="str">
        <f t="shared" ref="B338" si="41">C338&amp;D338&amp;E338</f>
        <v>Electricity SupplyReduce Soft CostsPercent Reduction in Soft Costs of Capacity Construction</v>
      </c>
      <c r="C338" s="221" t="s">
        <v>223</v>
      </c>
      <c r="D338" s="221" t="s">
        <v>328</v>
      </c>
      <c r="E338" s="221" t="str">
        <f>E339</f>
        <v>Percent Reduction in Soft Costs of Capacity Construction</v>
      </c>
      <c r="M338" s="205"/>
      <c r="N338" s="224" t="s">
        <v>1569</v>
      </c>
      <c r="O338" s="224"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1" t="s">
        <v>1570</v>
      </c>
      <c r="Q338" s="221" t="s">
        <v>63</v>
      </c>
      <c r="S338" s="221" t="str">
        <f t="shared" si="40"/>
        <v/>
      </c>
      <c r="T338" s="221" t="str">
        <f t="shared" si="39"/>
        <v/>
      </c>
      <c r="U338" s="211"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15">
      <c r="A339" s="203" t="s">
        <v>1571</v>
      </c>
      <c r="C339" s="203" t="s">
        <v>223</v>
      </c>
      <c r="D339" s="203" t="s">
        <v>328</v>
      </c>
      <c r="E339" s="203" t="s">
        <v>329</v>
      </c>
      <c r="F339" s="203" t="s">
        <v>237</v>
      </c>
      <c r="H339" s="203" t="s">
        <v>238</v>
      </c>
      <c r="J339" s="203">
        <v>194</v>
      </c>
      <c r="K339" s="203" t="s">
        <v>63</v>
      </c>
      <c r="L339" s="203" t="s">
        <v>1732</v>
      </c>
      <c r="N339" s="216" t="s">
        <v>1569</v>
      </c>
      <c r="O339" s="216"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18" t="s">
        <v>1570</v>
      </c>
      <c r="Q339" s="218" t="s">
        <v>63</v>
      </c>
      <c r="R339" s="218" t="str">
        <f>H339&amp;" "&amp;I339</f>
        <v xml:space="preserve">Onshore Wind </v>
      </c>
      <c r="S339" s="218" t="str">
        <f t="shared" si="40"/>
        <v>//**Onshore Wind : **</v>
      </c>
      <c r="T339" s="203"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15">
      <c r="A340" s="203" t="s">
        <v>1571</v>
      </c>
      <c r="C340" s="203" t="s">
        <v>223</v>
      </c>
      <c r="D340" s="203" t="s">
        <v>328</v>
      </c>
      <c r="E340" s="203" t="s">
        <v>329</v>
      </c>
      <c r="F340" s="203" t="s">
        <v>239</v>
      </c>
      <c r="H340" s="203" t="s">
        <v>240</v>
      </c>
      <c r="J340" s="203">
        <v>195</v>
      </c>
      <c r="K340" s="203" t="s">
        <v>63</v>
      </c>
      <c r="L340" s="203" t="s">
        <v>1732</v>
      </c>
      <c r="N340" s="216" t="s">
        <v>1569</v>
      </c>
      <c r="O340" s="216"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18" t="s">
        <v>1570</v>
      </c>
      <c r="Q340" s="218" t="s">
        <v>63</v>
      </c>
      <c r="R340" s="218" t="str">
        <f>H340&amp;" "&amp;I340</f>
        <v xml:space="preserve">Solar PV </v>
      </c>
      <c r="S340" s="218" t="str">
        <f t="shared" si="40"/>
        <v>//**Solar PV : **</v>
      </c>
      <c r="T340" s="203"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15">
      <c r="A341" s="203" t="s">
        <v>1571</v>
      </c>
      <c r="C341" s="203" t="s">
        <v>223</v>
      </c>
      <c r="D341" s="203" t="s">
        <v>328</v>
      </c>
      <c r="E341" s="203" t="s">
        <v>329</v>
      </c>
      <c r="F341" s="203" t="s">
        <v>253</v>
      </c>
      <c r="H341" s="203" t="s">
        <v>254</v>
      </c>
      <c r="J341" s="203">
        <v>196</v>
      </c>
      <c r="K341" s="203" t="s">
        <v>63</v>
      </c>
      <c r="L341" s="203" t="s">
        <v>1732</v>
      </c>
      <c r="N341" s="216" t="s">
        <v>1569</v>
      </c>
      <c r="O341" s="216"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18" t="s">
        <v>1570</v>
      </c>
      <c r="Q341" s="218" t="s">
        <v>63</v>
      </c>
      <c r="R341" s="218" t="str">
        <f>H341&amp;" "&amp;I341</f>
        <v xml:space="preserve">Offshore Wind </v>
      </c>
      <c r="S341" s="218" t="str">
        <f t="shared" si="40"/>
        <v>//**Offshore Wind : **</v>
      </c>
      <c r="T341" s="203"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15">
      <c r="A342" s="221" t="s">
        <v>1568</v>
      </c>
      <c r="B342" s="212" t="str">
        <f t="shared" ref="B342:B343" si="42">C342&amp;D342&amp;E342</f>
        <v>Electricity SupplyReduce Transmission &amp; Distribution LossesPercentage TnD Losses Avoided</v>
      </c>
      <c r="C342" s="221" t="s">
        <v>223</v>
      </c>
      <c r="D342" s="221" t="s">
        <v>334</v>
      </c>
      <c r="E342" s="221" t="s">
        <v>335</v>
      </c>
      <c r="F342" s="221"/>
      <c r="G342" s="221"/>
      <c r="H342" s="221"/>
      <c r="I342" s="221"/>
      <c r="J342" s="221">
        <v>145</v>
      </c>
      <c r="K342" s="221" t="s">
        <v>63</v>
      </c>
      <c r="L342" s="221" t="s">
        <v>1733</v>
      </c>
      <c r="M342" s="205"/>
      <c r="N342" s="224" t="s">
        <v>1569</v>
      </c>
      <c r="O342" s="224" t="str">
        <f>INDEX('Standard Descriptions'!$E:$E,MATCH(Guidance!E342,'Standard Descriptions'!$C:$C,0))</f>
        <v xml:space="preserve"> This policy specifies the reduction in transmission and distribution losses that will be achieved by 2050. // </v>
      </c>
      <c r="P342" s="221" t="s">
        <v>1570</v>
      </c>
      <c r="Q342" s="221" t="s">
        <v>76</v>
      </c>
      <c r="R342" s="221" t="str">
        <f>H342&amp;" "&amp;I342</f>
        <v xml:space="preserve"> </v>
      </c>
      <c r="S342" s="221"/>
      <c r="T342" s="221"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1"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15">
      <c r="A343" s="221" t="s">
        <v>1568</v>
      </c>
      <c r="B343" s="212" t="str">
        <f t="shared" si="42"/>
        <v>Electricity SupplySubsidy for Capacity ConstructionPerc Subsidy for Elec Capacity Construction</v>
      </c>
      <c r="C343" s="221" t="s">
        <v>223</v>
      </c>
      <c r="D343" s="221" t="s">
        <v>341</v>
      </c>
      <c r="E343" s="221" t="str">
        <f>E344</f>
        <v>Perc Subsidy for Elec Capacity Construction</v>
      </c>
      <c r="F343" s="221"/>
      <c r="G343" s="221"/>
      <c r="H343" s="221"/>
      <c r="I343" s="221"/>
      <c r="J343" s="221"/>
      <c r="K343" s="221"/>
      <c r="L343" s="221"/>
      <c r="M343" s="205"/>
      <c r="N343" s="224" t="s">
        <v>1569</v>
      </c>
      <c r="O343" s="224"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1" t="s">
        <v>1570</v>
      </c>
      <c r="Q343" s="221" t="s">
        <v>63</v>
      </c>
      <c r="R343" s="221"/>
      <c r="S343" s="221"/>
      <c r="T343" s="221" t="str">
        <f t="shared" si="39"/>
        <v/>
      </c>
      <c r="U343" s="211"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15">
      <c r="A344" s="203" t="s">
        <v>1571</v>
      </c>
      <c r="C344" s="203" t="s">
        <v>223</v>
      </c>
      <c r="D344" s="203" t="s">
        <v>341</v>
      </c>
      <c r="E344" s="203" t="s">
        <v>342</v>
      </c>
      <c r="F344" s="203" t="s">
        <v>226</v>
      </c>
      <c r="H344" s="203" t="s">
        <v>227</v>
      </c>
      <c r="K344" s="203" t="s">
        <v>76</v>
      </c>
      <c r="N344" s="216" t="s">
        <v>1569</v>
      </c>
      <c r="O344" s="216"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18" t="s">
        <v>1570</v>
      </c>
      <c r="Q344" s="218" t="s">
        <v>63</v>
      </c>
      <c r="R344" s="218" t="str">
        <f t="shared" ref="R344:R356" si="43">H344&amp;" "&amp;I344</f>
        <v xml:space="preserve">Hard Coal </v>
      </c>
      <c r="S344" s="218" t="str">
        <f t="shared" si="40"/>
        <v>//**Hard Coal : **</v>
      </c>
      <c r="T344" s="203" t="str">
        <f t="shared" si="39"/>
        <v/>
      </c>
    </row>
    <row r="345" spans="1:21" x14ac:dyDescent="0.15">
      <c r="A345" s="203" t="s">
        <v>1571</v>
      </c>
      <c r="C345" s="203" t="s">
        <v>223</v>
      </c>
      <c r="D345" s="203" t="s">
        <v>341</v>
      </c>
      <c r="E345" s="203" t="s">
        <v>342</v>
      </c>
      <c r="F345" s="203" t="s">
        <v>346</v>
      </c>
      <c r="H345" s="203" t="s">
        <v>347</v>
      </c>
      <c r="K345" s="203" t="s">
        <v>76</v>
      </c>
      <c r="N345" s="216" t="s">
        <v>1569</v>
      </c>
      <c r="O345" s="216"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18" t="s">
        <v>1570</v>
      </c>
      <c r="Q345" s="218" t="s">
        <v>63</v>
      </c>
      <c r="R345" s="218" t="str">
        <f t="shared" si="43"/>
        <v xml:space="preserve">Natural Gas </v>
      </c>
      <c r="S345" s="218" t="str">
        <f t="shared" si="40"/>
        <v>//**Natural Gas : **</v>
      </c>
      <c r="T345" s="203" t="str">
        <f t="shared" si="39"/>
        <v/>
      </c>
    </row>
    <row r="346" spans="1:21" x14ac:dyDescent="0.15">
      <c r="A346" s="203" t="s">
        <v>1571</v>
      </c>
      <c r="C346" s="203" t="s">
        <v>223</v>
      </c>
      <c r="D346" s="203" t="s">
        <v>341</v>
      </c>
      <c r="E346" s="203" t="s">
        <v>342</v>
      </c>
      <c r="F346" s="203" t="s">
        <v>233</v>
      </c>
      <c r="H346" s="203" t="s">
        <v>234</v>
      </c>
      <c r="J346" s="203">
        <v>517</v>
      </c>
      <c r="K346" s="203" t="s">
        <v>76</v>
      </c>
      <c r="L346" s="296" t="s">
        <v>1870</v>
      </c>
      <c r="N346" s="216" t="s">
        <v>1569</v>
      </c>
      <c r="O346" s="216"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18" t="s">
        <v>1570</v>
      </c>
      <c r="Q346" s="218" t="s">
        <v>63</v>
      </c>
      <c r="R346" s="218" t="str">
        <f t="shared" si="43"/>
        <v xml:space="preserve">Nuclear </v>
      </c>
      <c r="S346" s="218" t="str">
        <f t="shared" si="40"/>
        <v>//**Nuclear : **</v>
      </c>
      <c r="T346" s="203" t="str">
        <f t="shared" si="39"/>
        <v/>
      </c>
    </row>
    <row r="347" spans="1:21" x14ac:dyDescent="0.15">
      <c r="A347" s="203" t="s">
        <v>1571</v>
      </c>
      <c r="C347" s="203" t="s">
        <v>223</v>
      </c>
      <c r="D347" s="203" t="s">
        <v>341</v>
      </c>
      <c r="E347" s="203" t="s">
        <v>342</v>
      </c>
      <c r="F347" s="203" t="s">
        <v>235</v>
      </c>
      <c r="H347" s="203" t="s">
        <v>236</v>
      </c>
      <c r="K347" s="203" t="s">
        <v>76</v>
      </c>
      <c r="N347" s="216" t="s">
        <v>1569</v>
      </c>
      <c r="O347" s="216"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18" t="s">
        <v>1570</v>
      </c>
      <c r="Q347" s="218" t="s">
        <v>63</v>
      </c>
      <c r="R347" s="218" t="str">
        <f t="shared" si="43"/>
        <v xml:space="preserve">Hydro </v>
      </c>
      <c r="S347" s="218" t="str">
        <f t="shared" si="40"/>
        <v>//**Hydro : **</v>
      </c>
      <c r="T347" s="203" t="str">
        <f t="shared" si="39"/>
        <v/>
      </c>
    </row>
    <row r="348" spans="1:21" x14ac:dyDescent="0.15">
      <c r="A348" s="203" t="s">
        <v>1571</v>
      </c>
      <c r="C348" s="203" t="s">
        <v>223</v>
      </c>
      <c r="D348" s="203" t="s">
        <v>341</v>
      </c>
      <c r="E348" s="203" t="s">
        <v>342</v>
      </c>
      <c r="F348" s="203" t="s">
        <v>237</v>
      </c>
      <c r="H348" s="203" t="s">
        <v>238</v>
      </c>
      <c r="J348" s="203">
        <v>518</v>
      </c>
      <c r="K348" s="203" t="s">
        <v>63</v>
      </c>
      <c r="L348" s="203" t="s">
        <v>1734</v>
      </c>
      <c r="N348" s="216" t="s">
        <v>1569</v>
      </c>
      <c r="O348" s="216"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18" t="s">
        <v>1570</v>
      </c>
      <c r="Q348" s="218" t="s">
        <v>63</v>
      </c>
      <c r="R348" s="218" t="str">
        <f t="shared" si="43"/>
        <v xml:space="preserve">Onshore Wind </v>
      </c>
      <c r="S348" s="218" t="str">
        <f t="shared" si="40"/>
        <v>//**Onshore Wind : **</v>
      </c>
      <c r="T348" s="203" t="str">
        <f t="shared" si="39"/>
        <v>//**Onshore Wind : ** Brazil does not have a capacity construction subsidy for wind.  However, The Development National Bank has an indirect financing program to wind turbine acquisitions (BNDES Finem - Geração de energia).</v>
      </c>
    </row>
    <row r="349" spans="1:21" x14ac:dyDescent="0.15">
      <c r="A349" s="203" t="s">
        <v>1571</v>
      </c>
      <c r="C349" s="203" t="s">
        <v>223</v>
      </c>
      <c r="D349" s="203" t="s">
        <v>341</v>
      </c>
      <c r="E349" s="203" t="s">
        <v>342</v>
      </c>
      <c r="F349" s="203" t="s">
        <v>239</v>
      </c>
      <c r="H349" s="203" t="s">
        <v>240</v>
      </c>
      <c r="J349" s="203">
        <v>519</v>
      </c>
      <c r="K349" s="203" t="s">
        <v>63</v>
      </c>
      <c r="L349" s="203" t="s">
        <v>1735</v>
      </c>
      <c r="N349" s="216" t="s">
        <v>1569</v>
      </c>
      <c r="O349" s="216"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18" t="s">
        <v>1570</v>
      </c>
      <c r="Q349" s="218" t="s">
        <v>63</v>
      </c>
      <c r="R349" s="218" t="str">
        <f t="shared" si="43"/>
        <v xml:space="preserve">Solar PV </v>
      </c>
      <c r="S349" s="218" t="str">
        <f t="shared" si="40"/>
        <v>//**Solar PV : **</v>
      </c>
      <c r="T349" s="203"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15">
      <c r="A350" s="203" t="s">
        <v>1571</v>
      </c>
      <c r="C350" s="203" t="s">
        <v>223</v>
      </c>
      <c r="D350" s="203" t="s">
        <v>341</v>
      </c>
      <c r="E350" s="203" t="s">
        <v>342</v>
      </c>
      <c r="F350" s="203" t="s">
        <v>241</v>
      </c>
      <c r="H350" s="203" t="s">
        <v>242</v>
      </c>
      <c r="J350" s="203">
        <v>520</v>
      </c>
      <c r="K350" s="203" t="s">
        <v>63</v>
      </c>
      <c r="L350" s="203" t="s">
        <v>1736</v>
      </c>
      <c r="N350" s="216" t="s">
        <v>1569</v>
      </c>
      <c r="O350" s="216"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18" t="s">
        <v>1570</v>
      </c>
      <c r="Q350" s="218" t="s">
        <v>63</v>
      </c>
      <c r="R350" s="218" t="str">
        <f t="shared" si="43"/>
        <v xml:space="preserve">Solar Thermal </v>
      </c>
      <c r="S350" s="218" t="str">
        <f t="shared" si="40"/>
        <v>//**Solar Thermal : **</v>
      </c>
      <c r="T350" s="203" t="str">
        <f t="shared" si="39"/>
        <v xml:space="preserve">//**Solar Thermal : ** Brazil does not have a capacity construction subsidy for photovoltaic system. </v>
      </c>
    </row>
    <row r="351" spans="1:21" x14ac:dyDescent="0.15">
      <c r="A351" s="203" t="s">
        <v>1571</v>
      </c>
      <c r="C351" s="203" t="s">
        <v>223</v>
      </c>
      <c r="D351" s="203" t="s">
        <v>341</v>
      </c>
      <c r="E351" s="203" t="s">
        <v>342</v>
      </c>
      <c r="F351" s="203" t="s">
        <v>243</v>
      </c>
      <c r="H351" s="203" t="s">
        <v>244</v>
      </c>
      <c r="J351" s="203">
        <v>521</v>
      </c>
      <c r="K351" s="203" t="s">
        <v>63</v>
      </c>
      <c r="L351" s="203" t="s">
        <v>1737</v>
      </c>
      <c r="N351" s="216" t="s">
        <v>1569</v>
      </c>
      <c r="O351" s="216"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18" t="s">
        <v>1570</v>
      </c>
      <c r="Q351" s="218" t="s">
        <v>63</v>
      </c>
      <c r="R351" s="218" t="str">
        <f t="shared" si="43"/>
        <v xml:space="preserve">Biomass </v>
      </c>
      <c r="S351" s="218" t="str">
        <f t="shared" si="40"/>
        <v>//**Biomass : **</v>
      </c>
      <c r="T351" s="203"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15">
      <c r="A352" s="203" t="s">
        <v>1571</v>
      </c>
      <c r="C352" s="203" t="s">
        <v>223</v>
      </c>
      <c r="D352" s="203" t="s">
        <v>341</v>
      </c>
      <c r="E352" s="203" t="s">
        <v>342</v>
      </c>
      <c r="F352" s="203" t="s">
        <v>251</v>
      </c>
      <c r="H352" s="203" t="s">
        <v>252</v>
      </c>
      <c r="K352" s="203" t="s">
        <v>76</v>
      </c>
      <c r="N352" s="216" t="s">
        <v>1569</v>
      </c>
      <c r="O352" s="216"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18" t="s">
        <v>1570</v>
      </c>
      <c r="Q352" s="218" t="s">
        <v>63</v>
      </c>
      <c r="R352" s="218" t="str">
        <f t="shared" si="43"/>
        <v xml:space="preserve">Lignite </v>
      </c>
      <c r="S352" s="218" t="str">
        <f t="shared" si="40"/>
        <v>//**Lignite : **</v>
      </c>
      <c r="T352" s="203" t="str">
        <f t="shared" si="39"/>
        <v/>
      </c>
    </row>
    <row r="353" spans="1:21" x14ac:dyDescent="0.15">
      <c r="A353" s="203" t="s">
        <v>1571</v>
      </c>
      <c r="C353" s="203" t="s">
        <v>223</v>
      </c>
      <c r="D353" s="203" t="s">
        <v>341</v>
      </c>
      <c r="E353" s="203" t="s">
        <v>342</v>
      </c>
      <c r="F353" s="203" t="s">
        <v>253</v>
      </c>
      <c r="H353" s="203" t="s">
        <v>254</v>
      </c>
      <c r="J353" s="203">
        <v>522</v>
      </c>
      <c r="K353" s="203" t="s">
        <v>63</v>
      </c>
      <c r="L353" s="203" t="s">
        <v>1734</v>
      </c>
      <c r="N353" s="216" t="s">
        <v>1569</v>
      </c>
      <c r="O353" s="216"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18" t="s">
        <v>1570</v>
      </c>
      <c r="Q353" s="218" t="s">
        <v>63</v>
      </c>
      <c r="R353" s="218" t="str">
        <f t="shared" si="43"/>
        <v xml:space="preserve">Offshore Wind </v>
      </c>
      <c r="S353" s="218" t="str">
        <f t="shared" si="40"/>
        <v>//**Offshore Wind : **</v>
      </c>
      <c r="T353" s="203" t="str">
        <f t="shared" si="39"/>
        <v>//**Offshore Wind : ** Brazil does not have a capacity construction subsidy for wind.  However, The Development National Bank has an indirect financing program to wind turbine acquisitions (BNDES Finem - Geração de energia).</v>
      </c>
    </row>
    <row r="354" spans="1:21" x14ac:dyDescent="0.15">
      <c r="A354" s="203" t="s">
        <v>1571</v>
      </c>
      <c r="C354" s="203" t="s">
        <v>223</v>
      </c>
      <c r="D354" s="203" t="s">
        <v>341</v>
      </c>
      <c r="E354" s="203" t="s">
        <v>342</v>
      </c>
      <c r="F354" s="203" t="s">
        <v>255</v>
      </c>
      <c r="H354" s="203" t="s">
        <v>256</v>
      </c>
      <c r="K354" s="203" t="s">
        <v>76</v>
      </c>
      <c r="N354" s="216" t="s">
        <v>1569</v>
      </c>
      <c r="O354" s="216"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18" t="s">
        <v>1570</v>
      </c>
      <c r="Q354" s="218" t="s">
        <v>63</v>
      </c>
      <c r="R354" s="218" t="str">
        <f t="shared" si="43"/>
        <v xml:space="preserve">Crude Oil </v>
      </c>
      <c r="S354" s="218" t="str">
        <f t="shared" si="40"/>
        <v>//**Crude Oil : **</v>
      </c>
      <c r="T354" s="203" t="str">
        <f t="shared" si="39"/>
        <v/>
      </c>
    </row>
    <row r="355" spans="1:21" x14ac:dyDescent="0.15">
      <c r="A355" s="203" t="s">
        <v>1571</v>
      </c>
      <c r="C355" s="203" t="s">
        <v>223</v>
      </c>
      <c r="D355" s="203" t="s">
        <v>341</v>
      </c>
      <c r="E355" s="203" t="s">
        <v>342</v>
      </c>
      <c r="F355" s="203" t="s">
        <v>257</v>
      </c>
      <c r="H355" s="203" t="s">
        <v>258</v>
      </c>
      <c r="K355" s="203" t="s">
        <v>76</v>
      </c>
      <c r="N355" s="216" t="s">
        <v>1569</v>
      </c>
      <c r="O355" s="216"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18" t="s">
        <v>1570</v>
      </c>
      <c r="Q355" s="218" t="s">
        <v>63</v>
      </c>
      <c r="R355" s="218" t="str">
        <f t="shared" si="43"/>
        <v xml:space="preserve">Heavy or Residual Fuel Oil </v>
      </c>
      <c r="S355" s="218" t="str">
        <f t="shared" si="40"/>
        <v>//**Heavy or Residual Fuel Oil : **</v>
      </c>
      <c r="T355" s="203" t="str">
        <f t="shared" si="39"/>
        <v/>
      </c>
    </row>
    <row r="356" spans="1:21" x14ac:dyDescent="0.15">
      <c r="A356" s="203" t="s">
        <v>1571</v>
      </c>
      <c r="C356" s="203" t="s">
        <v>223</v>
      </c>
      <c r="D356" s="203" t="s">
        <v>341</v>
      </c>
      <c r="E356" s="203" t="s">
        <v>342</v>
      </c>
      <c r="F356" s="203" t="s">
        <v>259</v>
      </c>
      <c r="H356" s="203" t="s">
        <v>260</v>
      </c>
      <c r="K356" s="203" t="s">
        <v>76</v>
      </c>
      <c r="N356" s="216" t="s">
        <v>1569</v>
      </c>
      <c r="O356" s="216"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18" t="s">
        <v>1570</v>
      </c>
      <c r="Q356" s="218" t="s">
        <v>63</v>
      </c>
      <c r="R356" s="218" t="str">
        <f t="shared" si="43"/>
        <v xml:space="preserve">Municipal Solid Waste </v>
      </c>
      <c r="S356" s="218" t="str">
        <f t="shared" si="40"/>
        <v>//**Municipal Solid Waste : **</v>
      </c>
      <c r="T356" s="203" t="str">
        <f t="shared" si="39"/>
        <v/>
      </c>
    </row>
    <row r="357" spans="1:21" s="220" customFormat="1" x14ac:dyDescent="0.15">
      <c r="A357" s="220" t="s">
        <v>1568</v>
      </c>
      <c r="B357" s="212" t="str">
        <f t="shared" ref="B357" si="44">C357&amp;D357&amp;E357</f>
        <v>Electricity SupplySubsidy for Electricity ProductionSubsidy for Elec Production by Fuel</v>
      </c>
      <c r="C357" s="220" t="s">
        <v>223</v>
      </c>
      <c r="D357" s="220" t="s">
        <v>348</v>
      </c>
      <c r="E357" s="220" t="str">
        <f>E358</f>
        <v>Subsidy for Elec Production by Fuel</v>
      </c>
      <c r="M357" s="204"/>
      <c r="N357" s="222" t="s">
        <v>1569</v>
      </c>
      <c r="O357" s="222" t="str">
        <f>INDEX('Standard Descriptions'!$E:$E,MATCH(Guidance!E357,'Standard Descriptions'!$C:$C,0))</f>
        <v xml:space="preserve"> This policy is a subsidy paid by the government to suppliers of electricity per unit of electricity generated from the selected plant type(s). // </v>
      </c>
      <c r="P357" s="220" t="s">
        <v>1570</v>
      </c>
      <c r="Q357" s="220" t="s">
        <v>63</v>
      </c>
      <c r="S357" s="220" t="str">
        <f t="shared" si="40"/>
        <v/>
      </c>
      <c r="T357" s="220" t="str">
        <f t="shared" si="39"/>
        <v/>
      </c>
      <c r="U357" s="211"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15">
      <c r="A358" s="203" t="s">
        <v>1571</v>
      </c>
      <c r="C358" s="203" t="s">
        <v>223</v>
      </c>
      <c r="D358" s="203" t="s">
        <v>348</v>
      </c>
      <c r="E358" s="203" t="s">
        <v>349</v>
      </c>
      <c r="F358" s="203" t="s">
        <v>226</v>
      </c>
      <c r="H358" s="203" t="s">
        <v>227</v>
      </c>
      <c r="J358" s="203" t="s">
        <v>222</v>
      </c>
      <c r="K358" s="203" t="s">
        <v>76</v>
      </c>
      <c r="N358" s="216" t="s">
        <v>1569</v>
      </c>
      <c r="O358" s="216" t="str">
        <f>INDEX('Standard Descriptions'!$E:$E,MATCH(Guidance!E358,'Standard Descriptions'!$C:$C,0))</f>
        <v xml:space="preserve"> This policy is a subsidy paid by the government to suppliers of electricity per unit of electricity generated from the selected plant type(s). // </v>
      </c>
      <c r="P358" s="218" t="s">
        <v>1570</v>
      </c>
      <c r="Q358" s="218" t="s">
        <v>63</v>
      </c>
      <c r="R358" s="218" t="str">
        <f t="shared" ref="R358:R370" si="45">H358&amp;" "&amp;I358</f>
        <v xml:space="preserve">Hard Coal </v>
      </c>
      <c r="S358" s="218" t="str">
        <f t="shared" si="40"/>
        <v>//**Hard Coal : **</v>
      </c>
      <c r="T358" s="203" t="str">
        <f t="shared" si="39"/>
        <v/>
      </c>
    </row>
    <row r="359" spans="1:21" x14ac:dyDescent="0.15">
      <c r="A359" s="203" t="s">
        <v>1571</v>
      </c>
      <c r="C359" s="203" t="s">
        <v>223</v>
      </c>
      <c r="D359" s="203" t="s">
        <v>348</v>
      </c>
      <c r="E359" s="203" t="s">
        <v>349</v>
      </c>
      <c r="F359" s="203" t="s">
        <v>346</v>
      </c>
      <c r="H359" s="203" t="s">
        <v>347</v>
      </c>
      <c r="J359" s="203" t="s">
        <v>222</v>
      </c>
      <c r="K359" s="203" t="s">
        <v>76</v>
      </c>
      <c r="N359" s="216" t="s">
        <v>1569</v>
      </c>
      <c r="O359" s="216" t="str">
        <f>INDEX('Standard Descriptions'!$E:$E,MATCH(Guidance!E359,'Standard Descriptions'!$C:$C,0))</f>
        <v xml:space="preserve"> This policy is a subsidy paid by the government to suppliers of electricity per unit of electricity generated from the selected plant type(s). // </v>
      </c>
      <c r="P359" s="218" t="s">
        <v>1570</v>
      </c>
      <c r="Q359" s="218" t="s">
        <v>63</v>
      </c>
      <c r="R359" s="218" t="str">
        <f t="shared" si="45"/>
        <v xml:space="preserve">Natural Gas </v>
      </c>
      <c r="S359" s="218" t="str">
        <f t="shared" si="40"/>
        <v>//**Natural Gas : **</v>
      </c>
      <c r="T359" s="203" t="str">
        <f t="shared" si="39"/>
        <v/>
      </c>
    </row>
    <row r="360" spans="1:21" x14ac:dyDescent="0.15">
      <c r="A360" s="203" t="s">
        <v>1571</v>
      </c>
      <c r="C360" s="203" t="s">
        <v>223</v>
      </c>
      <c r="D360" s="203" t="s">
        <v>348</v>
      </c>
      <c r="E360" s="203" t="s">
        <v>349</v>
      </c>
      <c r="F360" s="203" t="s">
        <v>233</v>
      </c>
      <c r="H360" s="203" t="s">
        <v>234</v>
      </c>
      <c r="J360" s="203">
        <v>37</v>
      </c>
      <c r="K360" s="203" t="s">
        <v>351</v>
      </c>
      <c r="L360" s="203" t="s">
        <v>1738</v>
      </c>
      <c r="N360" s="216" t="s">
        <v>1569</v>
      </c>
      <c r="O360" s="216" t="str">
        <f>INDEX('Standard Descriptions'!$E:$E,MATCH(Guidance!E360,'Standard Descriptions'!$C:$C,0))</f>
        <v xml:space="preserve"> This policy is a subsidy paid by the government to suppliers of electricity per unit of electricity generated from the selected plant type(s). // </v>
      </c>
      <c r="P360" s="218" t="s">
        <v>1570</v>
      </c>
      <c r="Q360" s="218" t="s">
        <v>63</v>
      </c>
      <c r="R360" s="218" t="str">
        <f t="shared" si="45"/>
        <v xml:space="preserve">Nuclear </v>
      </c>
      <c r="S360" s="218" t="str">
        <f t="shared" si="40"/>
        <v>//**Nuclear : **</v>
      </c>
      <c r="T360" s="203" t="str">
        <f t="shared" si="39"/>
        <v/>
      </c>
    </row>
    <row r="361" spans="1:21" x14ac:dyDescent="0.15">
      <c r="A361" s="203" t="s">
        <v>1571</v>
      </c>
      <c r="C361" s="203" t="s">
        <v>223</v>
      </c>
      <c r="D361" s="203" t="s">
        <v>348</v>
      </c>
      <c r="E361" s="203" t="s">
        <v>349</v>
      </c>
      <c r="F361" s="203" t="s">
        <v>235</v>
      </c>
      <c r="H361" s="203" t="s">
        <v>236</v>
      </c>
      <c r="K361" s="203" t="s">
        <v>76</v>
      </c>
      <c r="N361" s="216" t="s">
        <v>1569</v>
      </c>
      <c r="O361" s="216" t="str">
        <f>INDEX('Standard Descriptions'!$E:$E,MATCH(Guidance!E361,'Standard Descriptions'!$C:$C,0))</f>
        <v xml:space="preserve"> This policy is a subsidy paid by the government to suppliers of electricity per unit of electricity generated from the selected plant type(s). // </v>
      </c>
      <c r="P361" s="218" t="s">
        <v>1570</v>
      </c>
      <c r="Q361" s="218" t="s">
        <v>63</v>
      </c>
      <c r="R361" s="218" t="str">
        <f t="shared" si="45"/>
        <v xml:space="preserve">Hydro </v>
      </c>
      <c r="S361" s="218" t="str">
        <f t="shared" si="40"/>
        <v>//**Hydro : **</v>
      </c>
      <c r="T361" s="203" t="str">
        <f t="shared" si="39"/>
        <v/>
      </c>
    </row>
    <row r="362" spans="1:21" x14ac:dyDescent="0.15">
      <c r="A362" s="203" t="s">
        <v>1571</v>
      </c>
      <c r="C362" s="203" t="s">
        <v>223</v>
      </c>
      <c r="D362" s="203" t="s">
        <v>348</v>
      </c>
      <c r="E362" s="203" t="s">
        <v>349</v>
      </c>
      <c r="F362" s="203" t="s">
        <v>237</v>
      </c>
      <c r="H362" s="203" t="s">
        <v>238</v>
      </c>
      <c r="J362" s="203">
        <v>39</v>
      </c>
      <c r="K362" s="203" t="s">
        <v>63</v>
      </c>
      <c r="L362" s="203" t="s">
        <v>1739</v>
      </c>
      <c r="N362" s="216" t="s">
        <v>1569</v>
      </c>
      <c r="O362" s="216" t="str">
        <f>INDEX('Standard Descriptions'!$E:$E,MATCH(Guidance!E362,'Standard Descriptions'!$C:$C,0))</f>
        <v xml:space="preserve"> This policy is a subsidy paid by the government to suppliers of electricity per unit of electricity generated from the selected plant type(s). // </v>
      </c>
      <c r="P362" s="218" t="s">
        <v>1570</v>
      </c>
      <c r="Q362" s="218" t="s">
        <v>63</v>
      </c>
      <c r="R362" s="218" t="str">
        <f t="shared" si="45"/>
        <v xml:space="preserve">Onshore Wind </v>
      </c>
      <c r="S362" s="218" t="str">
        <f t="shared" si="40"/>
        <v>//**Onshore Wind : **</v>
      </c>
      <c r="T362" s="203"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15">
      <c r="A363" s="203" t="s">
        <v>1571</v>
      </c>
      <c r="C363" s="203" t="s">
        <v>223</v>
      </c>
      <c r="D363" s="203" t="s">
        <v>348</v>
      </c>
      <c r="E363" s="203" t="s">
        <v>349</v>
      </c>
      <c r="F363" s="203" t="s">
        <v>239</v>
      </c>
      <c r="H363" s="203" t="s">
        <v>240</v>
      </c>
      <c r="J363" s="203">
        <v>40</v>
      </c>
      <c r="K363" s="203" t="s">
        <v>63</v>
      </c>
      <c r="L363" s="203" t="s">
        <v>1739</v>
      </c>
      <c r="N363" s="216" t="s">
        <v>1569</v>
      </c>
      <c r="O363" s="216" t="str">
        <f>INDEX('Standard Descriptions'!$E:$E,MATCH(Guidance!E363,'Standard Descriptions'!$C:$C,0))</f>
        <v xml:space="preserve"> This policy is a subsidy paid by the government to suppliers of electricity per unit of electricity generated from the selected plant type(s). // </v>
      </c>
      <c r="P363" s="218" t="s">
        <v>1570</v>
      </c>
      <c r="Q363" s="218" t="s">
        <v>63</v>
      </c>
      <c r="R363" s="218" t="str">
        <f t="shared" si="45"/>
        <v xml:space="preserve">Solar PV </v>
      </c>
      <c r="S363" s="218" t="str">
        <f t="shared" si="40"/>
        <v>//**Solar PV : **</v>
      </c>
      <c r="T363" s="203"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15">
      <c r="A364" s="203" t="s">
        <v>1571</v>
      </c>
      <c r="C364" s="203" t="s">
        <v>223</v>
      </c>
      <c r="D364" s="203" t="s">
        <v>348</v>
      </c>
      <c r="E364" s="203" t="s">
        <v>349</v>
      </c>
      <c r="F364" s="203" t="s">
        <v>241</v>
      </c>
      <c r="H364" s="203" t="s">
        <v>242</v>
      </c>
      <c r="J364" s="203">
        <v>41</v>
      </c>
      <c r="K364" s="203" t="s">
        <v>63</v>
      </c>
      <c r="L364" s="203" t="s">
        <v>1740</v>
      </c>
      <c r="N364" s="216" t="s">
        <v>1569</v>
      </c>
      <c r="O364" s="216" t="str">
        <f>INDEX('Standard Descriptions'!$E:$E,MATCH(Guidance!E364,'Standard Descriptions'!$C:$C,0))</f>
        <v xml:space="preserve"> This policy is a subsidy paid by the government to suppliers of electricity per unit of electricity generated from the selected plant type(s). // </v>
      </c>
      <c r="P364" s="218" t="s">
        <v>1570</v>
      </c>
      <c r="Q364" s="218" t="s">
        <v>63</v>
      </c>
      <c r="R364" s="218" t="str">
        <f t="shared" si="45"/>
        <v xml:space="preserve">Solar Thermal </v>
      </c>
      <c r="S364" s="218" t="str">
        <f t="shared" si="40"/>
        <v>//**Solar Thermal : **</v>
      </c>
      <c r="T364" s="203"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15">
      <c r="A365" s="203" t="s">
        <v>1571</v>
      </c>
      <c r="C365" s="203" t="s">
        <v>223</v>
      </c>
      <c r="D365" s="203" t="s">
        <v>348</v>
      </c>
      <c r="E365" s="203" t="s">
        <v>349</v>
      </c>
      <c r="F365" s="203" t="s">
        <v>243</v>
      </c>
      <c r="H365" s="203" t="s">
        <v>244</v>
      </c>
      <c r="J365" s="203">
        <v>42</v>
      </c>
      <c r="K365" s="203" t="s">
        <v>63</v>
      </c>
      <c r="L365" s="203" t="s">
        <v>1739</v>
      </c>
      <c r="N365" s="216" t="s">
        <v>1569</v>
      </c>
      <c r="O365" s="216" t="str">
        <f>INDEX('Standard Descriptions'!$E:$E,MATCH(Guidance!E365,'Standard Descriptions'!$C:$C,0))</f>
        <v xml:space="preserve"> This policy is a subsidy paid by the government to suppliers of electricity per unit of electricity generated from the selected plant type(s). // </v>
      </c>
      <c r="P365" s="218" t="s">
        <v>1570</v>
      </c>
      <c r="Q365" s="218" t="s">
        <v>63</v>
      </c>
      <c r="R365" s="218" t="str">
        <f t="shared" si="45"/>
        <v xml:space="preserve">Biomass </v>
      </c>
      <c r="S365" s="218" t="str">
        <f t="shared" si="40"/>
        <v>//**Biomass : **</v>
      </c>
      <c r="T365" s="203"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15">
      <c r="A366" s="203" t="s">
        <v>1571</v>
      </c>
      <c r="C366" s="203" t="s">
        <v>223</v>
      </c>
      <c r="D366" s="203" t="s">
        <v>348</v>
      </c>
      <c r="E366" s="203" t="s">
        <v>349</v>
      </c>
      <c r="F366" s="203" t="s">
        <v>251</v>
      </c>
      <c r="H366" s="203" t="s">
        <v>252</v>
      </c>
      <c r="K366" s="203" t="s">
        <v>76</v>
      </c>
      <c r="N366" s="216" t="s">
        <v>1569</v>
      </c>
      <c r="O366" s="216" t="str">
        <f>INDEX('Standard Descriptions'!$E:$E,MATCH(Guidance!E366,'Standard Descriptions'!$C:$C,0))</f>
        <v xml:space="preserve"> This policy is a subsidy paid by the government to suppliers of electricity per unit of electricity generated from the selected plant type(s). // </v>
      </c>
      <c r="P366" s="218" t="s">
        <v>1570</v>
      </c>
      <c r="Q366" s="218" t="s">
        <v>63</v>
      </c>
      <c r="R366" s="218" t="str">
        <f t="shared" si="45"/>
        <v xml:space="preserve">Lignite </v>
      </c>
      <c r="S366" s="218" t="str">
        <f t="shared" si="40"/>
        <v>//**Lignite : **</v>
      </c>
      <c r="T366" s="203" t="str">
        <f t="shared" si="39"/>
        <v/>
      </c>
    </row>
    <row r="367" spans="1:21" x14ac:dyDescent="0.15">
      <c r="A367" s="203" t="s">
        <v>1571</v>
      </c>
      <c r="C367" s="203" t="s">
        <v>223</v>
      </c>
      <c r="D367" s="203" t="s">
        <v>348</v>
      </c>
      <c r="E367" s="203" t="s">
        <v>349</v>
      </c>
      <c r="F367" s="203" t="s">
        <v>253</v>
      </c>
      <c r="H367" s="203" t="s">
        <v>254</v>
      </c>
      <c r="J367" s="203">
        <v>184</v>
      </c>
      <c r="K367" s="203" t="s">
        <v>76</v>
      </c>
      <c r="N367" s="216" t="s">
        <v>1569</v>
      </c>
      <c r="O367" s="216" t="str">
        <f>INDEX('Standard Descriptions'!$E:$E,MATCH(Guidance!E367,'Standard Descriptions'!$C:$C,0))</f>
        <v xml:space="preserve"> This policy is a subsidy paid by the government to suppliers of electricity per unit of electricity generated from the selected plant type(s). // </v>
      </c>
      <c r="P367" s="218" t="s">
        <v>1570</v>
      </c>
      <c r="Q367" s="218" t="s">
        <v>63</v>
      </c>
      <c r="R367" s="218" t="str">
        <f t="shared" si="45"/>
        <v xml:space="preserve">Offshore Wind </v>
      </c>
      <c r="S367" s="218" t="str">
        <f t="shared" si="40"/>
        <v>//**Offshore Wind : **</v>
      </c>
      <c r="T367" s="203" t="str">
        <f t="shared" si="39"/>
        <v/>
      </c>
    </row>
    <row r="368" spans="1:21" x14ac:dyDescent="0.15">
      <c r="A368" s="203" t="s">
        <v>1571</v>
      </c>
      <c r="C368" s="203" t="s">
        <v>223</v>
      </c>
      <c r="D368" s="203" t="s">
        <v>348</v>
      </c>
      <c r="E368" s="203" t="s">
        <v>349</v>
      </c>
      <c r="F368" s="203" t="s">
        <v>255</v>
      </c>
      <c r="H368" s="203" t="s">
        <v>256</v>
      </c>
      <c r="K368" s="203" t="s">
        <v>76</v>
      </c>
      <c r="N368" s="216" t="s">
        <v>1569</v>
      </c>
      <c r="O368" s="216" t="str">
        <f>INDEX('Standard Descriptions'!$E:$E,MATCH(Guidance!E368,'Standard Descriptions'!$C:$C,0))</f>
        <v xml:space="preserve"> This policy is a subsidy paid by the government to suppliers of electricity per unit of electricity generated from the selected plant type(s). // </v>
      </c>
      <c r="P368" s="218" t="s">
        <v>1570</v>
      </c>
      <c r="Q368" s="218" t="s">
        <v>63</v>
      </c>
      <c r="R368" s="218" t="str">
        <f t="shared" si="45"/>
        <v xml:space="preserve">Crude Oil </v>
      </c>
      <c r="S368" s="218" t="str">
        <f t="shared" si="40"/>
        <v>//**Crude Oil : **</v>
      </c>
      <c r="T368" s="203" t="str">
        <f t="shared" si="39"/>
        <v/>
      </c>
    </row>
    <row r="369" spans="1:21" x14ac:dyDescent="0.15">
      <c r="A369" s="203" t="s">
        <v>1571</v>
      </c>
      <c r="C369" s="203" t="s">
        <v>223</v>
      </c>
      <c r="D369" s="203" t="s">
        <v>348</v>
      </c>
      <c r="E369" s="203" t="s">
        <v>349</v>
      </c>
      <c r="F369" s="203" t="s">
        <v>257</v>
      </c>
      <c r="H369" s="203" t="s">
        <v>258</v>
      </c>
      <c r="K369" s="203" t="s">
        <v>76</v>
      </c>
      <c r="N369" s="216" t="s">
        <v>1569</v>
      </c>
      <c r="O369" s="216" t="str">
        <f>INDEX('Standard Descriptions'!$E:$E,MATCH(Guidance!E369,'Standard Descriptions'!$C:$C,0))</f>
        <v xml:space="preserve"> This policy is a subsidy paid by the government to suppliers of electricity per unit of electricity generated from the selected plant type(s). // </v>
      </c>
      <c r="P369" s="218" t="s">
        <v>1570</v>
      </c>
      <c r="Q369" s="218" t="s">
        <v>63</v>
      </c>
      <c r="R369" s="218" t="str">
        <f t="shared" si="45"/>
        <v xml:space="preserve">Heavy or Residual Fuel Oil </v>
      </c>
      <c r="S369" s="218" t="str">
        <f t="shared" si="40"/>
        <v>//**Heavy or Residual Fuel Oil : **</v>
      </c>
      <c r="T369" s="203" t="str">
        <f t="shared" si="39"/>
        <v/>
      </c>
    </row>
    <row r="370" spans="1:21" x14ac:dyDescent="0.15">
      <c r="A370" s="203" t="s">
        <v>1571</v>
      </c>
      <c r="C370" s="203" t="s">
        <v>223</v>
      </c>
      <c r="D370" s="203" t="s">
        <v>348</v>
      </c>
      <c r="E370" s="203" t="s">
        <v>349</v>
      </c>
      <c r="F370" s="203" t="s">
        <v>259</v>
      </c>
      <c r="H370" s="203" t="s">
        <v>260</v>
      </c>
      <c r="K370" s="203" t="s">
        <v>76</v>
      </c>
      <c r="N370" s="216" t="s">
        <v>1569</v>
      </c>
      <c r="O370" s="216" t="str">
        <f>INDEX('Standard Descriptions'!$E:$E,MATCH(Guidance!E370,'Standard Descriptions'!$C:$C,0))</f>
        <v xml:space="preserve"> This policy is a subsidy paid by the government to suppliers of electricity per unit of electricity generated from the selected plant type(s). // </v>
      </c>
      <c r="P370" s="218" t="s">
        <v>1570</v>
      </c>
      <c r="Q370" s="218" t="s">
        <v>63</v>
      </c>
      <c r="R370" s="218" t="str">
        <f t="shared" si="45"/>
        <v xml:space="preserve">Municipal Solid Waste </v>
      </c>
      <c r="S370" s="218" t="str">
        <f t="shared" si="40"/>
        <v>//**Municipal Solid Waste : **</v>
      </c>
      <c r="T370" s="203" t="str">
        <f t="shared" si="39"/>
        <v/>
      </c>
    </row>
    <row r="371" spans="1:21" s="211" customFormat="1" x14ac:dyDescent="0.15">
      <c r="A371" s="211" t="s">
        <v>1568</v>
      </c>
      <c r="B371" s="212" t="str">
        <f t="shared" ref="B371" si="46">C371&amp;D371&amp;E371</f>
        <v>IndustryCarbon Capture and Sequestration0</v>
      </c>
      <c r="C371" s="211" t="s">
        <v>352</v>
      </c>
      <c r="D371" s="211" t="s">
        <v>539</v>
      </c>
      <c r="E371" s="211">
        <f>E372</f>
        <v>0</v>
      </c>
      <c r="M371" s="212"/>
      <c r="N371" s="211" t="s">
        <v>1569</v>
      </c>
      <c r="O371" s="227" t="e">
        <f>INDEX('Standard Descriptions'!$E:$E,MATCH(Guidance!E371,'Standard Descriptions'!$C:$C,0))</f>
        <v>#N/A</v>
      </c>
      <c r="P371" s="211" t="s">
        <v>1570</v>
      </c>
      <c r="Q371" s="211" t="s">
        <v>63</v>
      </c>
      <c r="S371" s="211" t="str">
        <f t="shared" si="40"/>
        <v/>
      </c>
      <c r="T371" s="211" t="str">
        <f t="shared" si="39"/>
        <v/>
      </c>
      <c r="U371" s="211" t="e">
        <f>N371&amp;O371&amp;P371&amp;T372&amp;T373&amp;T374&amp;T375&amp;T376&amp;T377&amp;T378&amp;T379&amp;T380&amp;T381&amp;T382&amp;T383&amp;T384&amp;T385&amp;T386&amp;T387</f>
        <v>#N/A</v>
      </c>
    </row>
    <row r="372" spans="1:21" x14ac:dyDescent="0.15">
      <c r="A372" s="203" t="s">
        <v>1571</v>
      </c>
      <c r="N372" s="216" t="s">
        <v>1569</v>
      </c>
      <c r="O372" s="216" t="e">
        <f>INDEX('Standard Descriptions'!$E:$E,MATCH(Guidance!E372,'Standard Descriptions'!$C:$C,0))</f>
        <v>#N/A</v>
      </c>
      <c r="P372" s="218" t="s">
        <v>1570</v>
      </c>
      <c r="Q372" s="218" t="s">
        <v>63</v>
      </c>
      <c r="R372" s="218" t="str">
        <f t="shared" ref="R372:R390" si="47">H372&amp;" "&amp;I372</f>
        <v xml:space="preserve"> </v>
      </c>
      <c r="S372" s="218" t="str">
        <f t="shared" si="40"/>
        <v>//** : **</v>
      </c>
      <c r="T372" s="203" t="str">
        <f t="shared" si="39"/>
        <v/>
      </c>
    </row>
    <row r="373" spans="1:21" x14ac:dyDescent="0.15">
      <c r="A373" s="203" t="s">
        <v>1571</v>
      </c>
      <c r="N373" s="216" t="s">
        <v>1569</v>
      </c>
      <c r="O373" s="216" t="e">
        <f>INDEX('Standard Descriptions'!$E:$E,MATCH(Guidance!E373,'Standard Descriptions'!$C:$C,0))</f>
        <v>#N/A</v>
      </c>
      <c r="P373" s="218" t="s">
        <v>1570</v>
      </c>
      <c r="Q373" s="218" t="s">
        <v>63</v>
      </c>
      <c r="R373" s="218" t="str">
        <f t="shared" si="47"/>
        <v xml:space="preserve"> </v>
      </c>
      <c r="S373" s="218" t="str">
        <f t="shared" si="40"/>
        <v>//** : **</v>
      </c>
      <c r="T373" s="203" t="str">
        <f t="shared" si="39"/>
        <v/>
      </c>
    </row>
    <row r="374" spans="1:21" x14ac:dyDescent="0.15">
      <c r="A374" s="203" t="s">
        <v>1571</v>
      </c>
      <c r="N374" s="216" t="s">
        <v>1569</v>
      </c>
      <c r="O374" s="216" t="e">
        <f>INDEX('Standard Descriptions'!$E:$E,MATCH(Guidance!E374,'Standard Descriptions'!$C:$C,0))</f>
        <v>#N/A</v>
      </c>
      <c r="P374" s="218" t="s">
        <v>1570</v>
      </c>
      <c r="Q374" s="218" t="s">
        <v>63</v>
      </c>
      <c r="R374" s="218" t="str">
        <f t="shared" si="47"/>
        <v xml:space="preserve"> </v>
      </c>
      <c r="S374" s="218" t="str">
        <f t="shared" si="40"/>
        <v>//** : **</v>
      </c>
      <c r="T374" s="203" t="str">
        <f t="shared" si="39"/>
        <v/>
      </c>
    </row>
    <row r="375" spans="1:21" x14ac:dyDescent="0.15">
      <c r="A375" s="203" t="s">
        <v>1571</v>
      </c>
      <c r="N375" s="216" t="s">
        <v>1569</v>
      </c>
      <c r="O375" s="216" t="e">
        <f>INDEX('Standard Descriptions'!$E:$E,MATCH(Guidance!E375,'Standard Descriptions'!$C:$C,0))</f>
        <v>#N/A</v>
      </c>
      <c r="P375" s="218" t="s">
        <v>1570</v>
      </c>
      <c r="Q375" s="218" t="s">
        <v>63</v>
      </c>
      <c r="R375" s="218" t="str">
        <f t="shared" si="47"/>
        <v xml:space="preserve"> </v>
      </c>
      <c r="S375" s="218" t="str">
        <f t="shared" si="40"/>
        <v>//** : **</v>
      </c>
      <c r="T375" s="203" t="str">
        <f t="shared" si="39"/>
        <v/>
      </c>
    </row>
    <row r="376" spans="1:21" x14ac:dyDescent="0.15">
      <c r="A376" s="203" t="s">
        <v>1571</v>
      </c>
      <c r="N376" s="216" t="s">
        <v>1569</v>
      </c>
      <c r="O376" s="216" t="e">
        <f>INDEX('Standard Descriptions'!$E:$E,MATCH(Guidance!E376,'Standard Descriptions'!$C:$C,0))</f>
        <v>#N/A</v>
      </c>
      <c r="P376" s="218" t="s">
        <v>1570</v>
      </c>
      <c r="Q376" s="218" t="s">
        <v>63</v>
      </c>
      <c r="R376" s="218" t="str">
        <f t="shared" si="47"/>
        <v xml:space="preserve"> </v>
      </c>
      <c r="S376" s="218" t="str">
        <f t="shared" si="40"/>
        <v>//** : **</v>
      </c>
      <c r="T376" s="203" t="str">
        <f t="shared" si="39"/>
        <v/>
      </c>
    </row>
    <row r="377" spans="1:21" x14ac:dyDescent="0.15">
      <c r="A377" s="203" t="s">
        <v>1571</v>
      </c>
      <c r="N377" s="216" t="s">
        <v>1569</v>
      </c>
      <c r="O377" s="216" t="e">
        <f>INDEX('Standard Descriptions'!$E:$E,MATCH(Guidance!E377,'Standard Descriptions'!$C:$C,0))</f>
        <v>#N/A</v>
      </c>
      <c r="P377" s="218" t="s">
        <v>1570</v>
      </c>
      <c r="Q377" s="218" t="s">
        <v>63</v>
      </c>
      <c r="R377" s="218" t="str">
        <f t="shared" si="47"/>
        <v xml:space="preserve"> </v>
      </c>
      <c r="S377" s="218" t="str">
        <f t="shared" si="40"/>
        <v>//** : **</v>
      </c>
      <c r="T377" s="203" t="str">
        <f t="shared" si="39"/>
        <v/>
      </c>
    </row>
    <row r="378" spans="1:21" x14ac:dyDescent="0.15">
      <c r="A378" s="203" t="s">
        <v>1571</v>
      </c>
      <c r="N378" s="216" t="s">
        <v>1569</v>
      </c>
      <c r="O378" s="216" t="e">
        <f>INDEX('Standard Descriptions'!$E:$E,MATCH(Guidance!E378,'Standard Descriptions'!$C:$C,0))</f>
        <v>#N/A</v>
      </c>
      <c r="P378" s="218" t="s">
        <v>1570</v>
      </c>
      <c r="Q378" s="218" t="s">
        <v>63</v>
      </c>
      <c r="R378" s="218" t="str">
        <f t="shared" si="47"/>
        <v xml:space="preserve"> </v>
      </c>
      <c r="S378" s="218" t="str">
        <f t="shared" si="40"/>
        <v>//** : **</v>
      </c>
      <c r="T378" s="203" t="str">
        <f t="shared" si="39"/>
        <v/>
      </c>
    </row>
    <row r="379" spans="1:21" x14ac:dyDescent="0.15">
      <c r="A379" s="203" t="s">
        <v>1571</v>
      </c>
      <c r="N379" s="216" t="s">
        <v>1569</v>
      </c>
      <c r="O379" s="216" t="e">
        <f>INDEX('Standard Descriptions'!$E:$E,MATCH(Guidance!E379,'Standard Descriptions'!$C:$C,0))</f>
        <v>#N/A</v>
      </c>
      <c r="P379" s="218" t="s">
        <v>1570</v>
      </c>
      <c r="Q379" s="218" t="s">
        <v>63</v>
      </c>
      <c r="R379" s="218" t="str">
        <f t="shared" si="47"/>
        <v xml:space="preserve"> </v>
      </c>
      <c r="S379" s="218" t="str">
        <f t="shared" si="40"/>
        <v>//** : **</v>
      </c>
      <c r="T379" s="203" t="str">
        <f t="shared" si="39"/>
        <v/>
      </c>
    </row>
    <row r="380" spans="1:21" x14ac:dyDescent="0.15">
      <c r="A380" s="203" t="s">
        <v>1571</v>
      </c>
      <c r="N380" s="216" t="s">
        <v>1569</v>
      </c>
      <c r="O380" s="216" t="e">
        <f>INDEX('Standard Descriptions'!$E:$E,MATCH(Guidance!E380,'Standard Descriptions'!$C:$C,0))</f>
        <v>#N/A</v>
      </c>
      <c r="P380" s="218" t="s">
        <v>1570</v>
      </c>
      <c r="Q380" s="218" t="s">
        <v>63</v>
      </c>
      <c r="R380" s="218" t="str">
        <f t="shared" si="47"/>
        <v xml:space="preserve"> </v>
      </c>
      <c r="S380" s="218" t="str">
        <f t="shared" si="40"/>
        <v>//** : **</v>
      </c>
      <c r="T380" s="203" t="str">
        <f t="shared" si="39"/>
        <v/>
      </c>
    </row>
    <row r="381" spans="1:21" x14ac:dyDescent="0.15">
      <c r="A381" s="203" t="s">
        <v>1571</v>
      </c>
      <c r="N381" s="216" t="s">
        <v>1569</v>
      </c>
      <c r="O381" s="216" t="e">
        <f>INDEX('Standard Descriptions'!$E:$E,MATCH(Guidance!E381,'Standard Descriptions'!$C:$C,0))</f>
        <v>#N/A</v>
      </c>
      <c r="P381" s="218" t="s">
        <v>1570</v>
      </c>
      <c r="Q381" s="218" t="s">
        <v>63</v>
      </c>
      <c r="R381" s="218" t="str">
        <f t="shared" si="47"/>
        <v xml:space="preserve"> </v>
      </c>
      <c r="S381" s="218" t="str">
        <f t="shared" si="40"/>
        <v>//** : **</v>
      </c>
      <c r="T381" s="203" t="str">
        <f t="shared" si="39"/>
        <v/>
      </c>
    </row>
    <row r="382" spans="1:21" x14ac:dyDescent="0.15">
      <c r="A382" s="203" t="s">
        <v>1571</v>
      </c>
      <c r="N382" s="216" t="s">
        <v>1569</v>
      </c>
      <c r="O382" s="216" t="e">
        <f>INDEX('Standard Descriptions'!$E:$E,MATCH(Guidance!E382,'Standard Descriptions'!$C:$C,0))</f>
        <v>#N/A</v>
      </c>
      <c r="P382" s="218" t="s">
        <v>1570</v>
      </c>
      <c r="Q382" s="218" t="s">
        <v>63</v>
      </c>
      <c r="R382" s="218" t="str">
        <f t="shared" si="47"/>
        <v xml:space="preserve"> </v>
      </c>
      <c r="S382" s="218" t="str">
        <f t="shared" si="40"/>
        <v>//** : **</v>
      </c>
      <c r="T382" s="203" t="str">
        <f t="shared" si="39"/>
        <v/>
      </c>
    </row>
    <row r="383" spans="1:21" x14ac:dyDescent="0.15">
      <c r="A383" s="203" t="s">
        <v>1571</v>
      </c>
      <c r="N383" s="216" t="s">
        <v>1569</v>
      </c>
      <c r="O383" s="216" t="e">
        <f>INDEX('Standard Descriptions'!$E:$E,MATCH(Guidance!E383,'Standard Descriptions'!$C:$C,0))</f>
        <v>#N/A</v>
      </c>
      <c r="P383" s="218" t="s">
        <v>1570</v>
      </c>
      <c r="Q383" s="218" t="s">
        <v>63</v>
      </c>
      <c r="R383" s="218" t="str">
        <f t="shared" si="47"/>
        <v xml:space="preserve"> </v>
      </c>
      <c r="S383" s="218" t="str">
        <f t="shared" si="40"/>
        <v>//** : **</v>
      </c>
      <c r="T383" s="203" t="str">
        <f t="shared" si="39"/>
        <v/>
      </c>
    </row>
    <row r="384" spans="1:21" x14ac:dyDescent="0.15">
      <c r="A384" s="203" t="s">
        <v>1571</v>
      </c>
      <c r="N384" s="216" t="s">
        <v>1569</v>
      </c>
      <c r="O384" s="216" t="e">
        <f>INDEX('Standard Descriptions'!$E:$E,MATCH(Guidance!E384,'Standard Descriptions'!$C:$C,0))</f>
        <v>#N/A</v>
      </c>
      <c r="P384" s="218" t="s">
        <v>1570</v>
      </c>
      <c r="Q384" s="218" t="s">
        <v>63</v>
      </c>
      <c r="R384" s="218" t="str">
        <f t="shared" si="47"/>
        <v xml:space="preserve"> </v>
      </c>
      <c r="S384" s="218" t="str">
        <f t="shared" si="40"/>
        <v>//** : **</v>
      </c>
      <c r="T384" s="203" t="str">
        <f t="shared" si="39"/>
        <v/>
      </c>
    </row>
    <row r="385" spans="1:21" x14ac:dyDescent="0.15">
      <c r="A385" s="203" t="s">
        <v>1571</v>
      </c>
      <c r="N385" s="216" t="s">
        <v>1569</v>
      </c>
      <c r="O385" s="216" t="e">
        <f>INDEX('Standard Descriptions'!$E:$E,MATCH(Guidance!E385,'Standard Descriptions'!$C:$C,0))</f>
        <v>#N/A</v>
      </c>
      <c r="P385" s="218" t="s">
        <v>1570</v>
      </c>
      <c r="Q385" s="218" t="s">
        <v>63</v>
      </c>
      <c r="R385" s="218" t="str">
        <f t="shared" si="47"/>
        <v xml:space="preserve"> </v>
      </c>
      <c r="S385" s="218" t="str">
        <f t="shared" si="40"/>
        <v>//** : **</v>
      </c>
      <c r="T385" s="203" t="str">
        <f t="shared" si="39"/>
        <v/>
      </c>
    </row>
    <row r="386" spans="1:21" x14ac:dyDescent="0.15">
      <c r="A386" s="203" t="s">
        <v>1571</v>
      </c>
      <c r="N386" s="216" t="s">
        <v>1569</v>
      </c>
      <c r="O386" s="216" t="e">
        <f>INDEX('Standard Descriptions'!$E:$E,MATCH(Guidance!E386,'Standard Descriptions'!$C:$C,0))</f>
        <v>#N/A</v>
      </c>
      <c r="P386" s="218" t="s">
        <v>1570</v>
      </c>
      <c r="Q386" s="218" t="s">
        <v>63</v>
      </c>
      <c r="R386" s="218" t="str">
        <f t="shared" si="47"/>
        <v xml:space="preserve"> </v>
      </c>
      <c r="S386" s="218" t="str">
        <f t="shared" si="40"/>
        <v>//** : **</v>
      </c>
      <c r="T386" s="203" t="str">
        <f t="shared" si="39"/>
        <v/>
      </c>
    </row>
    <row r="387" spans="1:21" x14ac:dyDescent="0.15">
      <c r="A387" s="203" t="s">
        <v>1571</v>
      </c>
      <c r="N387" s="216" t="s">
        <v>1569</v>
      </c>
      <c r="O387" s="216" t="e">
        <f>INDEX('Standard Descriptions'!$E:$E,MATCH(Guidance!E387,'Standard Descriptions'!$C:$C,0))</f>
        <v>#N/A</v>
      </c>
      <c r="P387" s="218" t="s">
        <v>1570</v>
      </c>
      <c r="Q387" s="218" t="s">
        <v>63</v>
      </c>
      <c r="R387" s="218" t="str">
        <f t="shared" si="47"/>
        <v xml:space="preserve"> </v>
      </c>
      <c r="S387" s="218" t="str">
        <f t="shared" si="40"/>
        <v>//** : **</v>
      </c>
      <c r="T387" s="203" t="str">
        <f t="shared" si="39"/>
        <v/>
      </c>
    </row>
    <row r="388" spans="1:21" s="221" customFormat="1" x14ac:dyDescent="0.15">
      <c r="A388" s="221" t="s">
        <v>1568</v>
      </c>
      <c r="B388" s="212" t="str">
        <f t="shared" ref="B388:B391" si="48">C388&amp;D388&amp;E388</f>
        <v>IndustryCement Clinker SubstitutionFraction of Cement Measures Achieved</v>
      </c>
      <c r="C388" s="221" t="s">
        <v>352</v>
      </c>
      <c r="D388" s="221" t="s">
        <v>353</v>
      </c>
      <c r="E388" s="221" t="s">
        <v>354</v>
      </c>
      <c r="J388" s="221">
        <v>43</v>
      </c>
      <c r="K388" s="221" t="s">
        <v>63</v>
      </c>
      <c r="L388" s="221" t="s">
        <v>1741</v>
      </c>
      <c r="M388" s="205"/>
      <c r="N388" s="224" t="s">
        <v>1569</v>
      </c>
      <c r="O388" s="224" t="str">
        <f>INDEX('Standard Descriptions'!$E:$E,MATCH(Guidance!E388,'Standard Descriptions'!$C:$C,0))</f>
        <v xml:space="preserve"> This policy reduces CO2 emissions from the cement industry by substituting other inputs, such as fly ash, for a portion of the clinker in cement. // </v>
      </c>
      <c r="P388" s="221" t="s">
        <v>1570</v>
      </c>
      <c r="Q388" s="221" t="s">
        <v>76</v>
      </c>
      <c r="R388" s="221" t="str">
        <f t="shared" si="47"/>
        <v xml:space="preserve"> </v>
      </c>
      <c r="T388" s="221" t="str">
        <f t="shared" ref="T388:T451" si="49">IF(K388="Yes",S388&amp;L388,"")</f>
        <v xml:space="preserve">  If this policy is fully implemented, the share of clinker in cement is reduced to 45%.</v>
      </c>
      <c r="U388" s="211"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1" customFormat="1" x14ac:dyDescent="0.15">
      <c r="A389" s="221" t="s">
        <v>1568</v>
      </c>
      <c r="B389" s="212" t="str">
        <f t="shared" si="48"/>
        <v>IndustryCogeneration and Waste Heat RecoveryFraction of Potential Cogeneration and Waste Heat Recovery Adopted</v>
      </c>
      <c r="C389" s="221" t="s">
        <v>352</v>
      </c>
      <c r="D389" s="221" t="s">
        <v>358</v>
      </c>
      <c r="E389" s="221" t="s">
        <v>359</v>
      </c>
      <c r="J389" s="221">
        <v>44</v>
      </c>
      <c r="K389" s="221" t="s">
        <v>63</v>
      </c>
      <c r="L389" s="221" t="s">
        <v>1742</v>
      </c>
      <c r="M389" s="205"/>
      <c r="N389" s="224" t="s">
        <v>1569</v>
      </c>
      <c r="O389" s="224"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1" t="s">
        <v>1570</v>
      </c>
      <c r="Q389" s="221" t="s">
        <v>76</v>
      </c>
      <c r="R389" s="221" t="str">
        <f t="shared" si="47"/>
        <v xml:space="preserve"> </v>
      </c>
      <c r="T389" s="221" t="str">
        <f t="shared" si="49"/>
        <v xml:space="preserve"> If this policy is fully implemented, fuel use is reduced by 8.1% for all industries in 2050.</v>
      </c>
      <c r="U389" s="211"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1" customFormat="1" x14ac:dyDescent="0.15">
      <c r="A390" s="221" t="s">
        <v>1568</v>
      </c>
      <c r="B390" s="212" t="str">
        <f t="shared" si="48"/>
        <v>IndustryEarly Retirement of Industrial FacilitiesFraction of Energy Savings from Early Facility Retirement Achieved</v>
      </c>
      <c r="C390" s="221" t="s">
        <v>352</v>
      </c>
      <c r="D390" s="221" t="s">
        <v>363</v>
      </c>
      <c r="E390" s="221" t="s">
        <v>364</v>
      </c>
      <c r="J390" s="221">
        <v>45</v>
      </c>
      <c r="K390" s="221" t="s">
        <v>76</v>
      </c>
      <c r="L390" s="221" t="s">
        <v>1593</v>
      </c>
      <c r="M390" s="205"/>
      <c r="N390" s="224" t="s">
        <v>1569</v>
      </c>
      <c r="O390" s="224"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1" t="s">
        <v>1570</v>
      </c>
      <c r="Q390" s="221" t="s">
        <v>76</v>
      </c>
      <c r="R390" s="221" t="str">
        <f t="shared" si="47"/>
        <v xml:space="preserve"> </v>
      </c>
      <c r="T390" s="221" t="str">
        <f t="shared" si="49"/>
        <v/>
      </c>
      <c r="U390" s="211"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1" customFormat="1" x14ac:dyDescent="0.15">
      <c r="A391" s="221" t="s">
        <v>1568</v>
      </c>
      <c r="B391" s="212" t="str">
        <f t="shared" si="48"/>
        <v>IndustryIndustry Energy Efficiency StandardsPercentage Improvement in Eqpt Efficiency Standards above BAU</v>
      </c>
      <c r="C391" s="221" t="s">
        <v>352</v>
      </c>
      <c r="D391" s="221" t="s">
        <v>368</v>
      </c>
      <c r="E391" s="221" t="str">
        <f>E392</f>
        <v>Percentage Improvement in Eqpt Efficiency Standards above BAU</v>
      </c>
      <c r="M391" s="205"/>
      <c r="N391" s="224" t="s">
        <v>1569</v>
      </c>
      <c r="O391" s="224"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1" t="s">
        <v>1570</v>
      </c>
      <c r="Q391" s="221" t="s">
        <v>63</v>
      </c>
      <c r="T391" s="221" t="str">
        <f t="shared" si="49"/>
        <v/>
      </c>
      <c r="U391" s="211"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15">
      <c r="A392" s="203" t="s">
        <v>1571</v>
      </c>
      <c r="C392" s="203" t="s">
        <v>352</v>
      </c>
      <c r="D392" s="203" t="s">
        <v>368</v>
      </c>
      <c r="E392" s="203" t="s">
        <v>369</v>
      </c>
      <c r="F392" s="203" t="s">
        <v>370</v>
      </c>
      <c r="H392" s="203" t="s">
        <v>371</v>
      </c>
      <c r="J392" s="203">
        <v>46</v>
      </c>
      <c r="K392" s="203" t="s">
        <v>63</v>
      </c>
      <c r="L392" s="203" t="s">
        <v>1743</v>
      </c>
      <c r="N392" s="216" t="s">
        <v>1569</v>
      </c>
      <c r="O392" s="216"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18" t="s">
        <v>1570</v>
      </c>
      <c r="Q392" s="218" t="s">
        <v>63</v>
      </c>
      <c r="R392" s="218" t="str">
        <f t="shared" ref="R392:R455" si="50">H392&amp;" "&amp;I392</f>
        <v xml:space="preserve">Cement Industry </v>
      </c>
      <c r="S392" s="218" t="str">
        <f t="shared" ref="S392:S455" si="51">IF(R392="","","//**"&amp;R392&amp;": **")</f>
        <v>//**Cement Industry : **</v>
      </c>
      <c r="T392" s="203" t="str">
        <f t="shared" si="49"/>
        <v>//**Cement Industry : ** In 2020, the Brazilian Mines and Energy Ministry announced a ten-year energy efficiency plan aiming at saving 10% of energy use in 2030. MOP project pointed out 20% until 2050.</v>
      </c>
    </row>
    <row r="393" spans="1:21" x14ac:dyDescent="0.15">
      <c r="A393" s="203" t="s">
        <v>1571</v>
      </c>
      <c r="C393" s="203" t="s">
        <v>352</v>
      </c>
      <c r="D393" s="203" t="s">
        <v>368</v>
      </c>
      <c r="E393" s="203" t="s">
        <v>369</v>
      </c>
      <c r="F393" s="203" t="s">
        <v>375</v>
      </c>
      <c r="H393" s="203" t="s">
        <v>376</v>
      </c>
      <c r="J393" s="203">
        <v>47</v>
      </c>
      <c r="K393" s="203" t="s">
        <v>63</v>
      </c>
      <c r="L393" s="203" t="s">
        <v>1743</v>
      </c>
      <c r="N393" s="216" t="s">
        <v>1569</v>
      </c>
      <c r="O393" s="216"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18" t="s">
        <v>1570</v>
      </c>
      <c r="Q393" s="218" t="s">
        <v>63</v>
      </c>
      <c r="R393" s="218" t="str">
        <f t="shared" si="50"/>
        <v xml:space="preserve">Natural Gas and Petroleum Industry </v>
      </c>
      <c r="S393" s="218" t="str">
        <f t="shared" si="51"/>
        <v>//**Natural Gas and Petroleum Industry : **</v>
      </c>
      <c r="T393" s="203" t="str">
        <f t="shared" si="49"/>
        <v>//**Natural Gas and Petroleum Industry : ** In 2020, the Brazilian Mines and Energy Ministry announced a ten-year energy efficiency plan aiming at saving 10% of energy use in 2030. MOP project pointed out 20% until 2050.</v>
      </c>
    </row>
    <row r="394" spans="1:21" x14ac:dyDescent="0.15">
      <c r="A394" s="203" t="s">
        <v>1571</v>
      </c>
      <c r="C394" s="203" t="s">
        <v>352</v>
      </c>
      <c r="D394" s="203" t="s">
        <v>368</v>
      </c>
      <c r="E394" s="203" t="s">
        <v>369</v>
      </c>
      <c r="F394" s="203" t="s">
        <v>377</v>
      </c>
      <c r="H394" s="203" t="s">
        <v>378</v>
      </c>
      <c r="J394" s="203">
        <v>48</v>
      </c>
      <c r="K394" s="203" t="s">
        <v>63</v>
      </c>
      <c r="L394" s="203" t="s">
        <v>1743</v>
      </c>
      <c r="N394" s="216" t="s">
        <v>1569</v>
      </c>
      <c r="O394" s="216"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18" t="s">
        <v>1570</v>
      </c>
      <c r="Q394" s="218" t="s">
        <v>63</v>
      </c>
      <c r="R394" s="218" t="str">
        <f t="shared" si="50"/>
        <v xml:space="preserve">Iron and Steel Industry </v>
      </c>
      <c r="S394" s="218" t="str">
        <f t="shared" si="51"/>
        <v>//**Iron and Steel Industry : **</v>
      </c>
      <c r="T394" s="203" t="str">
        <f t="shared" si="49"/>
        <v>//**Iron and Steel Industry : ** In 2020, the Brazilian Mines and Energy Ministry announced a ten-year energy efficiency plan aiming at saving 10% of energy use in 2030. MOP project pointed out 20% until 2050.</v>
      </c>
    </row>
    <row r="395" spans="1:21" x14ac:dyDescent="0.15">
      <c r="A395" s="203" t="s">
        <v>1571</v>
      </c>
      <c r="C395" s="203" t="s">
        <v>352</v>
      </c>
      <c r="D395" s="203" t="s">
        <v>368</v>
      </c>
      <c r="E395" s="203" t="s">
        <v>369</v>
      </c>
      <c r="F395" s="203" t="s">
        <v>379</v>
      </c>
      <c r="H395" s="203" t="s">
        <v>380</v>
      </c>
      <c r="J395" s="203">
        <v>49</v>
      </c>
      <c r="K395" s="203" t="s">
        <v>63</v>
      </c>
      <c r="L395" s="203" t="s">
        <v>1743</v>
      </c>
      <c r="N395" s="216" t="s">
        <v>1569</v>
      </c>
      <c r="O395" s="216"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18" t="s">
        <v>1570</v>
      </c>
      <c r="Q395" s="218" t="s">
        <v>63</v>
      </c>
      <c r="R395" s="218" t="str">
        <f t="shared" si="50"/>
        <v xml:space="preserve">Chemicals Industry </v>
      </c>
      <c r="S395" s="218" t="str">
        <f t="shared" si="51"/>
        <v>//**Chemicals Industry : **</v>
      </c>
      <c r="T395" s="203" t="str">
        <f t="shared" si="49"/>
        <v>//**Chemicals Industry : ** In 2020, the Brazilian Mines and Energy Ministry announced a ten-year energy efficiency plan aiming at saving 10% of energy use in 2030. MOP project pointed out 20% until 2050.</v>
      </c>
    </row>
    <row r="396" spans="1:21" x14ac:dyDescent="0.15">
      <c r="A396" s="203" t="s">
        <v>1571</v>
      </c>
      <c r="C396" s="203" t="s">
        <v>352</v>
      </c>
      <c r="D396" s="203" t="s">
        <v>368</v>
      </c>
      <c r="E396" s="203" t="s">
        <v>369</v>
      </c>
      <c r="F396" s="203" t="s">
        <v>381</v>
      </c>
      <c r="H396" s="203" t="s">
        <v>382</v>
      </c>
      <c r="J396" s="203">
        <v>50</v>
      </c>
      <c r="K396" s="203" t="s">
        <v>63</v>
      </c>
      <c r="L396" s="203" t="s">
        <v>1743</v>
      </c>
      <c r="N396" s="216" t="s">
        <v>1569</v>
      </c>
      <c r="O396" s="216"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18" t="s">
        <v>1570</v>
      </c>
      <c r="Q396" s="218" t="s">
        <v>63</v>
      </c>
      <c r="R396" s="218" t="str">
        <f t="shared" si="50"/>
        <v xml:space="preserve">Coal Mining Industry </v>
      </c>
      <c r="S396" s="218" t="str">
        <f t="shared" si="51"/>
        <v>//**Coal Mining Industry : **</v>
      </c>
      <c r="T396" s="203" t="str">
        <f t="shared" si="49"/>
        <v>//**Coal Mining Industry : ** In 2020, the Brazilian Mines and Energy Ministry announced a ten-year energy efficiency plan aiming at saving 10% of energy use in 2030. MOP project pointed out 20% until 2050.</v>
      </c>
    </row>
    <row r="397" spans="1:21" x14ac:dyDescent="0.15">
      <c r="A397" s="203" t="s">
        <v>1571</v>
      </c>
      <c r="C397" s="203" t="s">
        <v>352</v>
      </c>
      <c r="D397" s="203" t="s">
        <v>368</v>
      </c>
      <c r="E397" s="203" t="s">
        <v>369</v>
      </c>
      <c r="F397" s="203" t="s">
        <v>383</v>
      </c>
      <c r="H397" s="203" t="s">
        <v>384</v>
      </c>
      <c r="J397" s="203">
        <v>51</v>
      </c>
      <c r="K397" s="203" t="s">
        <v>63</v>
      </c>
      <c r="L397" s="203" t="s">
        <v>1743</v>
      </c>
      <c r="N397" s="216" t="s">
        <v>1569</v>
      </c>
      <c r="O397" s="216"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18" t="s">
        <v>1570</v>
      </c>
      <c r="Q397" s="218" t="s">
        <v>63</v>
      </c>
      <c r="R397" s="218" t="str">
        <f t="shared" si="50"/>
        <v xml:space="preserve">Water &amp; Waste </v>
      </c>
      <c r="S397" s="218" t="str">
        <f t="shared" si="51"/>
        <v>//**Water &amp; Waste : **</v>
      </c>
      <c r="T397" s="203" t="str">
        <f t="shared" si="49"/>
        <v>//**Water &amp; Waste : ** In 2020, the Brazilian Mines and Energy Ministry announced a ten-year energy efficiency plan aiming at saving 10% of energy use in 2030. MOP project pointed out 20% until 2050.</v>
      </c>
    </row>
    <row r="398" spans="1:21" x14ac:dyDescent="0.15">
      <c r="A398" s="203" t="s">
        <v>1571</v>
      </c>
      <c r="C398" s="203" t="s">
        <v>352</v>
      </c>
      <c r="D398" s="203" t="s">
        <v>368</v>
      </c>
      <c r="E398" s="203" t="s">
        <v>369</v>
      </c>
      <c r="F398" s="203" t="s">
        <v>385</v>
      </c>
      <c r="H398" s="203" t="s">
        <v>386</v>
      </c>
      <c r="J398" s="203">
        <v>52</v>
      </c>
      <c r="K398" s="203" t="s">
        <v>63</v>
      </c>
      <c r="L398" s="203" t="s">
        <v>1743</v>
      </c>
      <c r="N398" s="216" t="s">
        <v>1569</v>
      </c>
      <c r="O398" s="216"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18" t="s">
        <v>1570</v>
      </c>
      <c r="Q398" s="218" t="s">
        <v>63</v>
      </c>
      <c r="R398" s="218" t="str">
        <f t="shared" si="50"/>
        <v xml:space="preserve">Agriculture </v>
      </c>
      <c r="S398" s="218" t="str">
        <f t="shared" si="51"/>
        <v>//**Agriculture : **</v>
      </c>
      <c r="T398" s="203" t="str">
        <f t="shared" si="49"/>
        <v>//**Agriculture : ** In 2020, the Brazilian Mines and Energy Ministry announced a ten-year energy efficiency plan aiming at saving 10% of energy use in 2030. MOP project pointed out 20% until 2050.</v>
      </c>
    </row>
    <row r="399" spans="1:21" x14ac:dyDescent="0.15">
      <c r="A399" s="203" t="s">
        <v>1571</v>
      </c>
      <c r="C399" s="203" t="s">
        <v>352</v>
      </c>
      <c r="D399" s="203" t="s">
        <v>368</v>
      </c>
      <c r="E399" s="203" t="s">
        <v>369</v>
      </c>
      <c r="F399" s="203" t="s">
        <v>387</v>
      </c>
      <c r="H399" s="203" t="s">
        <v>388</v>
      </c>
      <c r="J399" s="203">
        <v>53</v>
      </c>
      <c r="K399" s="203" t="s">
        <v>63</v>
      </c>
      <c r="L399" s="203" t="s">
        <v>1743</v>
      </c>
      <c r="N399" s="216" t="s">
        <v>1569</v>
      </c>
      <c r="O399" s="216"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18" t="s">
        <v>1570</v>
      </c>
      <c r="Q399" s="218" t="s">
        <v>63</v>
      </c>
      <c r="R399" s="218" t="str">
        <f t="shared" si="50"/>
        <v xml:space="preserve">Other Industries </v>
      </c>
      <c r="S399" s="218" t="str">
        <f t="shared" si="51"/>
        <v>//**Other Industries : **</v>
      </c>
      <c r="T399" s="203" t="str">
        <f t="shared" si="49"/>
        <v>//**Other Industries : ** In 2020, the Brazilian Mines and Energy Ministry announced a ten-year energy efficiency plan aiming at saving 10% of energy use in 2030. MOP project pointed out 20% until 2050.</v>
      </c>
    </row>
    <row r="400" spans="1:21" x14ac:dyDescent="0.15">
      <c r="A400" s="203" t="s">
        <v>1571</v>
      </c>
      <c r="N400" s="216" t="s">
        <v>1569</v>
      </c>
      <c r="O400" s="216" t="e">
        <f>INDEX('Standard Descriptions'!$E:$E,MATCH(Guidance!E400,'Standard Descriptions'!$C:$C,0))</f>
        <v>#N/A</v>
      </c>
      <c r="P400" s="218" t="s">
        <v>1570</v>
      </c>
      <c r="Q400" s="218" t="s">
        <v>63</v>
      </c>
      <c r="R400" s="218" t="str">
        <f t="shared" si="50"/>
        <v xml:space="preserve"> </v>
      </c>
      <c r="S400" s="218" t="str">
        <f t="shared" si="51"/>
        <v>//** : **</v>
      </c>
      <c r="T400" s="203" t="str">
        <f t="shared" si="49"/>
        <v/>
      </c>
    </row>
    <row r="401" spans="1:20" x14ac:dyDescent="0.15">
      <c r="A401" s="203" t="s">
        <v>1571</v>
      </c>
      <c r="N401" s="216" t="s">
        <v>1569</v>
      </c>
      <c r="O401" s="216" t="e">
        <f>INDEX('Standard Descriptions'!$E:$E,MATCH(Guidance!E401,'Standard Descriptions'!$C:$C,0))</f>
        <v>#N/A</v>
      </c>
      <c r="P401" s="218" t="s">
        <v>1570</v>
      </c>
      <c r="Q401" s="218" t="s">
        <v>63</v>
      </c>
      <c r="R401" s="218" t="str">
        <f t="shared" si="50"/>
        <v xml:space="preserve"> </v>
      </c>
      <c r="S401" s="218" t="str">
        <f t="shared" si="51"/>
        <v>//** : **</v>
      </c>
      <c r="T401" s="203" t="str">
        <f t="shared" si="49"/>
        <v/>
      </c>
    </row>
    <row r="402" spans="1:20" x14ac:dyDescent="0.15">
      <c r="A402" s="203" t="s">
        <v>1571</v>
      </c>
      <c r="N402" s="216" t="s">
        <v>1569</v>
      </c>
      <c r="O402" s="216" t="e">
        <f>INDEX('Standard Descriptions'!$E:$E,MATCH(Guidance!E402,'Standard Descriptions'!$C:$C,0))</f>
        <v>#N/A</v>
      </c>
      <c r="P402" s="218" t="s">
        <v>1570</v>
      </c>
      <c r="Q402" s="218" t="s">
        <v>63</v>
      </c>
      <c r="R402" s="218" t="str">
        <f t="shared" si="50"/>
        <v xml:space="preserve"> </v>
      </c>
      <c r="S402" s="218" t="str">
        <f t="shared" si="51"/>
        <v>//** : **</v>
      </c>
      <c r="T402" s="203" t="str">
        <f t="shared" si="49"/>
        <v/>
      </c>
    </row>
    <row r="403" spans="1:20" x14ac:dyDescent="0.15">
      <c r="A403" s="203" t="s">
        <v>1571</v>
      </c>
      <c r="N403" s="216" t="s">
        <v>1569</v>
      </c>
      <c r="O403" s="216" t="e">
        <f>INDEX('Standard Descriptions'!$E:$E,MATCH(Guidance!E403,'Standard Descriptions'!$C:$C,0))</f>
        <v>#N/A</v>
      </c>
      <c r="P403" s="218" t="s">
        <v>1570</v>
      </c>
      <c r="Q403" s="218" t="s">
        <v>63</v>
      </c>
      <c r="R403" s="218" t="str">
        <f t="shared" si="50"/>
        <v xml:space="preserve"> </v>
      </c>
      <c r="S403" s="218" t="str">
        <f t="shared" si="51"/>
        <v>//** : **</v>
      </c>
      <c r="T403" s="203" t="str">
        <f t="shared" si="49"/>
        <v/>
      </c>
    </row>
    <row r="404" spans="1:20" x14ac:dyDescent="0.15">
      <c r="A404" s="203" t="s">
        <v>1571</v>
      </c>
      <c r="N404" s="216" t="s">
        <v>1569</v>
      </c>
      <c r="O404" s="216" t="e">
        <f>INDEX('Standard Descriptions'!$E:$E,MATCH(Guidance!E404,'Standard Descriptions'!$C:$C,0))</f>
        <v>#N/A</v>
      </c>
      <c r="P404" s="218" t="s">
        <v>1570</v>
      </c>
      <c r="Q404" s="218" t="s">
        <v>63</v>
      </c>
      <c r="R404" s="218" t="str">
        <f t="shared" si="50"/>
        <v xml:space="preserve"> </v>
      </c>
      <c r="S404" s="218" t="str">
        <f t="shared" si="51"/>
        <v>//** : **</v>
      </c>
      <c r="T404" s="203" t="str">
        <f t="shared" si="49"/>
        <v/>
      </c>
    </row>
    <row r="405" spans="1:20" x14ac:dyDescent="0.15">
      <c r="A405" s="203" t="s">
        <v>1571</v>
      </c>
      <c r="N405" s="216" t="s">
        <v>1569</v>
      </c>
      <c r="O405" s="216" t="e">
        <f>INDEX('Standard Descriptions'!$E:$E,MATCH(Guidance!E405,'Standard Descriptions'!$C:$C,0))</f>
        <v>#N/A</v>
      </c>
      <c r="P405" s="218" t="s">
        <v>1570</v>
      </c>
      <c r="Q405" s="218" t="s">
        <v>63</v>
      </c>
      <c r="R405" s="218" t="str">
        <f t="shared" si="50"/>
        <v xml:space="preserve"> </v>
      </c>
      <c r="S405" s="218" t="str">
        <f t="shared" si="51"/>
        <v>//** : **</v>
      </c>
      <c r="T405" s="203" t="str">
        <f t="shared" si="49"/>
        <v/>
      </c>
    </row>
    <row r="406" spans="1:20" x14ac:dyDescent="0.15">
      <c r="A406" s="203" t="s">
        <v>1571</v>
      </c>
      <c r="N406" s="216" t="s">
        <v>1569</v>
      </c>
      <c r="O406" s="216" t="e">
        <f>INDEX('Standard Descriptions'!$E:$E,MATCH(Guidance!E406,'Standard Descriptions'!$C:$C,0))</f>
        <v>#N/A</v>
      </c>
      <c r="P406" s="218" t="s">
        <v>1570</v>
      </c>
      <c r="Q406" s="218" t="s">
        <v>63</v>
      </c>
      <c r="R406" s="218" t="str">
        <f t="shared" si="50"/>
        <v xml:space="preserve"> </v>
      </c>
      <c r="S406" s="218" t="str">
        <f t="shared" si="51"/>
        <v>//** : **</v>
      </c>
      <c r="T406" s="203" t="str">
        <f t="shared" si="49"/>
        <v/>
      </c>
    </row>
    <row r="407" spans="1:20" x14ac:dyDescent="0.15">
      <c r="A407" s="203" t="s">
        <v>1571</v>
      </c>
      <c r="N407" s="216" t="s">
        <v>1569</v>
      </c>
      <c r="O407" s="216" t="e">
        <f>INDEX('Standard Descriptions'!$E:$E,MATCH(Guidance!E407,'Standard Descriptions'!$C:$C,0))</f>
        <v>#N/A</v>
      </c>
      <c r="P407" s="218" t="s">
        <v>1570</v>
      </c>
      <c r="Q407" s="218" t="s">
        <v>63</v>
      </c>
      <c r="R407" s="218" t="str">
        <f t="shared" si="50"/>
        <v xml:space="preserve"> </v>
      </c>
      <c r="S407" s="218" t="str">
        <f t="shared" si="51"/>
        <v>//** : **</v>
      </c>
      <c r="T407" s="203" t="str">
        <f t="shared" si="49"/>
        <v/>
      </c>
    </row>
    <row r="408" spans="1:20" x14ac:dyDescent="0.15">
      <c r="A408" s="203" t="s">
        <v>1571</v>
      </c>
      <c r="N408" s="216" t="s">
        <v>1569</v>
      </c>
      <c r="O408" s="216" t="e">
        <f>INDEX('Standard Descriptions'!$E:$E,MATCH(Guidance!E408,'Standard Descriptions'!$C:$C,0))</f>
        <v>#N/A</v>
      </c>
      <c r="P408" s="218" t="s">
        <v>1570</v>
      </c>
      <c r="Q408" s="218" t="s">
        <v>63</v>
      </c>
      <c r="R408" s="218" t="str">
        <f t="shared" si="50"/>
        <v xml:space="preserve"> </v>
      </c>
      <c r="S408" s="218" t="str">
        <f t="shared" si="51"/>
        <v>//** : **</v>
      </c>
      <c r="T408" s="203" t="str">
        <f t="shared" si="49"/>
        <v/>
      </c>
    </row>
    <row r="409" spans="1:20" x14ac:dyDescent="0.15">
      <c r="A409" s="203" t="s">
        <v>1571</v>
      </c>
      <c r="N409" s="216" t="s">
        <v>1569</v>
      </c>
      <c r="O409" s="216" t="e">
        <f>INDEX('Standard Descriptions'!$E:$E,MATCH(Guidance!E409,'Standard Descriptions'!$C:$C,0))</f>
        <v>#N/A</v>
      </c>
      <c r="P409" s="218" t="s">
        <v>1570</v>
      </c>
      <c r="Q409" s="218" t="s">
        <v>63</v>
      </c>
      <c r="R409" s="218" t="str">
        <f t="shared" si="50"/>
        <v xml:space="preserve"> </v>
      </c>
      <c r="S409" s="218" t="str">
        <f t="shared" si="51"/>
        <v>//** : **</v>
      </c>
      <c r="T409" s="203" t="str">
        <f t="shared" si="49"/>
        <v/>
      </c>
    </row>
    <row r="410" spans="1:20" x14ac:dyDescent="0.15">
      <c r="A410" s="203" t="s">
        <v>1571</v>
      </c>
      <c r="N410" s="216" t="s">
        <v>1569</v>
      </c>
      <c r="O410" s="216" t="e">
        <f>INDEX('Standard Descriptions'!$E:$E,MATCH(Guidance!E410,'Standard Descriptions'!$C:$C,0))</f>
        <v>#N/A</v>
      </c>
      <c r="P410" s="218" t="s">
        <v>1570</v>
      </c>
      <c r="Q410" s="218" t="s">
        <v>63</v>
      </c>
      <c r="R410" s="218" t="str">
        <f t="shared" si="50"/>
        <v xml:space="preserve"> </v>
      </c>
      <c r="S410" s="218" t="str">
        <f t="shared" si="51"/>
        <v>//** : **</v>
      </c>
      <c r="T410" s="203" t="str">
        <f t="shared" si="49"/>
        <v/>
      </c>
    </row>
    <row r="411" spans="1:20" x14ac:dyDescent="0.15">
      <c r="A411" s="203" t="s">
        <v>1571</v>
      </c>
      <c r="N411" s="216" t="s">
        <v>1569</v>
      </c>
      <c r="O411" s="216" t="e">
        <f>INDEX('Standard Descriptions'!$E:$E,MATCH(Guidance!E411,'Standard Descriptions'!$C:$C,0))</f>
        <v>#N/A</v>
      </c>
      <c r="P411" s="218" t="s">
        <v>1570</v>
      </c>
      <c r="Q411" s="218" t="s">
        <v>63</v>
      </c>
      <c r="R411" s="218" t="str">
        <f t="shared" si="50"/>
        <v xml:space="preserve"> </v>
      </c>
      <c r="S411" s="218" t="str">
        <f t="shared" si="51"/>
        <v>//** : **</v>
      </c>
      <c r="T411" s="203" t="str">
        <f t="shared" si="49"/>
        <v/>
      </c>
    </row>
    <row r="412" spans="1:20" x14ac:dyDescent="0.15">
      <c r="A412" s="203" t="s">
        <v>1571</v>
      </c>
      <c r="N412" s="216" t="s">
        <v>1569</v>
      </c>
      <c r="O412" s="216" t="e">
        <f>INDEX('Standard Descriptions'!$E:$E,MATCH(Guidance!E412,'Standard Descriptions'!$C:$C,0))</f>
        <v>#N/A</v>
      </c>
      <c r="P412" s="218" t="s">
        <v>1570</v>
      </c>
      <c r="Q412" s="218" t="s">
        <v>63</v>
      </c>
      <c r="R412" s="218" t="str">
        <f t="shared" si="50"/>
        <v xml:space="preserve"> </v>
      </c>
      <c r="S412" s="218" t="str">
        <f t="shared" si="51"/>
        <v>//** : **</v>
      </c>
      <c r="T412" s="203" t="str">
        <f t="shared" si="49"/>
        <v/>
      </c>
    </row>
    <row r="413" spans="1:20" x14ac:dyDescent="0.15">
      <c r="A413" s="203" t="s">
        <v>1571</v>
      </c>
      <c r="N413" s="216" t="s">
        <v>1569</v>
      </c>
      <c r="O413" s="216" t="e">
        <f>INDEX('Standard Descriptions'!$E:$E,MATCH(Guidance!E413,'Standard Descriptions'!$C:$C,0))</f>
        <v>#N/A</v>
      </c>
      <c r="P413" s="218" t="s">
        <v>1570</v>
      </c>
      <c r="Q413" s="218" t="s">
        <v>63</v>
      </c>
      <c r="R413" s="218" t="str">
        <f t="shared" si="50"/>
        <v xml:space="preserve"> </v>
      </c>
      <c r="S413" s="218" t="str">
        <f t="shared" si="51"/>
        <v>//** : **</v>
      </c>
      <c r="T413" s="203" t="str">
        <f t="shared" si="49"/>
        <v/>
      </c>
    </row>
    <row r="414" spans="1:20" x14ac:dyDescent="0.15">
      <c r="A414" s="203" t="s">
        <v>1571</v>
      </c>
      <c r="N414" s="216" t="s">
        <v>1569</v>
      </c>
      <c r="O414" s="216" t="e">
        <f>INDEX('Standard Descriptions'!$E:$E,MATCH(Guidance!E414,'Standard Descriptions'!$C:$C,0))</f>
        <v>#N/A</v>
      </c>
      <c r="P414" s="218" t="s">
        <v>1570</v>
      </c>
      <c r="Q414" s="218" t="s">
        <v>63</v>
      </c>
      <c r="R414" s="218" t="str">
        <f t="shared" si="50"/>
        <v xml:space="preserve"> </v>
      </c>
      <c r="S414" s="218" t="str">
        <f t="shared" si="51"/>
        <v>//** : **</v>
      </c>
      <c r="T414" s="203" t="str">
        <f t="shared" si="49"/>
        <v/>
      </c>
    </row>
    <row r="415" spans="1:20" x14ac:dyDescent="0.15">
      <c r="A415" s="203" t="s">
        <v>1571</v>
      </c>
      <c r="N415" s="216" t="s">
        <v>1569</v>
      </c>
      <c r="O415" s="216" t="e">
        <f>INDEX('Standard Descriptions'!$E:$E,MATCH(Guidance!E415,'Standard Descriptions'!$C:$C,0))</f>
        <v>#N/A</v>
      </c>
      <c r="P415" s="218" t="s">
        <v>1570</v>
      </c>
      <c r="Q415" s="218" t="s">
        <v>63</v>
      </c>
      <c r="R415" s="218" t="str">
        <f t="shared" si="50"/>
        <v xml:space="preserve"> </v>
      </c>
      <c r="S415" s="218" t="str">
        <f t="shared" si="51"/>
        <v>//** : **</v>
      </c>
      <c r="T415" s="203" t="str">
        <f t="shared" si="49"/>
        <v/>
      </c>
    </row>
    <row r="416" spans="1:20" x14ac:dyDescent="0.15">
      <c r="A416" s="203" t="s">
        <v>1571</v>
      </c>
      <c r="N416" s="216" t="s">
        <v>1569</v>
      </c>
      <c r="O416" s="216" t="e">
        <f>INDEX('Standard Descriptions'!$E:$E,MATCH(Guidance!E416,'Standard Descriptions'!$C:$C,0))</f>
        <v>#N/A</v>
      </c>
      <c r="P416" s="218" t="s">
        <v>1570</v>
      </c>
      <c r="Q416" s="218" t="s">
        <v>63</v>
      </c>
      <c r="R416" s="218" t="str">
        <f t="shared" si="50"/>
        <v xml:space="preserve"> </v>
      </c>
      <c r="S416" s="218" t="str">
        <f t="shared" si="51"/>
        <v>//** : **</v>
      </c>
      <c r="T416" s="203" t="str">
        <f t="shared" si="49"/>
        <v/>
      </c>
    </row>
    <row r="417" spans="1:20" x14ac:dyDescent="0.15">
      <c r="A417" s="203" t="s">
        <v>1571</v>
      </c>
      <c r="N417" s="216" t="s">
        <v>1569</v>
      </c>
      <c r="O417" s="216" t="e">
        <f>INDEX('Standard Descriptions'!$E:$E,MATCH(Guidance!E417,'Standard Descriptions'!$C:$C,0))</f>
        <v>#N/A</v>
      </c>
      <c r="P417" s="218" t="s">
        <v>1570</v>
      </c>
      <c r="Q417" s="218" t="s">
        <v>63</v>
      </c>
      <c r="R417" s="218" t="str">
        <f t="shared" si="50"/>
        <v xml:space="preserve"> </v>
      </c>
      <c r="S417" s="218" t="str">
        <f t="shared" si="51"/>
        <v>//** : **</v>
      </c>
      <c r="T417" s="203" t="str">
        <f t="shared" si="49"/>
        <v/>
      </c>
    </row>
    <row r="418" spans="1:20" x14ac:dyDescent="0.15">
      <c r="A418" s="203" t="s">
        <v>1571</v>
      </c>
      <c r="N418" s="216" t="s">
        <v>1569</v>
      </c>
      <c r="O418" s="216" t="e">
        <f>INDEX('Standard Descriptions'!$E:$E,MATCH(Guidance!E418,'Standard Descriptions'!$C:$C,0))</f>
        <v>#N/A</v>
      </c>
      <c r="P418" s="218" t="s">
        <v>1570</v>
      </c>
      <c r="Q418" s="218" t="s">
        <v>63</v>
      </c>
      <c r="R418" s="218" t="str">
        <f t="shared" si="50"/>
        <v xml:space="preserve"> </v>
      </c>
      <c r="S418" s="218" t="str">
        <f t="shared" si="51"/>
        <v>//** : **</v>
      </c>
      <c r="T418" s="203" t="str">
        <f t="shared" si="49"/>
        <v/>
      </c>
    </row>
    <row r="419" spans="1:20" x14ac:dyDescent="0.15">
      <c r="A419" s="203" t="s">
        <v>1571</v>
      </c>
      <c r="N419" s="216" t="s">
        <v>1569</v>
      </c>
      <c r="O419" s="216" t="e">
        <f>INDEX('Standard Descriptions'!$E:$E,MATCH(Guidance!E419,'Standard Descriptions'!$C:$C,0))</f>
        <v>#N/A</v>
      </c>
      <c r="P419" s="218" t="s">
        <v>1570</v>
      </c>
      <c r="Q419" s="218" t="s">
        <v>63</v>
      </c>
      <c r="R419" s="218" t="str">
        <f t="shared" si="50"/>
        <v xml:space="preserve"> </v>
      </c>
      <c r="S419" s="218" t="str">
        <f t="shared" si="51"/>
        <v>//** : **</v>
      </c>
      <c r="T419" s="203" t="str">
        <f t="shared" si="49"/>
        <v/>
      </c>
    </row>
    <row r="420" spans="1:20" x14ac:dyDescent="0.15">
      <c r="A420" s="203" t="s">
        <v>1571</v>
      </c>
      <c r="N420" s="216" t="s">
        <v>1569</v>
      </c>
      <c r="O420" s="216" t="e">
        <f>INDEX('Standard Descriptions'!$E:$E,MATCH(Guidance!E420,'Standard Descriptions'!$C:$C,0))</f>
        <v>#N/A</v>
      </c>
      <c r="P420" s="218" t="s">
        <v>1570</v>
      </c>
      <c r="Q420" s="218" t="s">
        <v>63</v>
      </c>
      <c r="R420" s="218" t="str">
        <f t="shared" si="50"/>
        <v xml:space="preserve"> </v>
      </c>
      <c r="S420" s="218" t="str">
        <f t="shared" si="51"/>
        <v>//** : **</v>
      </c>
      <c r="T420" s="203" t="str">
        <f t="shared" si="49"/>
        <v/>
      </c>
    </row>
    <row r="421" spans="1:20" x14ac:dyDescent="0.15">
      <c r="A421" s="203" t="s">
        <v>1571</v>
      </c>
      <c r="N421" s="216" t="s">
        <v>1569</v>
      </c>
      <c r="O421" s="216" t="e">
        <f>INDEX('Standard Descriptions'!$E:$E,MATCH(Guidance!E421,'Standard Descriptions'!$C:$C,0))</f>
        <v>#N/A</v>
      </c>
      <c r="P421" s="218" t="s">
        <v>1570</v>
      </c>
      <c r="Q421" s="218" t="s">
        <v>63</v>
      </c>
      <c r="R421" s="218" t="str">
        <f t="shared" si="50"/>
        <v xml:space="preserve"> </v>
      </c>
      <c r="S421" s="218" t="str">
        <f t="shared" si="51"/>
        <v>//** : **</v>
      </c>
      <c r="T421" s="203" t="str">
        <f t="shared" si="49"/>
        <v/>
      </c>
    </row>
    <row r="422" spans="1:20" x14ac:dyDescent="0.15">
      <c r="A422" s="203" t="s">
        <v>1571</v>
      </c>
      <c r="N422" s="216" t="s">
        <v>1569</v>
      </c>
      <c r="O422" s="216" t="e">
        <f>INDEX('Standard Descriptions'!$E:$E,MATCH(Guidance!E422,'Standard Descriptions'!$C:$C,0))</f>
        <v>#N/A</v>
      </c>
      <c r="P422" s="218" t="s">
        <v>1570</v>
      </c>
      <c r="Q422" s="218" t="s">
        <v>63</v>
      </c>
      <c r="R422" s="218" t="str">
        <f t="shared" si="50"/>
        <v xml:space="preserve"> </v>
      </c>
      <c r="S422" s="218" t="str">
        <f t="shared" si="51"/>
        <v>//** : **</v>
      </c>
      <c r="T422" s="203" t="str">
        <f t="shared" si="49"/>
        <v/>
      </c>
    </row>
    <row r="423" spans="1:20" x14ac:dyDescent="0.15">
      <c r="A423" s="203" t="s">
        <v>1571</v>
      </c>
      <c r="N423" s="216" t="s">
        <v>1569</v>
      </c>
      <c r="O423" s="216" t="e">
        <f>INDEX('Standard Descriptions'!$E:$E,MATCH(Guidance!E423,'Standard Descriptions'!$C:$C,0))</f>
        <v>#N/A</v>
      </c>
      <c r="P423" s="218" t="s">
        <v>1570</v>
      </c>
      <c r="Q423" s="218" t="s">
        <v>63</v>
      </c>
      <c r="R423" s="218" t="str">
        <f t="shared" si="50"/>
        <v xml:space="preserve"> </v>
      </c>
      <c r="S423" s="218" t="str">
        <f t="shared" si="51"/>
        <v>//** : **</v>
      </c>
      <c r="T423" s="203" t="str">
        <f t="shared" si="49"/>
        <v/>
      </c>
    </row>
    <row r="424" spans="1:20" x14ac:dyDescent="0.15">
      <c r="A424" s="203" t="s">
        <v>1571</v>
      </c>
      <c r="N424" s="216" t="s">
        <v>1569</v>
      </c>
      <c r="O424" s="216" t="e">
        <f>INDEX('Standard Descriptions'!$E:$E,MATCH(Guidance!E424,'Standard Descriptions'!$C:$C,0))</f>
        <v>#N/A</v>
      </c>
      <c r="P424" s="218" t="s">
        <v>1570</v>
      </c>
      <c r="Q424" s="218" t="s">
        <v>63</v>
      </c>
      <c r="R424" s="218" t="str">
        <f t="shared" si="50"/>
        <v xml:space="preserve"> </v>
      </c>
      <c r="S424" s="218" t="str">
        <f t="shared" si="51"/>
        <v>//** : **</v>
      </c>
      <c r="T424" s="203" t="str">
        <f t="shared" si="49"/>
        <v/>
      </c>
    </row>
    <row r="425" spans="1:20" x14ac:dyDescent="0.15">
      <c r="A425" s="203" t="s">
        <v>1571</v>
      </c>
      <c r="N425" s="216" t="s">
        <v>1569</v>
      </c>
      <c r="O425" s="216" t="e">
        <f>INDEX('Standard Descriptions'!$E:$E,MATCH(Guidance!E425,'Standard Descriptions'!$C:$C,0))</f>
        <v>#N/A</v>
      </c>
      <c r="P425" s="218" t="s">
        <v>1570</v>
      </c>
      <c r="Q425" s="218" t="s">
        <v>63</v>
      </c>
      <c r="R425" s="218" t="str">
        <f t="shared" si="50"/>
        <v xml:space="preserve"> </v>
      </c>
      <c r="S425" s="218" t="str">
        <f t="shared" si="51"/>
        <v>//** : **</v>
      </c>
      <c r="T425" s="203" t="str">
        <f t="shared" si="49"/>
        <v/>
      </c>
    </row>
    <row r="426" spans="1:20" x14ac:dyDescent="0.15">
      <c r="A426" s="203" t="s">
        <v>1571</v>
      </c>
      <c r="N426" s="216" t="s">
        <v>1569</v>
      </c>
      <c r="O426" s="216" t="e">
        <f>INDEX('Standard Descriptions'!$E:$E,MATCH(Guidance!E426,'Standard Descriptions'!$C:$C,0))</f>
        <v>#N/A</v>
      </c>
      <c r="P426" s="218" t="s">
        <v>1570</v>
      </c>
      <c r="Q426" s="218" t="s">
        <v>63</v>
      </c>
      <c r="R426" s="218" t="str">
        <f t="shared" si="50"/>
        <v xml:space="preserve"> </v>
      </c>
      <c r="S426" s="218" t="str">
        <f t="shared" si="51"/>
        <v>//** : **</v>
      </c>
      <c r="T426" s="203" t="str">
        <f t="shared" si="49"/>
        <v/>
      </c>
    </row>
    <row r="427" spans="1:20" x14ac:dyDescent="0.15">
      <c r="A427" s="203" t="s">
        <v>1571</v>
      </c>
      <c r="N427" s="216" t="s">
        <v>1569</v>
      </c>
      <c r="O427" s="216" t="e">
        <f>INDEX('Standard Descriptions'!$E:$E,MATCH(Guidance!E427,'Standard Descriptions'!$C:$C,0))</f>
        <v>#N/A</v>
      </c>
      <c r="P427" s="218" t="s">
        <v>1570</v>
      </c>
      <c r="Q427" s="218" t="s">
        <v>63</v>
      </c>
      <c r="R427" s="218" t="str">
        <f t="shared" si="50"/>
        <v xml:space="preserve"> </v>
      </c>
      <c r="S427" s="218" t="str">
        <f t="shared" si="51"/>
        <v>//** : **</v>
      </c>
      <c r="T427" s="203" t="str">
        <f t="shared" si="49"/>
        <v/>
      </c>
    </row>
    <row r="428" spans="1:20" x14ac:dyDescent="0.15">
      <c r="A428" s="203" t="s">
        <v>1571</v>
      </c>
      <c r="N428" s="216" t="s">
        <v>1569</v>
      </c>
      <c r="O428" s="216" t="e">
        <f>INDEX('Standard Descriptions'!$E:$E,MATCH(Guidance!E428,'Standard Descriptions'!$C:$C,0))</f>
        <v>#N/A</v>
      </c>
      <c r="P428" s="218" t="s">
        <v>1570</v>
      </c>
      <c r="Q428" s="218" t="s">
        <v>63</v>
      </c>
      <c r="R428" s="218" t="str">
        <f t="shared" si="50"/>
        <v xml:space="preserve"> </v>
      </c>
      <c r="S428" s="218" t="str">
        <f t="shared" si="51"/>
        <v>//** : **</v>
      </c>
      <c r="T428" s="203" t="str">
        <f t="shared" si="49"/>
        <v/>
      </c>
    </row>
    <row r="429" spans="1:20" x14ac:dyDescent="0.15">
      <c r="A429" s="203" t="s">
        <v>1571</v>
      </c>
      <c r="N429" s="216" t="s">
        <v>1569</v>
      </c>
      <c r="O429" s="216" t="e">
        <f>INDEX('Standard Descriptions'!$E:$E,MATCH(Guidance!E429,'Standard Descriptions'!$C:$C,0))</f>
        <v>#N/A</v>
      </c>
      <c r="P429" s="218" t="s">
        <v>1570</v>
      </c>
      <c r="Q429" s="218" t="s">
        <v>63</v>
      </c>
      <c r="R429" s="218" t="str">
        <f t="shared" si="50"/>
        <v xml:space="preserve"> </v>
      </c>
      <c r="S429" s="218" t="str">
        <f t="shared" si="51"/>
        <v>//** : **</v>
      </c>
      <c r="T429" s="203" t="str">
        <f t="shared" si="49"/>
        <v/>
      </c>
    </row>
    <row r="430" spans="1:20" x14ac:dyDescent="0.15">
      <c r="A430" s="203" t="s">
        <v>1571</v>
      </c>
      <c r="N430" s="216" t="s">
        <v>1569</v>
      </c>
      <c r="O430" s="216" t="e">
        <f>INDEX('Standard Descriptions'!$E:$E,MATCH(Guidance!E430,'Standard Descriptions'!$C:$C,0))</f>
        <v>#N/A</v>
      </c>
      <c r="P430" s="218" t="s">
        <v>1570</v>
      </c>
      <c r="Q430" s="218" t="s">
        <v>63</v>
      </c>
      <c r="R430" s="218" t="str">
        <f t="shared" si="50"/>
        <v xml:space="preserve"> </v>
      </c>
      <c r="S430" s="218" t="str">
        <f t="shared" si="51"/>
        <v>//** : **</v>
      </c>
      <c r="T430" s="203" t="str">
        <f t="shared" si="49"/>
        <v/>
      </c>
    </row>
    <row r="431" spans="1:20" x14ac:dyDescent="0.15">
      <c r="A431" s="203" t="s">
        <v>1571</v>
      </c>
      <c r="N431" s="216" t="s">
        <v>1569</v>
      </c>
      <c r="O431" s="216" t="e">
        <f>INDEX('Standard Descriptions'!$E:$E,MATCH(Guidance!E431,'Standard Descriptions'!$C:$C,0))</f>
        <v>#N/A</v>
      </c>
      <c r="P431" s="218" t="s">
        <v>1570</v>
      </c>
      <c r="Q431" s="218" t="s">
        <v>63</v>
      </c>
      <c r="R431" s="218" t="str">
        <f t="shared" si="50"/>
        <v xml:space="preserve"> </v>
      </c>
      <c r="S431" s="218" t="str">
        <f t="shared" si="51"/>
        <v>//** : **</v>
      </c>
      <c r="T431" s="203" t="str">
        <f t="shared" si="49"/>
        <v/>
      </c>
    </row>
    <row r="432" spans="1:20" x14ac:dyDescent="0.15">
      <c r="A432" s="203" t="s">
        <v>1571</v>
      </c>
      <c r="N432" s="216" t="s">
        <v>1569</v>
      </c>
      <c r="O432" s="216" t="e">
        <f>INDEX('Standard Descriptions'!$E:$E,MATCH(Guidance!E432,'Standard Descriptions'!$C:$C,0))</f>
        <v>#N/A</v>
      </c>
      <c r="P432" s="218" t="s">
        <v>1570</v>
      </c>
      <c r="Q432" s="218" t="s">
        <v>63</v>
      </c>
      <c r="R432" s="218" t="str">
        <f t="shared" si="50"/>
        <v xml:space="preserve"> </v>
      </c>
      <c r="S432" s="218" t="str">
        <f t="shared" si="51"/>
        <v>//** : **</v>
      </c>
      <c r="T432" s="203" t="str">
        <f t="shared" si="49"/>
        <v/>
      </c>
    </row>
    <row r="433" spans="1:20" x14ac:dyDescent="0.15">
      <c r="A433" s="203" t="s">
        <v>1571</v>
      </c>
      <c r="N433" s="216" t="s">
        <v>1569</v>
      </c>
      <c r="O433" s="216" t="e">
        <f>INDEX('Standard Descriptions'!$E:$E,MATCH(Guidance!E433,'Standard Descriptions'!$C:$C,0))</f>
        <v>#N/A</v>
      </c>
      <c r="P433" s="218" t="s">
        <v>1570</v>
      </c>
      <c r="Q433" s="218" t="s">
        <v>63</v>
      </c>
      <c r="R433" s="218" t="str">
        <f t="shared" si="50"/>
        <v xml:space="preserve"> </v>
      </c>
      <c r="S433" s="218" t="str">
        <f t="shared" si="51"/>
        <v>//** : **</v>
      </c>
      <c r="T433" s="203" t="str">
        <f t="shared" si="49"/>
        <v/>
      </c>
    </row>
    <row r="434" spans="1:20" x14ac:dyDescent="0.15">
      <c r="A434" s="203" t="s">
        <v>1571</v>
      </c>
      <c r="N434" s="216" t="s">
        <v>1569</v>
      </c>
      <c r="O434" s="216" t="e">
        <f>INDEX('Standard Descriptions'!$E:$E,MATCH(Guidance!E434,'Standard Descriptions'!$C:$C,0))</f>
        <v>#N/A</v>
      </c>
      <c r="P434" s="218" t="s">
        <v>1570</v>
      </c>
      <c r="Q434" s="218" t="s">
        <v>63</v>
      </c>
      <c r="R434" s="218" t="str">
        <f t="shared" si="50"/>
        <v xml:space="preserve"> </v>
      </c>
      <c r="S434" s="218" t="str">
        <f t="shared" si="51"/>
        <v>//** : **</v>
      </c>
      <c r="T434" s="203" t="str">
        <f t="shared" si="49"/>
        <v/>
      </c>
    </row>
    <row r="435" spans="1:20" x14ac:dyDescent="0.15">
      <c r="A435" s="203" t="s">
        <v>1571</v>
      </c>
      <c r="N435" s="216" t="s">
        <v>1569</v>
      </c>
      <c r="O435" s="216" t="e">
        <f>INDEX('Standard Descriptions'!$E:$E,MATCH(Guidance!E435,'Standard Descriptions'!$C:$C,0))</f>
        <v>#N/A</v>
      </c>
      <c r="P435" s="218" t="s">
        <v>1570</v>
      </c>
      <c r="Q435" s="218" t="s">
        <v>63</v>
      </c>
      <c r="R435" s="218" t="str">
        <f t="shared" si="50"/>
        <v xml:space="preserve"> </v>
      </c>
      <c r="S435" s="218" t="str">
        <f t="shared" si="51"/>
        <v>//** : **</v>
      </c>
      <c r="T435" s="203" t="str">
        <f t="shared" si="49"/>
        <v/>
      </c>
    </row>
    <row r="436" spans="1:20" x14ac:dyDescent="0.15">
      <c r="A436" s="203" t="s">
        <v>1571</v>
      </c>
      <c r="N436" s="216" t="s">
        <v>1569</v>
      </c>
      <c r="O436" s="216" t="e">
        <f>INDEX('Standard Descriptions'!$E:$E,MATCH(Guidance!E436,'Standard Descriptions'!$C:$C,0))</f>
        <v>#N/A</v>
      </c>
      <c r="P436" s="218" t="s">
        <v>1570</v>
      </c>
      <c r="Q436" s="218" t="s">
        <v>63</v>
      </c>
      <c r="R436" s="218" t="str">
        <f t="shared" si="50"/>
        <v xml:space="preserve"> </v>
      </c>
      <c r="S436" s="218" t="str">
        <f t="shared" si="51"/>
        <v>//** : **</v>
      </c>
      <c r="T436" s="203" t="str">
        <f t="shared" si="49"/>
        <v/>
      </c>
    </row>
    <row r="437" spans="1:20" x14ac:dyDescent="0.15">
      <c r="A437" s="203" t="s">
        <v>1571</v>
      </c>
      <c r="N437" s="216" t="s">
        <v>1569</v>
      </c>
      <c r="O437" s="216" t="e">
        <f>INDEX('Standard Descriptions'!$E:$E,MATCH(Guidance!E437,'Standard Descriptions'!$C:$C,0))</f>
        <v>#N/A</v>
      </c>
      <c r="P437" s="218" t="s">
        <v>1570</v>
      </c>
      <c r="Q437" s="218" t="s">
        <v>63</v>
      </c>
      <c r="R437" s="218" t="str">
        <f t="shared" si="50"/>
        <v xml:space="preserve"> </v>
      </c>
      <c r="S437" s="218" t="str">
        <f t="shared" si="51"/>
        <v>//** : **</v>
      </c>
      <c r="T437" s="203" t="str">
        <f t="shared" si="49"/>
        <v/>
      </c>
    </row>
    <row r="438" spans="1:20" x14ac:dyDescent="0.15">
      <c r="A438" s="203" t="s">
        <v>1571</v>
      </c>
      <c r="N438" s="216" t="s">
        <v>1569</v>
      </c>
      <c r="O438" s="216" t="e">
        <f>INDEX('Standard Descriptions'!$E:$E,MATCH(Guidance!E438,'Standard Descriptions'!$C:$C,0))</f>
        <v>#N/A</v>
      </c>
      <c r="P438" s="218" t="s">
        <v>1570</v>
      </c>
      <c r="Q438" s="218" t="s">
        <v>63</v>
      </c>
      <c r="R438" s="218" t="str">
        <f t="shared" si="50"/>
        <v xml:space="preserve"> </v>
      </c>
      <c r="S438" s="218" t="str">
        <f t="shared" si="51"/>
        <v>//** : **</v>
      </c>
      <c r="T438" s="203" t="str">
        <f t="shared" si="49"/>
        <v/>
      </c>
    </row>
    <row r="439" spans="1:20" x14ac:dyDescent="0.15">
      <c r="A439" s="203" t="s">
        <v>1571</v>
      </c>
      <c r="N439" s="216" t="s">
        <v>1569</v>
      </c>
      <c r="O439" s="216" t="e">
        <f>INDEX('Standard Descriptions'!$E:$E,MATCH(Guidance!E439,'Standard Descriptions'!$C:$C,0))</f>
        <v>#N/A</v>
      </c>
      <c r="P439" s="218" t="s">
        <v>1570</v>
      </c>
      <c r="Q439" s="218" t="s">
        <v>63</v>
      </c>
      <c r="R439" s="218" t="str">
        <f t="shared" si="50"/>
        <v xml:space="preserve"> </v>
      </c>
      <c r="S439" s="218" t="str">
        <f t="shared" si="51"/>
        <v>//** : **</v>
      </c>
      <c r="T439" s="203" t="str">
        <f t="shared" si="49"/>
        <v/>
      </c>
    </row>
    <row r="440" spans="1:20" x14ac:dyDescent="0.15">
      <c r="A440" s="203" t="s">
        <v>1571</v>
      </c>
      <c r="N440" s="216" t="s">
        <v>1569</v>
      </c>
      <c r="O440" s="216" t="e">
        <f>INDEX('Standard Descriptions'!$E:$E,MATCH(Guidance!E440,'Standard Descriptions'!$C:$C,0))</f>
        <v>#N/A</v>
      </c>
      <c r="P440" s="218" t="s">
        <v>1570</v>
      </c>
      <c r="Q440" s="218" t="s">
        <v>63</v>
      </c>
      <c r="R440" s="218" t="str">
        <f t="shared" si="50"/>
        <v xml:space="preserve"> </v>
      </c>
      <c r="S440" s="218" t="str">
        <f t="shared" si="51"/>
        <v>//** : **</v>
      </c>
      <c r="T440" s="203" t="str">
        <f t="shared" si="49"/>
        <v/>
      </c>
    </row>
    <row r="441" spans="1:20" x14ac:dyDescent="0.15">
      <c r="A441" s="203" t="s">
        <v>1571</v>
      </c>
      <c r="N441" s="216" t="s">
        <v>1569</v>
      </c>
      <c r="O441" s="216" t="e">
        <f>INDEX('Standard Descriptions'!$E:$E,MATCH(Guidance!E441,'Standard Descriptions'!$C:$C,0))</f>
        <v>#N/A</v>
      </c>
      <c r="P441" s="218" t="s">
        <v>1570</v>
      </c>
      <c r="Q441" s="218" t="s">
        <v>63</v>
      </c>
      <c r="R441" s="218" t="str">
        <f t="shared" si="50"/>
        <v xml:space="preserve"> </v>
      </c>
      <c r="S441" s="218" t="str">
        <f t="shared" si="51"/>
        <v>//** : **</v>
      </c>
      <c r="T441" s="203" t="str">
        <f t="shared" si="49"/>
        <v/>
      </c>
    </row>
    <row r="442" spans="1:20" x14ac:dyDescent="0.15">
      <c r="A442" s="203" t="s">
        <v>1571</v>
      </c>
      <c r="N442" s="216" t="s">
        <v>1569</v>
      </c>
      <c r="O442" s="216" t="e">
        <f>INDEX('Standard Descriptions'!$E:$E,MATCH(Guidance!E442,'Standard Descriptions'!$C:$C,0))</f>
        <v>#N/A</v>
      </c>
      <c r="P442" s="218" t="s">
        <v>1570</v>
      </c>
      <c r="Q442" s="218" t="s">
        <v>63</v>
      </c>
      <c r="R442" s="218" t="str">
        <f t="shared" si="50"/>
        <v xml:space="preserve"> </v>
      </c>
      <c r="S442" s="218" t="str">
        <f t="shared" si="51"/>
        <v>//** : **</v>
      </c>
      <c r="T442" s="203" t="str">
        <f t="shared" si="49"/>
        <v/>
      </c>
    </row>
    <row r="443" spans="1:20" x14ac:dyDescent="0.15">
      <c r="A443" s="203" t="s">
        <v>1571</v>
      </c>
      <c r="N443" s="216" t="s">
        <v>1569</v>
      </c>
      <c r="O443" s="216" t="e">
        <f>INDEX('Standard Descriptions'!$E:$E,MATCH(Guidance!E443,'Standard Descriptions'!$C:$C,0))</f>
        <v>#N/A</v>
      </c>
      <c r="P443" s="218" t="s">
        <v>1570</v>
      </c>
      <c r="Q443" s="218" t="s">
        <v>63</v>
      </c>
      <c r="R443" s="218" t="str">
        <f t="shared" si="50"/>
        <v xml:space="preserve"> </v>
      </c>
      <c r="S443" s="218" t="str">
        <f t="shared" si="51"/>
        <v>//** : **</v>
      </c>
      <c r="T443" s="203" t="str">
        <f t="shared" si="49"/>
        <v/>
      </c>
    </row>
    <row r="444" spans="1:20" x14ac:dyDescent="0.15">
      <c r="A444" s="203" t="s">
        <v>1571</v>
      </c>
      <c r="N444" s="216" t="s">
        <v>1569</v>
      </c>
      <c r="O444" s="216" t="e">
        <f>INDEX('Standard Descriptions'!$E:$E,MATCH(Guidance!E444,'Standard Descriptions'!$C:$C,0))</f>
        <v>#N/A</v>
      </c>
      <c r="P444" s="218" t="s">
        <v>1570</v>
      </c>
      <c r="Q444" s="218" t="s">
        <v>63</v>
      </c>
      <c r="R444" s="218" t="str">
        <f t="shared" si="50"/>
        <v xml:space="preserve"> </v>
      </c>
      <c r="S444" s="218" t="str">
        <f t="shared" si="51"/>
        <v>//** : **</v>
      </c>
      <c r="T444" s="203" t="str">
        <f t="shared" si="49"/>
        <v/>
      </c>
    </row>
    <row r="445" spans="1:20" x14ac:dyDescent="0.15">
      <c r="A445" s="203" t="s">
        <v>1571</v>
      </c>
      <c r="N445" s="216" t="s">
        <v>1569</v>
      </c>
      <c r="O445" s="216" t="e">
        <f>INDEX('Standard Descriptions'!$E:$E,MATCH(Guidance!E445,'Standard Descriptions'!$C:$C,0))</f>
        <v>#N/A</v>
      </c>
      <c r="P445" s="218" t="s">
        <v>1570</v>
      </c>
      <c r="Q445" s="218" t="s">
        <v>63</v>
      </c>
      <c r="R445" s="218" t="str">
        <f t="shared" si="50"/>
        <v xml:space="preserve"> </v>
      </c>
      <c r="S445" s="218" t="str">
        <f t="shared" si="51"/>
        <v>//** : **</v>
      </c>
      <c r="T445" s="203" t="str">
        <f t="shared" si="49"/>
        <v/>
      </c>
    </row>
    <row r="446" spans="1:20" x14ac:dyDescent="0.15">
      <c r="A446" s="203" t="s">
        <v>1571</v>
      </c>
      <c r="N446" s="216" t="s">
        <v>1569</v>
      </c>
      <c r="O446" s="216" t="e">
        <f>INDEX('Standard Descriptions'!$E:$E,MATCH(Guidance!E446,'Standard Descriptions'!$C:$C,0))</f>
        <v>#N/A</v>
      </c>
      <c r="P446" s="218" t="s">
        <v>1570</v>
      </c>
      <c r="Q446" s="218" t="s">
        <v>63</v>
      </c>
      <c r="R446" s="218" t="str">
        <f t="shared" si="50"/>
        <v xml:space="preserve"> </v>
      </c>
      <c r="S446" s="218" t="str">
        <f t="shared" si="51"/>
        <v>//** : **</v>
      </c>
      <c r="T446" s="203" t="str">
        <f t="shared" si="49"/>
        <v/>
      </c>
    </row>
    <row r="447" spans="1:20" x14ac:dyDescent="0.15">
      <c r="A447" s="203" t="s">
        <v>1571</v>
      </c>
      <c r="N447" s="216" t="s">
        <v>1569</v>
      </c>
      <c r="O447" s="216" t="e">
        <f>INDEX('Standard Descriptions'!$E:$E,MATCH(Guidance!E447,'Standard Descriptions'!$C:$C,0))</f>
        <v>#N/A</v>
      </c>
      <c r="P447" s="218" t="s">
        <v>1570</v>
      </c>
      <c r="Q447" s="218" t="s">
        <v>63</v>
      </c>
      <c r="R447" s="218" t="str">
        <f t="shared" si="50"/>
        <v xml:space="preserve"> </v>
      </c>
      <c r="S447" s="218" t="str">
        <f t="shared" si="51"/>
        <v>//** : **</v>
      </c>
      <c r="T447" s="203" t="str">
        <f t="shared" si="49"/>
        <v/>
      </c>
    </row>
    <row r="448" spans="1:20" x14ac:dyDescent="0.15">
      <c r="A448" s="203" t="s">
        <v>1571</v>
      </c>
      <c r="N448" s="216" t="s">
        <v>1569</v>
      </c>
      <c r="O448" s="216" t="e">
        <f>INDEX('Standard Descriptions'!$E:$E,MATCH(Guidance!E448,'Standard Descriptions'!$C:$C,0))</f>
        <v>#N/A</v>
      </c>
      <c r="P448" s="218" t="s">
        <v>1570</v>
      </c>
      <c r="Q448" s="218" t="s">
        <v>63</v>
      </c>
      <c r="R448" s="218" t="str">
        <f t="shared" si="50"/>
        <v xml:space="preserve"> </v>
      </c>
      <c r="S448" s="218" t="str">
        <f t="shared" si="51"/>
        <v>//** : **</v>
      </c>
      <c r="T448" s="203" t="str">
        <f t="shared" si="49"/>
        <v/>
      </c>
    </row>
    <row r="449" spans="1:20" x14ac:dyDescent="0.15">
      <c r="A449" s="203" t="s">
        <v>1571</v>
      </c>
      <c r="N449" s="216" t="s">
        <v>1569</v>
      </c>
      <c r="O449" s="216" t="e">
        <f>INDEX('Standard Descriptions'!$E:$E,MATCH(Guidance!E449,'Standard Descriptions'!$C:$C,0))</f>
        <v>#N/A</v>
      </c>
      <c r="P449" s="218" t="s">
        <v>1570</v>
      </c>
      <c r="Q449" s="218" t="s">
        <v>63</v>
      </c>
      <c r="R449" s="218" t="str">
        <f t="shared" si="50"/>
        <v xml:space="preserve"> </v>
      </c>
      <c r="S449" s="218" t="str">
        <f t="shared" si="51"/>
        <v>//** : **</v>
      </c>
      <c r="T449" s="203" t="str">
        <f t="shared" si="49"/>
        <v/>
      </c>
    </row>
    <row r="450" spans="1:20" x14ac:dyDescent="0.15">
      <c r="A450" s="203" t="s">
        <v>1571</v>
      </c>
      <c r="N450" s="216" t="s">
        <v>1569</v>
      </c>
      <c r="O450" s="216" t="e">
        <f>INDEX('Standard Descriptions'!$E:$E,MATCH(Guidance!E450,'Standard Descriptions'!$C:$C,0))</f>
        <v>#N/A</v>
      </c>
      <c r="P450" s="218" t="s">
        <v>1570</v>
      </c>
      <c r="Q450" s="218" t="s">
        <v>63</v>
      </c>
      <c r="R450" s="218" t="str">
        <f t="shared" si="50"/>
        <v xml:space="preserve"> </v>
      </c>
      <c r="S450" s="218" t="str">
        <f t="shared" si="51"/>
        <v>//** : **</v>
      </c>
      <c r="T450" s="203" t="str">
        <f t="shared" si="49"/>
        <v/>
      </c>
    </row>
    <row r="451" spans="1:20" x14ac:dyDescent="0.15">
      <c r="A451" s="203" t="s">
        <v>1571</v>
      </c>
      <c r="N451" s="216" t="s">
        <v>1569</v>
      </c>
      <c r="O451" s="216" t="e">
        <f>INDEX('Standard Descriptions'!$E:$E,MATCH(Guidance!E451,'Standard Descriptions'!$C:$C,0))</f>
        <v>#N/A</v>
      </c>
      <c r="P451" s="218" t="s">
        <v>1570</v>
      </c>
      <c r="Q451" s="218" t="s">
        <v>63</v>
      </c>
      <c r="R451" s="218" t="str">
        <f t="shared" si="50"/>
        <v xml:space="preserve"> </v>
      </c>
      <c r="S451" s="218" t="str">
        <f t="shared" si="51"/>
        <v>//** : **</v>
      </c>
      <c r="T451" s="203" t="str">
        <f t="shared" si="49"/>
        <v/>
      </c>
    </row>
    <row r="452" spans="1:20" x14ac:dyDescent="0.15">
      <c r="A452" s="203" t="s">
        <v>1571</v>
      </c>
      <c r="N452" s="216" t="s">
        <v>1569</v>
      </c>
      <c r="O452" s="216" t="e">
        <f>INDEX('Standard Descriptions'!$E:$E,MATCH(Guidance!E452,'Standard Descriptions'!$C:$C,0))</f>
        <v>#N/A</v>
      </c>
      <c r="P452" s="218" t="s">
        <v>1570</v>
      </c>
      <c r="Q452" s="218" t="s">
        <v>63</v>
      </c>
      <c r="R452" s="218" t="str">
        <f t="shared" si="50"/>
        <v xml:space="preserve"> </v>
      </c>
      <c r="S452" s="218" t="str">
        <f t="shared" si="51"/>
        <v>//** : **</v>
      </c>
      <c r="T452" s="203" t="str">
        <f t="shared" ref="T452:T515" si="52">IF(K452="Yes",S452&amp;L452,"")</f>
        <v/>
      </c>
    </row>
    <row r="453" spans="1:20" x14ac:dyDescent="0.15">
      <c r="A453" s="203" t="s">
        <v>1571</v>
      </c>
      <c r="N453" s="216" t="s">
        <v>1569</v>
      </c>
      <c r="O453" s="216" t="e">
        <f>INDEX('Standard Descriptions'!$E:$E,MATCH(Guidance!E453,'Standard Descriptions'!$C:$C,0))</f>
        <v>#N/A</v>
      </c>
      <c r="P453" s="218" t="s">
        <v>1570</v>
      </c>
      <c r="Q453" s="218" t="s">
        <v>63</v>
      </c>
      <c r="R453" s="218" t="str">
        <f t="shared" si="50"/>
        <v xml:space="preserve"> </v>
      </c>
      <c r="S453" s="218" t="str">
        <f t="shared" si="51"/>
        <v>//** : **</v>
      </c>
      <c r="T453" s="203" t="str">
        <f t="shared" si="52"/>
        <v/>
      </c>
    </row>
    <row r="454" spans="1:20" x14ac:dyDescent="0.15">
      <c r="A454" s="203" t="s">
        <v>1571</v>
      </c>
      <c r="N454" s="216" t="s">
        <v>1569</v>
      </c>
      <c r="O454" s="216" t="e">
        <f>INDEX('Standard Descriptions'!$E:$E,MATCH(Guidance!E454,'Standard Descriptions'!$C:$C,0))</f>
        <v>#N/A</v>
      </c>
      <c r="P454" s="218" t="s">
        <v>1570</v>
      </c>
      <c r="Q454" s="218" t="s">
        <v>63</v>
      </c>
      <c r="R454" s="218" t="str">
        <f t="shared" si="50"/>
        <v xml:space="preserve"> </v>
      </c>
      <c r="S454" s="218" t="str">
        <f t="shared" si="51"/>
        <v>//** : **</v>
      </c>
      <c r="T454" s="203" t="str">
        <f t="shared" si="52"/>
        <v/>
      </c>
    </row>
    <row r="455" spans="1:20" x14ac:dyDescent="0.15">
      <c r="A455" s="203" t="s">
        <v>1571</v>
      </c>
      <c r="N455" s="216" t="s">
        <v>1569</v>
      </c>
      <c r="O455" s="216" t="e">
        <f>INDEX('Standard Descriptions'!$E:$E,MATCH(Guidance!E455,'Standard Descriptions'!$C:$C,0))</f>
        <v>#N/A</v>
      </c>
      <c r="P455" s="218" t="s">
        <v>1570</v>
      </c>
      <c r="Q455" s="218" t="s">
        <v>63</v>
      </c>
      <c r="R455" s="218" t="str">
        <f t="shared" si="50"/>
        <v xml:space="preserve"> </v>
      </c>
      <c r="S455" s="218" t="str">
        <f t="shared" si="51"/>
        <v>//** : **</v>
      </c>
      <c r="T455" s="203" t="str">
        <f t="shared" si="52"/>
        <v/>
      </c>
    </row>
    <row r="456" spans="1:20" x14ac:dyDescent="0.15">
      <c r="A456" s="203" t="s">
        <v>1571</v>
      </c>
      <c r="N456" s="216" t="s">
        <v>1569</v>
      </c>
      <c r="O456" s="216" t="e">
        <f>INDEX('Standard Descriptions'!$E:$E,MATCH(Guidance!E456,'Standard Descriptions'!$C:$C,0))</f>
        <v>#N/A</v>
      </c>
      <c r="P456" s="218" t="s">
        <v>1570</v>
      </c>
      <c r="Q456" s="218" t="s">
        <v>63</v>
      </c>
      <c r="R456" s="218" t="str">
        <f t="shared" ref="R456:R472" si="53">H456&amp;" "&amp;I456</f>
        <v xml:space="preserve"> </v>
      </c>
      <c r="S456" s="218" t="str">
        <f t="shared" ref="S456:S519" si="54">IF(R456="","","//**"&amp;R456&amp;": **")</f>
        <v>//** : **</v>
      </c>
      <c r="T456" s="203" t="str">
        <f t="shared" si="52"/>
        <v/>
      </c>
    </row>
    <row r="457" spans="1:20" x14ac:dyDescent="0.15">
      <c r="A457" s="203" t="s">
        <v>1571</v>
      </c>
      <c r="N457" s="216" t="s">
        <v>1569</v>
      </c>
      <c r="O457" s="216" t="e">
        <f>INDEX('Standard Descriptions'!$E:$E,MATCH(Guidance!E457,'Standard Descriptions'!$C:$C,0))</f>
        <v>#N/A</v>
      </c>
      <c r="P457" s="218" t="s">
        <v>1570</v>
      </c>
      <c r="Q457" s="218" t="s">
        <v>63</v>
      </c>
      <c r="R457" s="218" t="str">
        <f t="shared" si="53"/>
        <v xml:space="preserve"> </v>
      </c>
      <c r="S457" s="218" t="str">
        <f t="shared" si="54"/>
        <v>//** : **</v>
      </c>
      <c r="T457" s="203" t="str">
        <f t="shared" si="52"/>
        <v/>
      </c>
    </row>
    <row r="458" spans="1:20" x14ac:dyDescent="0.15">
      <c r="A458" s="203" t="s">
        <v>1571</v>
      </c>
      <c r="N458" s="216" t="s">
        <v>1569</v>
      </c>
      <c r="O458" s="216" t="e">
        <f>INDEX('Standard Descriptions'!$E:$E,MATCH(Guidance!E458,'Standard Descriptions'!$C:$C,0))</f>
        <v>#N/A</v>
      </c>
      <c r="P458" s="218" t="s">
        <v>1570</v>
      </c>
      <c r="Q458" s="218" t="s">
        <v>63</v>
      </c>
      <c r="R458" s="218" t="str">
        <f t="shared" si="53"/>
        <v xml:space="preserve"> </v>
      </c>
      <c r="S458" s="218" t="str">
        <f t="shared" si="54"/>
        <v>//** : **</v>
      </c>
      <c r="T458" s="203" t="str">
        <f t="shared" si="52"/>
        <v/>
      </c>
    </row>
    <row r="459" spans="1:20" x14ac:dyDescent="0.15">
      <c r="A459" s="203" t="s">
        <v>1571</v>
      </c>
      <c r="N459" s="216" t="s">
        <v>1569</v>
      </c>
      <c r="O459" s="216" t="e">
        <f>INDEX('Standard Descriptions'!$E:$E,MATCH(Guidance!E459,'Standard Descriptions'!$C:$C,0))</f>
        <v>#N/A</v>
      </c>
      <c r="P459" s="218" t="s">
        <v>1570</v>
      </c>
      <c r="Q459" s="218" t="s">
        <v>63</v>
      </c>
      <c r="R459" s="218" t="str">
        <f t="shared" si="53"/>
        <v xml:space="preserve"> </v>
      </c>
      <c r="S459" s="218" t="str">
        <f t="shared" si="54"/>
        <v>//** : **</v>
      </c>
      <c r="T459" s="203" t="str">
        <f t="shared" si="52"/>
        <v/>
      </c>
    </row>
    <row r="460" spans="1:20" x14ac:dyDescent="0.15">
      <c r="A460" s="203" t="s">
        <v>1571</v>
      </c>
      <c r="N460" s="216" t="s">
        <v>1569</v>
      </c>
      <c r="O460" s="216" t="e">
        <f>INDEX('Standard Descriptions'!$E:$E,MATCH(Guidance!E460,'Standard Descriptions'!$C:$C,0))</f>
        <v>#N/A</v>
      </c>
      <c r="P460" s="218" t="s">
        <v>1570</v>
      </c>
      <c r="Q460" s="218" t="s">
        <v>63</v>
      </c>
      <c r="R460" s="218" t="str">
        <f t="shared" si="53"/>
        <v xml:space="preserve"> </v>
      </c>
      <c r="S460" s="218" t="str">
        <f t="shared" si="54"/>
        <v>//** : **</v>
      </c>
      <c r="T460" s="203" t="str">
        <f t="shared" si="52"/>
        <v/>
      </c>
    </row>
    <row r="461" spans="1:20" x14ac:dyDescent="0.15">
      <c r="A461" s="203" t="s">
        <v>1571</v>
      </c>
      <c r="N461" s="216" t="s">
        <v>1569</v>
      </c>
      <c r="O461" s="216" t="e">
        <f>INDEX('Standard Descriptions'!$E:$E,MATCH(Guidance!E461,'Standard Descriptions'!$C:$C,0))</f>
        <v>#N/A</v>
      </c>
      <c r="P461" s="218" t="s">
        <v>1570</v>
      </c>
      <c r="Q461" s="218" t="s">
        <v>63</v>
      </c>
      <c r="R461" s="218" t="str">
        <f t="shared" si="53"/>
        <v xml:space="preserve"> </v>
      </c>
      <c r="S461" s="218" t="str">
        <f t="shared" si="54"/>
        <v>//** : **</v>
      </c>
      <c r="T461" s="203" t="str">
        <f t="shared" si="52"/>
        <v/>
      </c>
    </row>
    <row r="462" spans="1:20" x14ac:dyDescent="0.15">
      <c r="A462" s="203" t="s">
        <v>1571</v>
      </c>
      <c r="N462" s="216" t="s">
        <v>1569</v>
      </c>
      <c r="O462" s="216" t="e">
        <f>INDEX('Standard Descriptions'!$E:$E,MATCH(Guidance!E462,'Standard Descriptions'!$C:$C,0))</f>
        <v>#N/A</v>
      </c>
      <c r="P462" s="218" t="s">
        <v>1570</v>
      </c>
      <c r="Q462" s="218" t="s">
        <v>63</v>
      </c>
      <c r="R462" s="218" t="str">
        <f t="shared" si="53"/>
        <v xml:space="preserve"> </v>
      </c>
      <c r="S462" s="218" t="str">
        <f t="shared" si="54"/>
        <v>//** : **</v>
      </c>
      <c r="T462" s="203" t="str">
        <f t="shared" si="52"/>
        <v/>
      </c>
    </row>
    <row r="463" spans="1:20" x14ac:dyDescent="0.15">
      <c r="A463" s="203" t="s">
        <v>1571</v>
      </c>
      <c r="N463" s="216" t="s">
        <v>1569</v>
      </c>
      <c r="O463" s="216" t="e">
        <f>INDEX('Standard Descriptions'!$E:$E,MATCH(Guidance!E463,'Standard Descriptions'!$C:$C,0))</f>
        <v>#N/A</v>
      </c>
      <c r="P463" s="218" t="s">
        <v>1570</v>
      </c>
      <c r="Q463" s="218" t="s">
        <v>63</v>
      </c>
      <c r="R463" s="218" t="str">
        <f t="shared" si="53"/>
        <v xml:space="preserve"> </v>
      </c>
      <c r="S463" s="218" t="str">
        <f t="shared" si="54"/>
        <v>//** : **</v>
      </c>
      <c r="T463" s="203" t="str">
        <f t="shared" si="52"/>
        <v/>
      </c>
    </row>
    <row r="464" spans="1:20" x14ac:dyDescent="0.15">
      <c r="A464" s="203" t="s">
        <v>1571</v>
      </c>
      <c r="N464" s="216" t="s">
        <v>1569</v>
      </c>
      <c r="O464" s="216" t="e">
        <f>INDEX('Standard Descriptions'!$E:$E,MATCH(Guidance!E464,'Standard Descriptions'!$C:$C,0))</f>
        <v>#N/A</v>
      </c>
      <c r="P464" s="218" t="s">
        <v>1570</v>
      </c>
      <c r="Q464" s="218" t="s">
        <v>63</v>
      </c>
      <c r="R464" s="218" t="str">
        <f t="shared" si="53"/>
        <v xml:space="preserve"> </v>
      </c>
      <c r="S464" s="218" t="str">
        <f t="shared" si="54"/>
        <v>//** : **</v>
      </c>
      <c r="T464" s="203" t="str">
        <f t="shared" si="52"/>
        <v/>
      </c>
    </row>
    <row r="465" spans="1:21" x14ac:dyDescent="0.15">
      <c r="A465" s="203" t="s">
        <v>1571</v>
      </c>
      <c r="N465" s="216" t="s">
        <v>1569</v>
      </c>
      <c r="O465" s="216" t="e">
        <f>INDEX('Standard Descriptions'!$E:$E,MATCH(Guidance!E465,'Standard Descriptions'!$C:$C,0))</f>
        <v>#N/A</v>
      </c>
      <c r="P465" s="218" t="s">
        <v>1570</v>
      </c>
      <c r="Q465" s="218" t="s">
        <v>63</v>
      </c>
      <c r="R465" s="218" t="str">
        <f t="shared" si="53"/>
        <v xml:space="preserve"> </v>
      </c>
      <c r="S465" s="218" t="str">
        <f t="shared" si="54"/>
        <v>//** : **</v>
      </c>
      <c r="T465" s="203" t="str">
        <f t="shared" si="52"/>
        <v/>
      </c>
    </row>
    <row r="466" spans="1:21" x14ac:dyDescent="0.15">
      <c r="A466" s="203" t="s">
        <v>1571</v>
      </c>
      <c r="N466" s="216" t="s">
        <v>1569</v>
      </c>
      <c r="O466" s="216" t="e">
        <f>INDEX('Standard Descriptions'!$E:$E,MATCH(Guidance!E466,'Standard Descriptions'!$C:$C,0))</f>
        <v>#N/A</v>
      </c>
      <c r="P466" s="218" t="s">
        <v>1570</v>
      </c>
      <c r="Q466" s="218" t="s">
        <v>63</v>
      </c>
      <c r="R466" s="218" t="str">
        <f t="shared" si="53"/>
        <v xml:space="preserve"> </v>
      </c>
      <c r="S466" s="218" t="str">
        <f t="shared" si="54"/>
        <v>//** : **</v>
      </c>
      <c r="T466" s="203" t="str">
        <f t="shared" si="52"/>
        <v/>
      </c>
    </row>
    <row r="467" spans="1:21" x14ac:dyDescent="0.15">
      <c r="A467" s="203" t="s">
        <v>1571</v>
      </c>
      <c r="N467" s="216" t="s">
        <v>1569</v>
      </c>
      <c r="O467" s="216" t="e">
        <f>INDEX('Standard Descriptions'!$E:$E,MATCH(Guidance!E467,'Standard Descriptions'!$C:$C,0))</f>
        <v>#N/A</v>
      </c>
      <c r="P467" s="218" t="s">
        <v>1570</v>
      </c>
      <c r="Q467" s="218" t="s">
        <v>63</v>
      </c>
      <c r="R467" s="218" t="str">
        <f t="shared" si="53"/>
        <v xml:space="preserve"> </v>
      </c>
      <c r="S467" s="218" t="str">
        <f t="shared" si="54"/>
        <v>//** : **</v>
      </c>
      <c r="T467" s="203" t="str">
        <f t="shared" si="52"/>
        <v/>
      </c>
    </row>
    <row r="468" spans="1:21" x14ac:dyDescent="0.15">
      <c r="A468" s="203" t="s">
        <v>1571</v>
      </c>
      <c r="N468" s="216" t="s">
        <v>1569</v>
      </c>
      <c r="O468" s="216" t="e">
        <f>INDEX('Standard Descriptions'!$E:$E,MATCH(Guidance!E468,'Standard Descriptions'!$C:$C,0))</f>
        <v>#N/A</v>
      </c>
      <c r="P468" s="218" t="s">
        <v>1570</v>
      </c>
      <c r="Q468" s="218" t="s">
        <v>63</v>
      </c>
      <c r="R468" s="218" t="str">
        <f t="shared" si="53"/>
        <v xml:space="preserve"> </v>
      </c>
      <c r="S468" s="218" t="str">
        <f t="shared" si="54"/>
        <v>//** : **</v>
      </c>
      <c r="T468" s="203" t="str">
        <f t="shared" si="52"/>
        <v/>
      </c>
    </row>
    <row r="469" spans="1:21" x14ac:dyDescent="0.15">
      <c r="A469" s="203" t="s">
        <v>1571</v>
      </c>
      <c r="N469" s="216" t="s">
        <v>1569</v>
      </c>
      <c r="O469" s="216" t="e">
        <f>INDEX('Standard Descriptions'!$E:$E,MATCH(Guidance!E469,'Standard Descriptions'!$C:$C,0))</f>
        <v>#N/A</v>
      </c>
      <c r="P469" s="218" t="s">
        <v>1570</v>
      </c>
      <c r="Q469" s="218" t="s">
        <v>63</v>
      </c>
      <c r="R469" s="218" t="str">
        <f t="shared" si="53"/>
        <v xml:space="preserve"> </v>
      </c>
      <c r="S469" s="218" t="str">
        <f t="shared" si="54"/>
        <v>//** : **</v>
      </c>
      <c r="T469" s="203" t="str">
        <f t="shared" si="52"/>
        <v/>
      </c>
    </row>
    <row r="470" spans="1:21" x14ac:dyDescent="0.15">
      <c r="A470" s="203" t="s">
        <v>1571</v>
      </c>
      <c r="N470" s="216" t="s">
        <v>1569</v>
      </c>
      <c r="O470" s="216" t="e">
        <f>INDEX('Standard Descriptions'!$E:$E,MATCH(Guidance!E470,'Standard Descriptions'!$C:$C,0))</f>
        <v>#N/A</v>
      </c>
      <c r="P470" s="218" t="s">
        <v>1570</v>
      </c>
      <c r="Q470" s="218" t="s">
        <v>63</v>
      </c>
      <c r="R470" s="218" t="str">
        <f t="shared" si="53"/>
        <v xml:space="preserve"> </v>
      </c>
      <c r="S470" s="218" t="str">
        <f t="shared" si="54"/>
        <v>//** : **</v>
      </c>
      <c r="T470" s="203" t="str">
        <f t="shared" si="52"/>
        <v/>
      </c>
    </row>
    <row r="471" spans="1:21" x14ac:dyDescent="0.15">
      <c r="A471" s="203" t="s">
        <v>1571</v>
      </c>
      <c r="N471" s="216" t="s">
        <v>1569</v>
      </c>
      <c r="O471" s="216" t="e">
        <f>INDEX('Standard Descriptions'!$E:$E,MATCH(Guidance!E471,'Standard Descriptions'!$C:$C,0))</f>
        <v>#N/A</v>
      </c>
      <c r="P471" s="218" t="s">
        <v>1570</v>
      </c>
      <c r="Q471" s="218" t="s">
        <v>63</v>
      </c>
      <c r="R471" s="218" t="str">
        <f t="shared" si="53"/>
        <v xml:space="preserve"> </v>
      </c>
      <c r="S471" s="218" t="str">
        <f t="shared" si="54"/>
        <v>//** : **</v>
      </c>
      <c r="T471" s="203" t="str">
        <f t="shared" si="52"/>
        <v/>
      </c>
    </row>
    <row r="472" spans="1:21" s="213" customFormat="1" x14ac:dyDescent="0.15">
      <c r="A472" s="213" t="s">
        <v>1568</v>
      </c>
      <c r="B472" s="212" t="str">
        <f t="shared" ref="B472:B473" si="55">C472&amp;D472&amp;E472</f>
        <v>IndustryImproved System DesignFraction of Installation and System Integration Issues Remedied</v>
      </c>
      <c r="C472" s="213" t="s">
        <v>352</v>
      </c>
      <c r="D472" s="213" t="s">
        <v>389</v>
      </c>
      <c r="E472" s="213" t="s">
        <v>390</v>
      </c>
      <c r="J472" s="213">
        <v>54</v>
      </c>
      <c r="K472" s="213" t="s">
        <v>76</v>
      </c>
      <c r="L472" s="213" t="s">
        <v>1594</v>
      </c>
      <c r="M472" s="214"/>
      <c r="N472" s="213" t="s">
        <v>1569</v>
      </c>
      <c r="O472" s="213" t="str">
        <f>INDEX('Standard Descriptions'!$E:$E,MATCH(Guidance!E472,'Standard Descriptions'!$C:$C,0))</f>
        <v xml:space="preserve"> This policy reduces fuel consumption in the industry sector by improving the way components are put together and the way material or energy flows between them. // </v>
      </c>
      <c r="P472" s="213" t="s">
        <v>1570</v>
      </c>
      <c r="Q472" s="213" t="s">
        <v>76</v>
      </c>
      <c r="R472" s="213" t="str">
        <f t="shared" si="53"/>
        <v xml:space="preserve"> </v>
      </c>
      <c r="T472" s="213" t="str">
        <f t="shared" si="52"/>
        <v/>
      </c>
      <c r="U472" s="211" t="str">
        <f>N472&amp;O472&amp;P472&amp;T472</f>
        <v>**Description:** This policy reduces fuel consumption in the industry sector by improving the way components are put together and the way material or energy flows between them. // **Guidance for setting values: **</v>
      </c>
    </row>
    <row r="473" spans="1:21" s="213" customFormat="1" ht="110.5" customHeight="1" x14ac:dyDescent="0.15">
      <c r="A473" s="213" t="s">
        <v>1568</v>
      </c>
      <c r="B473" s="212" t="str">
        <f t="shared" si="55"/>
        <v>IndustryElectrification + HydrogenFraction of Industrial Fuel Use Shifted to Other Fuels</v>
      </c>
      <c r="C473" s="213" t="s">
        <v>352</v>
      </c>
      <c r="D473" s="213" t="s">
        <v>394</v>
      </c>
      <c r="E473" s="213" t="str">
        <f>E474</f>
        <v>Fraction of Industrial Fuel Use Shifted to Other Fuels</v>
      </c>
      <c r="L473" s="300" t="s">
        <v>1873</v>
      </c>
      <c r="M473" s="214"/>
      <c r="N473" s="213" t="s">
        <v>1569</v>
      </c>
      <c r="O473" s="213"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3" t="s">
        <v>1570</v>
      </c>
      <c r="Q473" s="213" t="s">
        <v>63</v>
      </c>
      <c r="S473" s="213" t="str">
        <f t="shared" si="54"/>
        <v/>
      </c>
      <c r="T473" s="213" t="str">
        <f t="shared" si="52"/>
        <v/>
      </c>
      <c r="U473" s="234"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15">
      <c r="A474" s="203" t="s">
        <v>1571</v>
      </c>
      <c r="C474" s="203" t="s">
        <v>352</v>
      </c>
      <c r="D474" s="203" t="s">
        <v>394</v>
      </c>
      <c r="E474" s="203" t="s">
        <v>395</v>
      </c>
      <c r="F474" s="203" t="s">
        <v>370</v>
      </c>
      <c r="G474" s="203" t="s">
        <v>396</v>
      </c>
      <c r="H474" s="203" t="s">
        <v>371</v>
      </c>
      <c r="I474" s="203" t="s">
        <v>397</v>
      </c>
      <c r="J474" s="203">
        <v>381</v>
      </c>
      <c r="K474" s="203" t="s">
        <v>76</v>
      </c>
      <c r="L474" s="203" t="s">
        <v>1595</v>
      </c>
      <c r="N474" s="216" t="s">
        <v>1569</v>
      </c>
      <c r="O474" s="216"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18" t="s">
        <v>1570</v>
      </c>
      <c r="Q474" s="218" t="s">
        <v>63</v>
      </c>
      <c r="R474" s="218" t="str">
        <f t="shared" ref="R474:R537" si="56">H474&amp;" "&amp;I474</f>
        <v>Cement Industry Electricity Use</v>
      </c>
      <c r="S474" s="218" t="str">
        <f t="shared" si="54"/>
        <v>//**Cement Industry Electricity Use: **</v>
      </c>
      <c r="T474" s="203" t="str">
        <f t="shared" si="52"/>
        <v/>
      </c>
    </row>
    <row r="475" spans="1:21" x14ac:dyDescent="0.15">
      <c r="A475" s="203" t="s">
        <v>1571</v>
      </c>
      <c r="C475" s="203" t="s">
        <v>352</v>
      </c>
      <c r="D475" s="203" t="s">
        <v>394</v>
      </c>
      <c r="E475" s="203" t="s">
        <v>395</v>
      </c>
      <c r="F475" s="203" t="s">
        <v>370</v>
      </c>
      <c r="G475" s="203" t="s">
        <v>402</v>
      </c>
      <c r="H475" s="203" t="s">
        <v>371</v>
      </c>
      <c r="I475" s="203" t="s">
        <v>403</v>
      </c>
      <c r="J475" s="203">
        <v>382</v>
      </c>
      <c r="K475" s="203" t="s">
        <v>63</v>
      </c>
      <c r="L475" s="203" t="s">
        <v>1595</v>
      </c>
      <c r="N475" s="216" t="s">
        <v>1569</v>
      </c>
      <c r="O475" s="216"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18" t="s">
        <v>1570</v>
      </c>
      <c r="Q475" s="218" t="s">
        <v>63</v>
      </c>
      <c r="R475" s="218" t="str">
        <f t="shared" si="56"/>
        <v>Cement Industry Coal Use</v>
      </c>
      <c r="S475" s="218" t="str">
        <f t="shared" si="54"/>
        <v>//**Cement Industry Coal Use: **</v>
      </c>
      <c r="T475" s="203"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15">
      <c r="A476" s="203" t="s">
        <v>1571</v>
      </c>
      <c r="C476" s="203" t="s">
        <v>352</v>
      </c>
      <c r="D476" s="203" t="s">
        <v>394</v>
      </c>
      <c r="E476" s="203" t="s">
        <v>395</v>
      </c>
      <c r="F476" s="203" t="s">
        <v>370</v>
      </c>
      <c r="G476" s="203" t="s">
        <v>404</v>
      </c>
      <c r="H476" s="203" t="s">
        <v>371</v>
      </c>
      <c r="I476" s="203" t="s">
        <v>405</v>
      </c>
      <c r="J476" s="203">
        <v>383</v>
      </c>
      <c r="K476" s="203" t="s">
        <v>63</v>
      </c>
      <c r="L476" s="203" t="s">
        <v>1595</v>
      </c>
      <c r="N476" s="216" t="s">
        <v>1569</v>
      </c>
      <c r="O476" s="216"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18" t="s">
        <v>1570</v>
      </c>
      <c r="Q476" s="218" t="s">
        <v>63</v>
      </c>
      <c r="R476" s="218" t="str">
        <f t="shared" si="56"/>
        <v>Cement Industry Natural Gas Use</v>
      </c>
      <c r="S476" s="218" t="str">
        <f t="shared" si="54"/>
        <v>//**Cement Industry Natural Gas Use: **</v>
      </c>
      <c r="T476" s="203"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15">
      <c r="A477" s="203" t="s">
        <v>1571</v>
      </c>
      <c r="C477" s="203" t="s">
        <v>352</v>
      </c>
      <c r="D477" s="203" t="s">
        <v>394</v>
      </c>
      <c r="E477" s="203" t="s">
        <v>395</v>
      </c>
      <c r="F477" s="203" t="s">
        <v>370</v>
      </c>
      <c r="G477" s="203" t="s">
        <v>406</v>
      </c>
      <c r="H477" s="203" t="s">
        <v>371</v>
      </c>
      <c r="I477" s="203" t="s">
        <v>407</v>
      </c>
      <c r="J477" s="203">
        <v>384</v>
      </c>
      <c r="K477" s="203" t="s">
        <v>76</v>
      </c>
      <c r="L477" s="203" t="s">
        <v>1595</v>
      </c>
      <c r="N477" s="216" t="s">
        <v>1569</v>
      </c>
      <c r="O477" s="216"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18" t="s">
        <v>1570</v>
      </c>
      <c r="Q477" s="218" t="s">
        <v>63</v>
      </c>
      <c r="R477" s="218" t="str">
        <f t="shared" si="56"/>
        <v>Cement Industry Biomass Use</v>
      </c>
      <c r="S477" s="218" t="str">
        <f t="shared" si="54"/>
        <v>//**Cement Industry Biomass Use: **</v>
      </c>
      <c r="T477" s="203" t="str">
        <f t="shared" si="52"/>
        <v/>
      </c>
    </row>
    <row r="478" spans="1:21" x14ac:dyDescent="0.15">
      <c r="A478" s="203" t="s">
        <v>1571</v>
      </c>
      <c r="C478" s="203" t="s">
        <v>352</v>
      </c>
      <c r="D478" s="203" t="s">
        <v>394</v>
      </c>
      <c r="E478" s="203" t="s">
        <v>395</v>
      </c>
      <c r="F478" s="203" t="s">
        <v>370</v>
      </c>
      <c r="G478" s="203" t="s">
        <v>408</v>
      </c>
      <c r="H478" s="203" t="s">
        <v>371</v>
      </c>
      <c r="I478" s="203" t="s">
        <v>409</v>
      </c>
      <c r="J478" s="203">
        <v>385</v>
      </c>
      <c r="K478" s="203" t="s">
        <v>63</v>
      </c>
      <c r="L478" s="203" t="s">
        <v>1595</v>
      </c>
      <c r="N478" s="216" t="s">
        <v>1569</v>
      </c>
      <c r="O478" s="216"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18" t="s">
        <v>1570</v>
      </c>
      <c r="Q478" s="218" t="s">
        <v>63</v>
      </c>
      <c r="R478" s="218" t="str">
        <f t="shared" si="56"/>
        <v>Cement Industry Petroleum Use</v>
      </c>
      <c r="S478" s="218" t="str">
        <f t="shared" si="54"/>
        <v>//**Cement Industry Petroleum Use: **</v>
      </c>
      <c r="T478" s="203"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15">
      <c r="A479" s="203" t="s">
        <v>1571</v>
      </c>
      <c r="C479" s="203" t="s">
        <v>352</v>
      </c>
      <c r="D479" s="203" t="s">
        <v>394</v>
      </c>
      <c r="E479" s="203" t="s">
        <v>395</v>
      </c>
      <c r="F479" s="203" t="s">
        <v>370</v>
      </c>
      <c r="G479" s="203" t="s">
        <v>410</v>
      </c>
      <c r="H479" s="203" t="s">
        <v>371</v>
      </c>
      <c r="I479" s="203" t="s">
        <v>411</v>
      </c>
      <c r="J479" s="203">
        <v>386</v>
      </c>
      <c r="K479" s="203" t="s">
        <v>76</v>
      </c>
      <c r="N479" s="216" t="s">
        <v>1569</v>
      </c>
      <c r="O479" s="216"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18" t="s">
        <v>1570</v>
      </c>
      <c r="Q479" s="218" t="s">
        <v>63</v>
      </c>
      <c r="R479" s="218" t="str">
        <f t="shared" si="56"/>
        <v>Cement Industry Purchased Heat Use</v>
      </c>
      <c r="S479" s="218" t="str">
        <f t="shared" si="54"/>
        <v>//**Cement Industry Purchased Heat Use: **</v>
      </c>
      <c r="T479" s="203" t="str">
        <f t="shared" si="52"/>
        <v/>
      </c>
    </row>
    <row r="480" spans="1:21" x14ac:dyDescent="0.15">
      <c r="A480" s="203" t="s">
        <v>1571</v>
      </c>
      <c r="C480" s="203" t="s">
        <v>352</v>
      </c>
      <c r="D480" s="203" t="s">
        <v>394</v>
      </c>
      <c r="E480" s="203" t="s">
        <v>395</v>
      </c>
      <c r="F480" s="203" t="s">
        <v>370</v>
      </c>
      <c r="G480" s="203" t="s">
        <v>412</v>
      </c>
      <c r="H480" s="203" t="s">
        <v>371</v>
      </c>
      <c r="I480" s="203" t="s">
        <v>413</v>
      </c>
      <c r="J480" s="203">
        <v>387</v>
      </c>
      <c r="K480" s="203" t="s">
        <v>76</v>
      </c>
      <c r="N480" s="216" t="s">
        <v>1569</v>
      </c>
      <c r="O480" s="216"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18" t="s">
        <v>1570</v>
      </c>
      <c r="Q480" s="218" t="s">
        <v>63</v>
      </c>
      <c r="R480" s="218" t="str">
        <f t="shared" si="56"/>
        <v>Cement Industry Crude Oil Use</v>
      </c>
      <c r="S480" s="218" t="str">
        <f t="shared" si="54"/>
        <v>//**Cement Industry Crude Oil Use: **</v>
      </c>
      <c r="T480" s="203" t="str">
        <f t="shared" si="52"/>
        <v/>
      </c>
    </row>
    <row r="481" spans="1:20" x14ac:dyDescent="0.15">
      <c r="A481" s="203" t="s">
        <v>1571</v>
      </c>
      <c r="C481" s="203" t="s">
        <v>352</v>
      </c>
      <c r="D481" s="203" t="s">
        <v>394</v>
      </c>
      <c r="E481" s="203" t="s">
        <v>395</v>
      </c>
      <c r="F481" s="203" t="s">
        <v>370</v>
      </c>
      <c r="G481" s="203" t="s">
        <v>414</v>
      </c>
      <c r="H481" s="203" t="s">
        <v>371</v>
      </c>
      <c r="I481" s="203" t="s">
        <v>415</v>
      </c>
      <c r="J481" s="203">
        <v>388</v>
      </c>
      <c r="K481" s="203" t="s">
        <v>63</v>
      </c>
      <c r="L481" s="203" t="s">
        <v>1595</v>
      </c>
      <c r="N481" s="216" t="s">
        <v>1569</v>
      </c>
      <c r="O481" s="216"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18" t="s">
        <v>1570</v>
      </c>
      <c r="Q481" s="218" t="s">
        <v>63</v>
      </c>
      <c r="R481" s="218" t="str">
        <f t="shared" si="56"/>
        <v>Cement Industry Heavy or Residual Fuel Oil Use</v>
      </c>
      <c r="S481" s="218" t="str">
        <f t="shared" si="54"/>
        <v>//**Cement Industry Heavy or Residual Fuel Oil Use: **</v>
      </c>
      <c r="T481" s="203"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15">
      <c r="A482" s="203" t="s">
        <v>1571</v>
      </c>
      <c r="C482" s="203" t="s">
        <v>352</v>
      </c>
      <c r="D482" s="203" t="s">
        <v>394</v>
      </c>
      <c r="E482" s="203" t="s">
        <v>395</v>
      </c>
      <c r="F482" s="203" t="s">
        <v>370</v>
      </c>
      <c r="G482" s="203" t="s">
        <v>416</v>
      </c>
      <c r="H482" s="203" t="s">
        <v>371</v>
      </c>
      <c r="I482" s="203" t="s">
        <v>417</v>
      </c>
      <c r="J482" s="203">
        <v>389</v>
      </c>
      <c r="K482" s="203" t="s">
        <v>76</v>
      </c>
      <c r="L482" s="203" t="s">
        <v>1595</v>
      </c>
      <c r="N482" s="216" t="s">
        <v>1569</v>
      </c>
      <c r="O482" s="216"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18" t="s">
        <v>1570</v>
      </c>
      <c r="Q482" s="218" t="s">
        <v>63</v>
      </c>
      <c r="R482" s="218" t="str">
        <f t="shared" si="56"/>
        <v>Cement Industry LPG Propane or Butane Use</v>
      </c>
      <c r="S482" s="218" t="str">
        <f t="shared" si="54"/>
        <v>//**Cement Industry LPG Propane or Butane Use: **</v>
      </c>
      <c r="T482" s="203" t="str">
        <f t="shared" si="52"/>
        <v/>
      </c>
    </row>
    <row r="483" spans="1:20" x14ac:dyDescent="0.15">
      <c r="A483" s="203" t="s">
        <v>1571</v>
      </c>
      <c r="C483" s="203" t="s">
        <v>352</v>
      </c>
      <c r="D483" s="203" t="s">
        <v>394</v>
      </c>
      <c r="E483" s="203" t="s">
        <v>395</v>
      </c>
      <c r="F483" s="203" t="s">
        <v>370</v>
      </c>
      <c r="G483" s="203" t="s">
        <v>418</v>
      </c>
      <c r="H483" s="203" t="s">
        <v>371</v>
      </c>
      <c r="I483" s="203" t="s">
        <v>419</v>
      </c>
      <c r="J483" s="203">
        <v>390</v>
      </c>
      <c r="K483" s="203" t="s">
        <v>76</v>
      </c>
      <c r="N483" s="216" t="s">
        <v>1569</v>
      </c>
      <c r="O483" s="216"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18" t="s">
        <v>1570</v>
      </c>
      <c r="Q483" s="218" t="s">
        <v>63</v>
      </c>
      <c r="R483" s="218" t="str">
        <f t="shared" si="56"/>
        <v>Cement Industry Hydrogen Use</v>
      </c>
      <c r="S483" s="218" t="str">
        <f t="shared" si="54"/>
        <v>//**Cement Industry Hydrogen Use: **</v>
      </c>
      <c r="T483" s="203" t="str">
        <f t="shared" si="52"/>
        <v/>
      </c>
    </row>
    <row r="484" spans="1:20" x14ac:dyDescent="0.15">
      <c r="A484" s="203" t="s">
        <v>1571</v>
      </c>
      <c r="C484" s="203" t="s">
        <v>352</v>
      </c>
      <c r="D484" s="203" t="s">
        <v>394</v>
      </c>
      <c r="E484" s="203" t="s">
        <v>395</v>
      </c>
      <c r="F484" s="203" t="s">
        <v>375</v>
      </c>
      <c r="G484" s="203" t="s">
        <v>396</v>
      </c>
      <c r="H484" s="203" t="s">
        <v>376</v>
      </c>
      <c r="I484" s="203" t="s">
        <v>397</v>
      </c>
      <c r="J484" s="203">
        <v>391</v>
      </c>
      <c r="K484" s="203" t="s">
        <v>76</v>
      </c>
      <c r="N484" s="216" t="s">
        <v>1569</v>
      </c>
      <c r="O484" s="216"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18" t="s">
        <v>1570</v>
      </c>
      <c r="Q484" s="218" t="s">
        <v>63</v>
      </c>
      <c r="R484" s="218" t="str">
        <f t="shared" si="56"/>
        <v>Natural Gas and Petroleum Industry Electricity Use</v>
      </c>
      <c r="S484" s="218" t="str">
        <f t="shared" si="54"/>
        <v>//**Natural Gas and Petroleum Industry Electricity Use: **</v>
      </c>
      <c r="T484" s="203" t="str">
        <f t="shared" si="52"/>
        <v/>
      </c>
    </row>
    <row r="485" spans="1:20" x14ac:dyDescent="0.15">
      <c r="A485" s="203" t="s">
        <v>1571</v>
      </c>
      <c r="C485" s="203" t="s">
        <v>352</v>
      </c>
      <c r="D485" s="203" t="s">
        <v>394</v>
      </c>
      <c r="E485" s="203" t="s">
        <v>395</v>
      </c>
      <c r="F485" s="203" t="s">
        <v>375</v>
      </c>
      <c r="G485" s="203" t="s">
        <v>402</v>
      </c>
      <c r="H485" s="203" t="s">
        <v>376</v>
      </c>
      <c r="I485" s="203" t="s">
        <v>403</v>
      </c>
      <c r="J485" s="203">
        <v>392</v>
      </c>
      <c r="K485" s="203" t="s">
        <v>76</v>
      </c>
      <c r="L485" s="203" t="s">
        <v>1596</v>
      </c>
      <c r="N485" s="216" t="s">
        <v>1569</v>
      </c>
      <c r="O485" s="216"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18" t="s">
        <v>1570</v>
      </c>
      <c r="Q485" s="218" t="s">
        <v>63</v>
      </c>
      <c r="R485" s="218" t="str">
        <f t="shared" si="56"/>
        <v>Natural Gas and Petroleum Industry Coal Use</v>
      </c>
      <c r="S485" s="218" t="str">
        <f t="shared" si="54"/>
        <v>//**Natural Gas and Petroleum Industry Coal Use: **</v>
      </c>
      <c r="T485" s="203" t="str">
        <f t="shared" si="52"/>
        <v/>
      </c>
    </row>
    <row r="486" spans="1:20" x14ac:dyDescent="0.15">
      <c r="A486" s="203" t="s">
        <v>1571</v>
      </c>
      <c r="C486" s="203" t="s">
        <v>352</v>
      </c>
      <c r="D486" s="203" t="s">
        <v>394</v>
      </c>
      <c r="E486" s="203" t="s">
        <v>395</v>
      </c>
      <c r="F486" s="203" t="s">
        <v>375</v>
      </c>
      <c r="G486" s="203" t="s">
        <v>404</v>
      </c>
      <c r="H486" s="203" t="s">
        <v>376</v>
      </c>
      <c r="I486" s="203" t="s">
        <v>405</v>
      </c>
      <c r="J486" s="203">
        <v>393</v>
      </c>
      <c r="K486" s="203" t="s">
        <v>63</v>
      </c>
      <c r="L486" s="203" t="s">
        <v>1595</v>
      </c>
      <c r="N486" s="216" t="s">
        <v>1569</v>
      </c>
      <c r="O486" s="216"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18" t="s">
        <v>1570</v>
      </c>
      <c r="Q486" s="218" t="s">
        <v>63</v>
      </c>
      <c r="R486" s="218" t="str">
        <f t="shared" si="56"/>
        <v>Natural Gas and Petroleum Industry Natural Gas Use</v>
      </c>
      <c r="S486" s="218" t="str">
        <f t="shared" si="54"/>
        <v>//**Natural Gas and Petroleum Industry Natural Gas Use: **</v>
      </c>
      <c r="T486" s="203"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15">
      <c r="A487" s="203" t="s">
        <v>1571</v>
      </c>
      <c r="C487" s="203" t="s">
        <v>352</v>
      </c>
      <c r="D487" s="203" t="s">
        <v>394</v>
      </c>
      <c r="E487" s="203" t="s">
        <v>395</v>
      </c>
      <c r="F487" s="203" t="s">
        <v>375</v>
      </c>
      <c r="G487" s="203" t="s">
        <v>406</v>
      </c>
      <c r="H487" s="203" t="s">
        <v>376</v>
      </c>
      <c r="I487" s="203" t="s">
        <v>407</v>
      </c>
      <c r="J487" s="203">
        <v>394</v>
      </c>
      <c r="K487" s="203" t="s">
        <v>76</v>
      </c>
      <c r="L487" s="203" t="s">
        <v>1595</v>
      </c>
      <c r="N487" s="216" t="s">
        <v>1569</v>
      </c>
      <c r="O487" s="216"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18" t="s">
        <v>1570</v>
      </c>
      <c r="Q487" s="218" t="s">
        <v>63</v>
      </c>
      <c r="R487" s="218" t="str">
        <f t="shared" si="56"/>
        <v>Natural Gas and Petroleum Industry Biomass Use</v>
      </c>
      <c r="S487" s="218" t="str">
        <f t="shared" si="54"/>
        <v>//**Natural Gas and Petroleum Industry Biomass Use: **</v>
      </c>
      <c r="T487" s="203" t="str">
        <f t="shared" si="52"/>
        <v/>
      </c>
    </row>
    <row r="488" spans="1:20" x14ac:dyDescent="0.15">
      <c r="A488" s="203" t="s">
        <v>1571</v>
      </c>
      <c r="C488" s="203" t="s">
        <v>352</v>
      </c>
      <c r="D488" s="203" t="s">
        <v>394</v>
      </c>
      <c r="E488" s="203" t="s">
        <v>395</v>
      </c>
      <c r="F488" s="203" t="s">
        <v>375</v>
      </c>
      <c r="G488" s="203" t="s">
        <v>408</v>
      </c>
      <c r="H488" s="203" t="s">
        <v>376</v>
      </c>
      <c r="I488" s="203" t="s">
        <v>409</v>
      </c>
      <c r="J488" s="203">
        <v>395</v>
      </c>
      <c r="K488" s="203" t="s">
        <v>76</v>
      </c>
      <c r="N488" s="216" t="s">
        <v>1569</v>
      </c>
      <c r="O488" s="216"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18" t="s">
        <v>1570</v>
      </c>
      <c r="Q488" s="218" t="s">
        <v>63</v>
      </c>
      <c r="R488" s="218" t="str">
        <f t="shared" si="56"/>
        <v>Natural Gas and Petroleum Industry Petroleum Use</v>
      </c>
      <c r="S488" s="218" t="str">
        <f t="shared" si="54"/>
        <v>//**Natural Gas and Petroleum Industry Petroleum Use: **</v>
      </c>
      <c r="T488" s="203" t="str">
        <f t="shared" si="52"/>
        <v/>
      </c>
    </row>
    <row r="489" spans="1:20" x14ac:dyDescent="0.15">
      <c r="A489" s="203" t="s">
        <v>1571</v>
      </c>
      <c r="C489" s="203" t="s">
        <v>352</v>
      </c>
      <c r="D489" s="203" t="s">
        <v>394</v>
      </c>
      <c r="E489" s="203" t="s">
        <v>395</v>
      </c>
      <c r="F489" s="203" t="s">
        <v>375</v>
      </c>
      <c r="G489" s="203" t="s">
        <v>410</v>
      </c>
      <c r="H489" s="203" t="s">
        <v>376</v>
      </c>
      <c r="I489" s="203" t="s">
        <v>411</v>
      </c>
      <c r="J489" s="203">
        <v>396</v>
      </c>
      <c r="K489" s="203" t="s">
        <v>76</v>
      </c>
      <c r="N489" s="216" t="s">
        <v>1569</v>
      </c>
      <c r="O489" s="216"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18" t="s">
        <v>1570</v>
      </c>
      <c r="Q489" s="218" t="s">
        <v>63</v>
      </c>
      <c r="R489" s="218" t="str">
        <f t="shared" si="56"/>
        <v>Natural Gas and Petroleum Industry Purchased Heat Use</v>
      </c>
      <c r="S489" s="218" t="str">
        <f t="shared" si="54"/>
        <v>//**Natural Gas and Petroleum Industry Purchased Heat Use: **</v>
      </c>
      <c r="T489" s="203" t="str">
        <f t="shared" si="52"/>
        <v/>
      </c>
    </row>
    <row r="490" spans="1:20" x14ac:dyDescent="0.15">
      <c r="A490" s="203" t="s">
        <v>1571</v>
      </c>
      <c r="C490" s="203" t="s">
        <v>352</v>
      </c>
      <c r="D490" s="203" t="s">
        <v>394</v>
      </c>
      <c r="E490" s="203" t="s">
        <v>395</v>
      </c>
      <c r="F490" s="203" t="s">
        <v>375</v>
      </c>
      <c r="G490" s="203" t="s">
        <v>412</v>
      </c>
      <c r="H490" s="203" t="s">
        <v>376</v>
      </c>
      <c r="I490" s="203" t="s">
        <v>413</v>
      </c>
      <c r="J490" s="203">
        <v>397</v>
      </c>
      <c r="K490" s="203" t="s">
        <v>76</v>
      </c>
      <c r="L490" s="203" t="s">
        <v>1595</v>
      </c>
      <c r="N490" s="216" t="s">
        <v>1569</v>
      </c>
      <c r="O490" s="216"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18" t="s">
        <v>1570</v>
      </c>
      <c r="Q490" s="218" t="s">
        <v>63</v>
      </c>
      <c r="R490" s="218" t="str">
        <f t="shared" si="56"/>
        <v>Natural Gas and Petroleum Industry Crude Oil Use</v>
      </c>
      <c r="S490" s="218" t="str">
        <f t="shared" si="54"/>
        <v>//**Natural Gas and Petroleum Industry Crude Oil Use: **</v>
      </c>
      <c r="T490" s="203" t="str">
        <f t="shared" si="52"/>
        <v/>
      </c>
    </row>
    <row r="491" spans="1:20" x14ac:dyDescent="0.15">
      <c r="A491" s="203" t="s">
        <v>1571</v>
      </c>
      <c r="C491" s="203" t="s">
        <v>352</v>
      </c>
      <c r="D491" s="203" t="s">
        <v>394</v>
      </c>
      <c r="E491" s="203" t="s">
        <v>395</v>
      </c>
      <c r="F491" s="203" t="s">
        <v>375</v>
      </c>
      <c r="G491" s="203" t="s">
        <v>414</v>
      </c>
      <c r="H491" s="203" t="s">
        <v>376</v>
      </c>
      <c r="I491" s="203" t="s">
        <v>415</v>
      </c>
      <c r="J491" s="203">
        <v>398</v>
      </c>
      <c r="K491" s="203" t="s">
        <v>63</v>
      </c>
      <c r="N491" s="216" t="s">
        <v>1569</v>
      </c>
      <c r="O491" s="216"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18" t="s">
        <v>1570</v>
      </c>
      <c r="Q491" s="218" t="s">
        <v>63</v>
      </c>
      <c r="R491" s="218" t="str">
        <f t="shared" si="56"/>
        <v>Natural Gas and Petroleum Industry Heavy or Residual Fuel Oil Use</v>
      </c>
      <c r="S491" s="218" t="str">
        <f t="shared" si="54"/>
        <v>//**Natural Gas and Petroleum Industry Heavy or Residual Fuel Oil Use: **</v>
      </c>
      <c r="T491" s="203" t="str">
        <f t="shared" si="52"/>
        <v>//**Natural Gas and Petroleum Industry Heavy or Residual Fuel Oil Use: **</v>
      </c>
    </row>
    <row r="492" spans="1:20" x14ac:dyDescent="0.15">
      <c r="A492" s="203" t="s">
        <v>1571</v>
      </c>
      <c r="C492" s="203" t="s">
        <v>352</v>
      </c>
      <c r="D492" s="203" t="s">
        <v>394</v>
      </c>
      <c r="E492" s="203" t="s">
        <v>395</v>
      </c>
      <c r="F492" s="203" t="s">
        <v>375</v>
      </c>
      <c r="G492" s="203" t="s">
        <v>416</v>
      </c>
      <c r="H492" s="203" t="s">
        <v>376</v>
      </c>
      <c r="I492" s="203" t="s">
        <v>417</v>
      </c>
      <c r="J492" s="203">
        <v>399</v>
      </c>
      <c r="K492" s="203" t="s">
        <v>63</v>
      </c>
      <c r="N492" s="216" t="s">
        <v>1569</v>
      </c>
      <c r="O492" s="216"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18" t="s">
        <v>1570</v>
      </c>
      <c r="Q492" s="218" t="s">
        <v>63</v>
      </c>
      <c r="R492" s="218" t="str">
        <f t="shared" si="56"/>
        <v>Natural Gas and Petroleum Industry LPG Propane or Butane Use</v>
      </c>
      <c r="S492" s="218" t="str">
        <f t="shared" si="54"/>
        <v>//**Natural Gas and Petroleum Industry LPG Propane or Butane Use: **</v>
      </c>
      <c r="T492" s="203" t="str">
        <f t="shared" si="52"/>
        <v>//**Natural Gas and Petroleum Industry LPG Propane or Butane Use: **</v>
      </c>
    </row>
    <row r="493" spans="1:20" x14ac:dyDescent="0.15">
      <c r="A493" s="203" t="s">
        <v>1571</v>
      </c>
      <c r="C493" s="203" t="s">
        <v>352</v>
      </c>
      <c r="D493" s="203" t="s">
        <v>394</v>
      </c>
      <c r="E493" s="203" t="s">
        <v>395</v>
      </c>
      <c r="F493" s="203" t="s">
        <v>375</v>
      </c>
      <c r="G493" s="203" t="s">
        <v>418</v>
      </c>
      <c r="H493" s="203" t="s">
        <v>376</v>
      </c>
      <c r="I493" s="203" t="s">
        <v>419</v>
      </c>
      <c r="J493" s="203">
        <v>400</v>
      </c>
      <c r="K493" s="203" t="s">
        <v>76</v>
      </c>
      <c r="N493" s="216" t="s">
        <v>1569</v>
      </c>
      <c r="O493" s="216"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18" t="s">
        <v>1570</v>
      </c>
      <c r="Q493" s="218" t="s">
        <v>63</v>
      </c>
      <c r="R493" s="218" t="str">
        <f t="shared" si="56"/>
        <v>Natural Gas and Petroleum Industry Hydrogen Use</v>
      </c>
      <c r="S493" s="218" t="str">
        <f t="shared" si="54"/>
        <v>//**Natural Gas and Petroleum Industry Hydrogen Use: **</v>
      </c>
      <c r="T493" s="203" t="str">
        <f t="shared" si="52"/>
        <v/>
      </c>
    </row>
    <row r="494" spans="1:20" x14ac:dyDescent="0.15">
      <c r="A494" s="203" t="s">
        <v>1571</v>
      </c>
      <c r="C494" s="203" t="s">
        <v>352</v>
      </c>
      <c r="D494" s="203" t="s">
        <v>394</v>
      </c>
      <c r="E494" s="203" t="s">
        <v>395</v>
      </c>
      <c r="F494" s="203" t="s">
        <v>377</v>
      </c>
      <c r="G494" s="203" t="s">
        <v>396</v>
      </c>
      <c r="H494" s="203" t="s">
        <v>378</v>
      </c>
      <c r="I494" s="203" t="s">
        <v>397</v>
      </c>
      <c r="J494" s="203">
        <v>401</v>
      </c>
      <c r="K494" s="203" t="s">
        <v>76</v>
      </c>
      <c r="N494" s="216" t="s">
        <v>1569</v>
      </c>
      <c r="O494" s="216"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18" t="s">
        <v>1570</v>
      </c>
      <c r="Q494" s="218" t="s">
        <v>63</v>
      </c>
      <c r="R494" s="218" t="str">
        <f t="shared" si="56"/>
        <v>Iron and Steel Industry Electricity Use</v>
      </c>
      <c r="S494" s="218" t="str">
        <f t="shared" si="54"/>
        <v>//**Iron and Steel Industry Electricity Use: **</v>
      </c>
      <c r="T494" s="203" t="str">
        <f t="shared" si="52"/>
        <v/>
      </c>
    </row>
    <row r="495" spans="1:20" x14ac:dyDescent="0.15">
      <c r="A495" s="203" t="s">
        <v>1571</v>
      </c>
      <c r="C495" s="203" t="s">
        <v>352</v>
      </c>
      <c r="D495" s="203" t="s">
        <v>394</v>
      </c>
      <c r="E495" s="203" t="s">
        <v>395</v>
      </c>
      <c r="F495" s="203" t="s">
        <v>377</v>
      </c>
      <c r="G495" s="203" t="s">
        <v>402</v>
      </c>
      <c r="H495" s="203" t="s">
        <v>378</v>
      </c>
      <c r="I495" s="203" t="s">
        <v>403</v>
      </c>
      <c r="J495" s="203">
        <v>402</v>
      </c>
      <c r="K495" s="203" t="s">
        <v>63</v>
      </c>
      <c r="L495" s="203" t="s">
        <v>1596</v>
      </c>
      <c r="N495" s="216" t="s">
        <v>1569</v>
      </c>
      <c r="O495" s="216"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18" t="s">
        <v>1570</v>
      </c>
      <c r="Q495" s="218" t="s">
        <v>63</v>
      </c>
      <c r="R495" s="218" t="str">
        <f t="shared" si="56"/>
        <v>Iron and Steel Industry Coal Use</v>
      </c>
      <c r="S495" s="218" t="str">
        <f t="shared" si="54"/>
        <v>//**Iron and Steel Industry Coal Use: **</v>
      </c>
      <c r="T495" s="203"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15">
      <c r="A496" s="203" t="s">
        <v>1571</v>
      </c>
      <c r="C496" s="203" t="s">
        <v>352</v>
      </c>
      <c r="D496" s="203" t="s">
        <v>394</v>
      </c>
      <c r="E496" s="203" t="s">
        <v>395</v>
      </c>
      <c r="F496" s="203" t="s">
        <v>377</v>
      </c>
      <c r="G496" s="203" t="s">
        <v>404</v>
      </c>
      <c r="H496" s="203" t="s">
        <v>378</v>
      </c>
      <c r="I496" s="203" t="s">
        <v>405</v>
      </c>
      <c r="J496" s="203">
        <v>403</v>
      </c>
      <c r="K496" s="203" t="s">
        <v>63</v>
      </c>
      <c r="L496" s="203" t="s">
        <v>1595</v>
      </c>
      <c r="N496" s="216" t="s">
        <v>1569</v>
      </c>
      <c r="O496" s="216"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18" t="s">
        <v>1570</v>
      </c>
      <c r="Q496" s="218" t="s">
        <v>63</v>
      </c>
      <c r="R496" s="218" t="str">
        <f t="shared" si="56"/>
        <v>Iron and Steel Industry Natural Gas Use</v>
      </c>
      <c r="S496" s="218" t="str">
        <f t="shared" si="54"/>
        <v>//**Iron and Steel Industry Natural Gas Use: **</v>
      </c>
      <c r="T496" s="203"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15">
      <c r="A497" s="203" t="s">
        <v>1571</v>
      </c>
      <c r="C497" s="203" t="s">
        <v>352</v>
      </c>
      <c r="D497" s="203" t="s">
        <v>394</v>
      </c>
      <c r="E497" s="203" t="s">
        <v>395</v>
      </c>
      <c r="F497" s="203" t="s">
        <v>377</v>
      </c>
      <c r="G497" s="203" t="s">
        <v>406</v>
      </c>
      <c r="H497" s="203" t="s">
        <v>378</v>
      </c>
      <c r="I497" s="203" t="s">
        <v>407</v>
      </c>
      <c r="J497" s="203">
        <v>404</v>
      </c>
      <c r="K497" s="203" t="s">
        <v>76</v>
      </c>
      <c r="N497" s="216" t="s">
        <v>1569</v>
      </c>
      <c r="O497" s="216"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18" t="s">
        <v>1570</v>
      </c>
      <c r="Q497" s="218" t="s">
        <v>63</v>
      </c>
      <c r="R497" s="218" t="str">
        <f t="shared" si="56"/>
        <v>Iron and Steel Industry Biomass Use</v>
      </c>
      <c r="S497" s="218" t="str">
        <f t="shared" si="54"/>
        <v>//**Iron and Steel Industry Biomass Use: **</v>
      </c>
      <c r="T497" s="203" t="str">
        <f t="shared" si="52"/>
        <v/>
      </c>
    </row>
    <row r="498" spans="1:20" x14ac:dyDescent="0.15">
      <c r="A498" s="203" t="s">
        <v>1571</v>
      </c>
      <c r="C498" s="203" t="s">
        <v>352</v>
      </c>
      <c r="D498" s="203" t="s">
        <v>394</v>
      </c>
      <c r="E498" s="203" t="s">
        <v>395</v>
      </c>
      <c r="F498" s="203" t="s">
        <v>377</v>
      </c>
      <c r="G498" s="203" t="s">
        <v>408</v>
      </c>
      <c r="H498" s="203" t="s">
        <v>378</v>
      </c>
      <c r="I498" s="203" t="s">
        <v>409</v>
      </c>
      <c r="J498" s="203">
        <v>405</v>
      </c>
      <c r="K498" s="203" t="s">
        <v>76</v>
      </c>
      <c r="L498" s="203" t="s">
        <v>1595</v>
      </c>
      <c r="N498" s="216" t="s">
        <v>1569</v>
      </c>
      <c r="O498" s="216"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18" t="s">
        <v>1570</v>
      </c>
      <c r="Q498" s="218" t="s">
        <v>63</v>
      </c>
      <c r="R498" s="218" t="str">
        <f t="shared" si="56"/>
        <v>Iron and Steel Industry Petroleum Use</v>
      </c>
      <c r="S498" s="218" t="str">
        <f t="shared" si="54"/>
        <v>//**Iron and Steel Industry Petroleum Use: **</v>
      </c>
      <c r="T498" s="203" t="str">
        <f t="shared" si="52"/>
        <v/>
      </c>
    </row>
    <row r="499" spans="1:20" x14ac:dyDescent="0.15">
      <c r="A499" s="203" t="s">
        <v>1571</v>
      </c>
      <c r="C499" s="203" t="s">
        <v>352</v>
      </c>
      <c r="D499" s="203" t="s">
        <v>394</v>
      </c>
      <c r="E499" s="203" t="s">
        <v>395</v>
      </c>
      <c r="F499" s="203" t="s">
        <v>377</v>
      </c>
      <c r="G499" s="203" t="s">
        <v>410</v>
      </c>
      <c r="H499" s="203" t="s">
        <v>378</v>
      </c>
      <c r="I499" s="203" t="s">
        <v>411</v>
      </c>
      <c r="J499" s="203">
        <v>406</v>
      </c>
      <c r="K499" s="203" t="s">
        <v>76</v>
      </c>
      <c r="N499" s="216" t="s">
        <v>1569</v>
      </c>
      <c r="O499" s="216"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18" t="s">
        <v>1570</v>
      </c>
      <c r="Q499" s="218" t="s">
        <v>63</v>
      </c>
      <c r="R499" s="218" t="str">
        <f t="shared" si="56"/>
        <v>Iron and Steel Industry Purchased Heat Use</v>
      </c>
      <c r="S499" s="218" t="str">
        <f t="shared" si="54"/>
        <v>//**Iron and Steel Industry Purchased Heat Use: **</v>
      </c>
      <c r="T499" s="203" t="str">
        <f t="shared" si="52"/>
        <v/>
      </c>
    </row>
    <row r="500" spans="1:20" x14ac:dyDescent="0.15">
      <c r="A500" s="203" t="s">
        <v>1571</v>
      </c>
      <c r="C500" s="203" t="s">
        <v>352</v>
      </c>
      <c r="D500" s="203" t="s">
        <v>394</v>
      </c>
      <c r="E500" s="203" t="s">
        <v>395</v>
      </c>
      <c r="F500" s="203" t="s">
        <v>377</v>
      </c>
      <c r="G500" s="203" t="s">
        <v>412</v>
      </c>
      <c r="H500" s="203" t="s">
        <v>378</v>
      </c>
      <c r="I500" s="203" t="s">
        <v>413</v>
      </c>
      <c r="J500" s="203">
        <v>407</v>
      </c>
      <c r="K500" s="203" t="s">
        <v>76</v>
      </c>
      <c r="N500" s="216" t="s">
        <v>1569</v>
      </c>
      <c r="O500" s="216"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18" t="s">
        <v>1570</v>
      </c>
      <c r="Q500" s="218" t="s">
        <v>63</v>
      </c>
      <c r="R500" s="218" t="str">
        <f t="shared" si="56"/>
        <v>Iron and Steel Industry Crude Oil Use</v>
      </c>
      <c r="S500" s="218" t="str">
        <f t="shared" si="54"/>
        <v>//**Iron and Steel Industry Crude Oil Use: **</v>
      </c>
      <c r="T500" s="203" t="str">
        <f t="shared" si="52"/>
        <v/>
      </c>
    </row>
    <row r="501" spans="1:20" x14ac:dyDescent="0.15">
      <c r="A501" s="203" t="s">
        <v>1571</v>
      </c>
      <c r="C501" s="203" t="s">
        <v>352</v>
      </c>
      <c r="D501" s="203" t="s">
        <v>394</v>
      </c>
      <c r="E501" s="203" t="s">
        <v>395</v>
      </c>
      <c r="F501" s="203" t="s">
        <v>377</v>
      </c>
      <c r="G501" s="203" t="s">
        <v>414</v>
      </c>
      <c r="H501" s="203" t="s">
        <v>378</v>
      </c>
      <c r="I501" s="203" t="s">
        <v>415</v>
      </c>
      <c r="J501" s="203">
        <v>408</v>
      </c>
      <c r="K501" s="203" t="s">
        <v>63</v>
      </c>
      <c r="L501" s="203" t="s">
        <v>1595</v>
      </c>
      <c r="N501" s="216" t="s">
        <v>1569</v>
      </c>
      <c r="O501" s="216"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18" t="s">
        <v>1570</v>
      </c>
      <c r="Q501" s="218" t="s">
        <v>63</v>
      </c>
      <c r="R501" s="218" t="str">
        <f t="shared" si="56"/>
        <v>Iron and Steel Industry Heavy or Residual Fuel Oil Use</v>
      </c>
      <c r="S501" s="218" t="str">
        <f t="shared" si="54"/>
        <v>//**Iron and Steel Industry Heavy or Residual Fuel Oil Use: **</v>
      </c>
      <c r="T501" s="203"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15">
      <c r="A502" s="203" t="s">
        <v>1571</v>
      </c>
      <c r="C502" s="203" t="s">
        <v>352</v>
      </c>
      <c r="D502" s="203" t="s">
        <v>394</v>
      </c>
      <c r="E502" s="203" t="s">
        <v>395</v>
      </c>
      <c r="F502" s="203" t="s">
        <v>377</v>
      </c>
      <c r="G502" s="203" t="s">
        <v>416</v>
      </c>
      <c r="H502" s="203" t="s">
        <v>378</v>
      </c>
      <c r="I502" s="203" t="s">
        <v>417</v>
      </c>
      <c r="J502" s="203">
        <v>409</v>
      </c>
      <c r="K502" s="203" t="s">
        <v>76</v>
      </c>
      <c r="L502" s="203" t="s">
        <v>1595</v>
      </c>
      <c r="N502" s="216" t="s">
        <v>1569</v>
      </c>
      <c r="O502" s="216"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18" t="s">
        <v>1570</v>
      </c>
      <c r="Q502" s="218" t="s">
        <v>63</v>
      </c>
      <c r="R502" s="218" t="str">
        <f t="shared" si="56"/>
        <v>Iron and Steel Industry LPG Propane or Butane Use</v>
      </c>
      <c r="S502" s="218" t="str">
        <f t="shared" si="54"/>
        <v>//**Iron and Steel Industry LPG Propane or Butane Use: **</v>
      </c>
      <c r="T502" s="203" t="str">
        <f t="shared" si="52"/>
        <v/>
      </c>
    </row>
    <row r="503" spans="1:20" x14ac:dyDescent="0.15">
      <c r="A503" s="203" t="s">
        <v>1571</v>
      </c>
      <c r="C503" s="203" t="s">
        <v>352</v>
      </c>
      <c r="D503" s="203" t="s">
        <v>394</v>
      </c>
      <c r="E503" s="203" t="s">
        <v>395</v>
      </c>
      <c r="F503" s="203" t="s">
        <v>377</v>
      </c>
      <c r="G503" s="203" t="s">
        <v>418</v>
      </c>
      <c r="H503" s="203" t="s">
        <v>378</v>
      </c>
      <c r="I503" s="203" t="s">
        <v>419</v>
      </c>
      <c r="J503" s="203">
        <v>410</v>
      </c>
      <c r="K503" s="203" t="s">
        <v>76</v>
      </c>
      <c r="N503" s="216" t="s">
        <v>1569</v>
      </c>
      <c r="O503" s="216"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18" t="s">
        <v>1570</v>
      </c>
      <c r="Q503" s="218" t="s">
        <v>63</v>
      </c>
      <c r="R503" s="218" t="str">
        <f t="shared" si="56"/>
        <v>Iron and Steel Industry Hydrogen Use</v>
      </c>
      <c r="S503" s="218" t="str">
        <f t="shared" si="54"/>
        <v>//**Iron and Steel Industry Hydrogen Use: **</v>
      </c>
      <c r="T503" s="203" t="str">
        <f t="shared" si="52"/>
        <v/>
      </c>
    </row>
    <row r="504" spans="1:20" x14ac:dyDescent="0.15">
      <c r="A504" s="203" t="s">
        <v>1571</v>
      </c>
      <c r="C504" s="203" t="s">
        <v>352</v>
      </c>
      <c r="D504" s="203" t="s">
        <v>394</v>
      </c>
      <c r="E504" s="203" t="s">
        <v>395</v>
      </c>
      <c r="F504" s="203" t="s">
        <v>379</v>
      </c>
      <c r="G504" s="203" t="s">
        <v>396</v>
      </c>
      <c r="H504" s="203" t="s">
        <v>380</v>
      </c>
      <c r="I504" s="203" t="s">
        <v>397</v>
      </c>
      <c r="J504" s="203">
        <v>411</v>
      </c>
      <c r="K504" s="203" t="s">
        <v>76</v>
      </c>
      <c r="N504" s="216" t="s">
        <v>1569</v>
      </c>
      <c r="O504" s="216"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18" t="s">
        <v>1570</v>
      </c>
      <c r="Q504" s="218" t="s">
        <v>63</v>
      </c>
      <c r="R504" s="218" t="str">
        <f t="shared" si="56"/>
        <v>Chemicals Industry Electricity Use</v>
      </c>
      <c r="S504" s="218" t="str">
        <f t="shared" si="54"/>
        <v>//**Chemicals Industry Electricity Use: **</v>
      </c>
      <c r="T504" s="203" t="str">
        <f t="shared" si="52"/>
        <v/>
      </c>
    </row>
    <row r="505" spans="1:20" x14ac:dyDescent="0.15">
      <c r="A505" s="203" t="s">
        <v>1571</v>
      </c>
      <c r="C505" s="203" t="s">
        <v>352</v>
      </c>
      <c r="D505" s="203" t="s">
        <v>394</v>
      </c>
      <c r="E505" s="203" t="s">
        <v>395</v>
      </c>
      <c r="F505" s="203" t="s">
        <v>379</v>
      </c>
      <c r="G505" s="203" t="s">
        <v>402</v>
      </c>
      <c r="H505" s="203" t="s">
        <v>380</v>
      </c>
      <c r="I505" s="203" t="s">
        <v>403</v>
      </c>
      <c r="J505" s="203">
        <v>412</v>
      </c>
      <c r="K505" s="203" t="s">
        <v>63</v>
      </c>
      <c r="L505" s="203" t="s">
        <v>1596</v>
      </c>
      <c r="N505" s="216" t="s">
        <v>1569</v>
      </c>
      <c r="O505" s="216"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18" t="s">
        <v>1570</v>
      </c>
      <c r="Q505" s="218" t="s">
        <v>63</v>
      </c>
      <c r="R505" s="218" t="str">
        <f t="shared" si="56"/>
        <v>Chemicals Industry Coal Use</v>
      </c>
      <c r="S505" s="218" t="str">
        <f t="shared" si="54"/>
        <v>//**Chemicals Industry Coal Use: **</v>
      </c>
      <c r="T505" s="203"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15">
      <c r="A506" s="203" t="s">
        <v>1571</v>
      </c>
      <c r="C506" s="203" t="s">
        <v>352</v>
      </c>
      <c r="D506" s="203" t="s">
        <v>394</v>
      </c>
      <c r="E506" s="203" t="s">
        <v>395</v>
      </c>
      <c r="F506" s="203" t="s">
        <v>379</v>
      </c>
      <c r="G506" s="203" t="s">
        <v>404</v>
      </c>
      <c r="H506" s="203" t="s">
        <v>380</v>
      </c>
      <c r="I506" s="203" t="s">
        <v>405</v>
      </c>
      <c r="J506" s="203">
        <v>413</v>
      </c>
      <c r="K506" s="203" t="s">
        <v>63</v>
      </c>
      <c r="L506" s="203" t="s">
        <v>1595</v>
      </c>
      <c r="N506" s="216" t="s">
        <v>1569</v>
      </c>
      <c r="O506" s="216"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18" t="s">
        <v>1570</v>
      </c>
      <c r="Q506" s="218" t="s">
        <v>63</v>
      </c>
      <c r="R506" s="218" t="str">
        <f t="shared" si="56"/>
        <v>Chemicals Industry Natural Gas Use</v>
      </c>
      <c r="S506" s="218" t="str">
        <f t="shared" si="54"/>
        <v>//**Chemicals Industry Natural Gas Use: **</v>
      </c>
      <c r="T506" s="203"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15">
      <c r="A507" s="203" t="s">
        <v>1571</v>
      </c>
      <c r="C507" s="203" t="s">
        <v>352</v>
      </c>
      <c r="D507" s="203" t="s">
        <v>394</v>
      </c>
      <c r="E507" s="203" t="s">
        <v>395</v>
      </c>
      <c r="F507" s="203" t="s">
        <v>379</v>
      </c>
      <c r="G507" s="203" t="s">
        <v>406</v>
      </c>
      <c r="H507" s="203" t="s">
        <v>380</v>
      </c>
      <c r="I507" s="203" t="s">
        <v>407</v>
      </c>
      <c r="J507" s="203">
        <v>414</v>
      </c>
      <c r="K507" s="203" t="s">
        <v>76</v>
      </c>
      <c r="N507" s="216" t="s">
        <v>1569</v>
      </c>
      <c r="O507" s="216"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18" t="s">
        <v>1570</v>
      </c>
      <c r="Q507" s="218" t="s">
        <v>63</v>
      </c>
      <c r="R507" s="218" t="str">
        <f t="shared" si="56"/>
        <v>Chemicals Industry Biomass Use</v>
      </c>
      <c r="S507" s="218" t="str">
        <f t="shared" si="54"/>
        <v>//**Chemicals Industry Biomass Use: **</v>
      </c>
      <c r="T507" s="203" t="str">
        <f t="shared" si="52"/>
        <v/>
      </c>
    </row>
    <row r="508" spans="1:20" x14ac:dyDescent="0.15">
      <c r="A508" s="203" t="s">
        <v>1571</v>
      </c>
      <c r="C508" s="203" t="s">
        <v>352</v>
      </c>
      <c r="D508" s="203" t="s">
        <v>394</v>
      </c>
      <c r="E508" s="203" t="s">
        <v>395</v>
      </c>
      <c r="F508" s="203" t="s">
        <v>379</v>
      </c>
      <c r="G508" s="203" t="s">
        <v>408</v>
      </c>
      <c r="H508" s="203" t="s">
        <v>380</v>
      </c>
      <c r="I508" s="203" t="s">
        <v>409</v>
      </c>
      <c r="J508" s="203">
        <v>415</v>
      </c>
      <c r="K508" s="203" t="s">
        <v>63</v>
      </c>
      <c r="L508" s="203" t="s">
        <v>1595</v>
      </c>
      <c r="N508" s="216" t="s">
        <v>1569</v>
      </c>
      <c r="O508" s="216"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18" t="s">
        <v>1570</v>
      </c>
      <c r="Q508" s="218" t="s">
        <v>63</v>
      </c>
      <c r="R508" s="218" t="str">
        <f t="shared" si="56"/>
        <v>Chemicals Industry Petroleum Use</v>
      </c>
      <c r="S508" s="218" t="str">
        <f t="shared" si="54"/>
        <v>//**Chemicals Industry Petroleum Use: **</v>
      </c>
      <c r="T508" s="203"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15">
      <c r="A509" s="203" t="s">
        <v>1571</v>
      </c>
      <c r="C509" s="203" t="s">
        <v>352</v>
      </c>
      <c r="D509" s="203" t="s">
        <v>394</v>
      </c>
      <c r="E509" s="203" t="s">
        <v>395</v>
      </c>
      <c r="F509" s="203" t="s">
        <v>379</v>
      </c>
      <c r="G509" s="203" t="s">
        <v>410</v>
      </c>
      <c r="H509" s="203" t="s">
        <v>380</v>
      </c>
      <c r="I509" s="203" t="s">
        <v>411</v>
      </c>
      <c r="J509" s="203">
        <v>416</v>
      </c>
      <c r="K509" s="203" t="s">
        <v>76</v>
      </c>
      <c r="N509" s="216" t="s">
        <v>1569</v>
      </c>
      <c r="O509" s="216"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18" t="s">
        <v>1570</v>
      </c>
      <c r="Q509" s="218" t="s">
        <v>63</v>
      </c>
      <c r="R509" s="218" t="str">
        <f t="shared" si="56"/>
        <v>Chemicals Industry Purchased Heat Use</v>
      </c>
      <c r="S509" s="218" t="str">
        <f t="shared" si="54"/>
        <v>//**Chemicals Industry Purchased Heat Use: **</v>
      </c>
      <c r="T509" s="203" t="str">
        <f t="shared" si="52"/>
        <v/>
      </c>
    </row>
    <row r="510" spans="1:20" x14ac:dyDescent="0.15">
      <c r="A510" s="203" t="s">
        <v>1571</v>
      </c>
      <c r="C510" s="203" t="s">
        <v>352</v>
      </c>
      <c r="D510" s="203" t="s">
        <v>394</v>
      </c>
      <c r="E510" s="203" t="s">
        <v>395</v>
      </c>
      <c r="F510" s="203" t="s">
        <v>379</v>
      </c>
      <c r="G510" s="203" t="s">
        <v>412</v>
      </c>
      <c r="H510" s="203" t="s">
        <v>380</v>
      </c>
      <c r="I510" s="203" t="s">
        <v>413</v>
      </c>
      <c r="J510" s="203">
        <v>417</v>
      </c>
      <c r="K510" s="203" t="s">
        <v>76</v>
      </c>
      <c r="N510" s="216" t="s">
        <v>1569</v>
      </c>
      <c r="O510" s="216"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18" t="s">
        <v>1570</v>
      </c>
      <c r="Q510" s="218" t="s">
        <v>63</v>
      </c>
      <c r="R510" s="218" t="str">
        <f t="shared" si="56"/>
        <v>Chemicals Industry Crude Oil Use</v>
      </c>
      <c r="S510" s="218" t="str">
        <f t="shared" si="54"/>
        <v>//**Chemicals Industry Crude Oil Use: **</v>
      </c>
      <c r="T510" s="203" t="str">
        <f t="shared" si="52"/>
        <v/>
      </c>
    </row>
    <row r="511" spans="1:20" x14ac:dyDescent="0.15">
      <c r="A511" s="203" t="s">
        <v>1571</v>
      </c>
      <c r="C511" s="203" t="s">
        <v>352</v>
      </c>
      <c r="D511" s="203" t="s">
        <v>394</v>
      </c>
      <c r="E511" s="203" t="s">
        <v>395</v>
      </c>
      <c r="F511" s="203" t="s">
        <v>379</v>
      </c>
      <c r="G511" s="203" t="s">
        <v>414</v>
      </c>
      <c r="H511" s="203" t="s">
        <v>380</v>
      </c>
      <c r="I511" s="203" t="s">
        <v>415</v>
      </c>
      <c r="J511" s="203">
        <v>418</v>
      </c>
      <c r="K511" s="203" t="s">
        <v>63</v>
      </c>
      <c r="L511" s="203" t="s">
        <v>1595</v>
      </c>
      <c r="N511" s="216" t="s">
        <v>1569</v>
      </c>
      <c r="O511" s="216"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18" t="s">
        <v>1570</v>
      </c>
      <c r="Q511" s="218" t="s">
        <v>63</v>
      </c>
      <c r="R511" s="218" t="str">
        <f t="shared" si="56"/>
        <v>Chemicals Industry Heavy or Residual Fuel Oil Use</v>
      </c>
      <c r="S511" s="218" t="str">
        <f t="shared" si="54"/>
        <v>//**Chemicals Industry Heavy or Residual Fuel Oil Use: **</v>
      </c>
      <c r="T511" s="203"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15">
      <c r="A512" s="203" t="s">
        <v>1571</v>
      </c>
      <c r="C512" s="203" t="s">
        <v>352</v>
      </c>
      <c r="D512" s="203" t="s">
        <v>394</v>
      </c>
      <c r="E512" s="203" t="s">
        <v>395</v>
      </c>
      <c r="F512" s="203" t="s">
        <v>379</v>
      </c>
      <c r="G512" s="203" t="s">
        <v>416</v>
      </c>
      <c r="H512" s="203" t="s">
        <v>380</v>
      </c>
      <c r="I512" s="203" t="s">
        <v>417</v>
      </c>
      <c r="J512" s="203">
        <v>419</v>
      </c>
      <c r="K512" s="203" t="s">
        <v>63</v>
      </c>
      <c r="L512" s="203" t="s">
        <v>1595</v>
      </c>
      <c r="N512" s="216" t="s">
        <v>1569</v>
      </c>
      <c r="O512" s="216"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18" t="s">
        <v>1570</v>
      </c>
      <c r="Q512" s="218" t="s">
        <v>63</v>
      </c>
      <c r="R512" s="218" t="str">
        <f t="shared" si="56"/>
        <v>Chemicals Industry LPG Propane or Butane Use</v>
      </c>
      <c r="S512" s="218" t="str">
        <f t="shared" si="54"/>
        <v>//**Chemicals Industry LPG Propane or Butane Use: **</v>
      </c>
      <c r="T512" s="203"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15">
      <c r="A513" s="203" t="s">
        <v>1571</v>
      </c>
      <c r="C513" s="203" t="s">
        <v>352</v>
      </c>
      <c r="D513" s="203" t="s">
        <v>394</v>
      </c>
      <c r="E513" s="203" t="s">
        <v>395</v>
      </c>
      <c r="F513" s="203" t="s">
        <v>379</v>
      </c>
      <c r="G513" s="203" t="s">
        <v>418</v>
      </c>
      <c r="H513" s="203" t="s">
        <v>380</v>
      </c>
      <c r="I513" s="203" t="s">
        <v>419</v>
      </c>
      <c r="J513" s="203">
        <v>420</v>
      </c>
      <c r="K513" s="203" t="s">
        <v>76</v>
      </c>
      <c r="N513" s="216" t="s">
        <v>1569</v>
      </c>
      <c r="O513" s="216"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18" t="s">
        <v>1570</v>
      </c>
      <c r="Q513" s="218" t="s">
        <v>63</v>
      </c>
      <c r="R513" s="218" t="str">
        <f t="shared" si="56"/>
        <v>Chemicals Industry Hydrogen Use</v>
      </c>
      <c r="S513" s="218" t="str">
        <f t="shared" si="54"/>
        <v>//**Chemicals Industry Hydrogen Use: **</v>
      </c>
      <c r="T513" s="203" t="str">
        <f t="shared" si="52"/>
        <v/>
      </c>
    </row>
    <row r="514" spans="1:20" x14ac:dyDescent="0.15">
      <c r="A514" s="203" t="s">
        <v>1571</v>
      </c>
      <c r="C514" s="203" t="s">
        <v>352</v>
      </c>
      <c r="D514" s="203" t="s">
        <v>394</v>
      </c>
      <c r="E514" s="203" t="s">
        <v>395</v>
      </c>
      <c r="F514" s="203" t="s">
        <v>381</v>
      </c>
      <c r="G514" s="203" t="s">
        <v>396</v>
      </c>
      <c r="H514" s="203" t="s">
        <v>382</v>
      </c>
      <c r="I514" s="203" t="s">
        <v>397</v>
      </c>
      <c r="J514" s="203">
        <v>421</v>
      </c>
      <c r="K514" s="203" t="s">
        <v>76</v>
      </c>
      <c r="N514" s="216" t="s">
        <v>1569</v>
      </c>
      <c r="O514" s="216"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18" t="s">
        <v>1570</v>
      </c>
      <c r="Q514" s="218" t="s">
        <v>63</v>
      </c>
      <c r="R514" s="218" t="str">
        <f t="shared" si="56"/>
        <v>Coal Mining Industry Electricity Use</v>
      </c>
      <c r="S514" s="218" t="str">
        <f t="shared" si="54"/>
        <v>//**Coal Mining Industry Electricity Use: **</v>
      </c>
      <c r="T514" s="203" t="str">
        <f t="shared" si="52"/>
        <v/>
      </c>
    </row>
    <row r="515" spans="1:20" x14ac:dyDescent="0.15">
      <c r="A515" s="203" t="s">
        <v>1571</v>
      </c>
      <c r="C515" s="203" t="s">
        <v>352</v>
      </c>
      <c r="D515" s="203" t="s">
        <v>394</v>
      </c>
      <c r="E515" s="203" t="s">
        <v>395</v>
      </c>
      <c r="F515" s="203" t="s">
        <v>381</v>
      </c>
      <c r="G515" s="203" t="s">
        <v>402</v>
      </c>
      <c r="H515" s="203" t="s">
        <v>382</v>
      </c>
      <c r="I515" s="203" t="s">
        <v>403</v>
      </c>
      <c r="J515" s="203">
        <v>422</v>
      </c>
      <c r="K515" s="203" t="s">
        <v>76</v>
      </c>
      <c r="L515" s="203" t="s">
        <v>1596</v>
      </c>
      <c r="N515" s="216" t="s">
        <v>1569</v>
      </c>
      <c r="O515" s="216"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18" t="s">
        <v>1570</v>
      </c>
      <c r="Q515" s="218" t="s">
        <v>63</v>
      </c>
      <c r="R515" s="218" t="str">
        <f t="shared" si="56"/>
        <v>Coal Mining Industry Coal Use</v>
      </c>
      <c r="S515" s="218" t="str">
        <f t="shared" si="54"/>
        <v>//**Coal Mining Industry Coal Use: **</v>
      </c>
      <c r="T515" s="203" t="str">
        <f t="shared" si="52"/>
        <v/>
      </c>
    </row>
    <row r="516" spans="1:20" x14ac:dyDescent="0.15">
      <c r="A516" s="203" t="s">
        <v>1571</v>
      </c>
      <c r="C516" s="203" t="s">
        <v>352</v>
      </c>
      <c r="D516" s="203" t="s">
        <v>394</v>
      </c>
      <c r="E516" s="203" t="s">
        <v>395</v>
      </c>
      <c r="F516" s="203" t="s">
        <v>381</v>
      </c>
      <c r="G516" s="203" t="s">
        <v>404</v>
      </c>
      <c r="H516" s="203" t="s">
        <v>382</v>
      </c>
      <c r="I516" s="203" t="s">
        <v>405</v>
      </c>
      <c r="J516" s="203">
        <v>423</v>
      </c>
      <c r="K516" s="203" t="s">
        <v>76</v>
      </c>
      <c r="L516" s="203" t="s">
        <v>1595</v>
      </c>
      <c r="N516" s="216" t="s">
        <v>1569</v>
      </c>
      <c r="O516" s="216"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18" t="s">
        <v>1570</v>
      </c>
      <c r="Q516" s="218" t="s">
        <v>63</v>
      </c>
      <c r="R516" s="218" t="str">
        <f t="shared" si="56"/>
        <v>Coal Mining Industry Natural Gas Use</v>
      </c>
      <c r="S516" s="218" t="str">
        <f t="shared" si="54"/>
        <v>//**Coal Mining Industry Natural Gas Use: **</v>
      </c>
      <c r="T516" s="203" t="str">
        <f t="shared" ref="T516:T579" si="57">IF(K516="Yes",S516&amp;L516,"")</f>
        <v/>
      </c>
    </row>
    <row r="517" spans="1:20" x14ac:dyDescent="0.15">
      <c r="A517" s="203" t="s">
        <v>1571</v>
      </c>
      <c r="C517" s="203" t="s">
        <v>352</v>
      </c>
      <c r="D517" s="203" t="s">
        <v>394</v>
      </c>
      <c r="E517" s="203" t="s">
        <v>395</v>
      </c>
      <c r="F517" s="203" t="s">
        <v>381</v>
      </c>
      <c r="G517" s="203" t="s">
        <v>406</v>
      </c>
      <c r="H517" s="203" t="s">
        <v>382</v>
      </c>
      <c r="I517" s="203" t="s">
        <v>407</v>
      </c>
      <c r="J517" s="203">
        <v>424</v>
      </c>
      <c r="K517" s="203" t="s">
        <v>76</v>
      </c>
      <c r="N517" s="216" t="s">
        <v>1569</v>
      </c>
      <c r="O517" s="216"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18" t="s">
        <v>1570</v>
      </c>
      <c r="Q517" s="218" t="s">
        <v>63</v>
      </c>
      <c r="R517" s="218" t="str">
        <f t="shared" si="56"/>
        <v>Coal Mining Industry Biomass Use</v>
      </c>
      <c r="S517" s="218" t="str">
        <f t="shared" si="54"/>
        <v>//**Coal Mining Industry Biomass Use: **</v>
      </c>
      <c r="T517" s="203" t="str">
        <f t="shared" si="57"/>
        <v/>
      </c>
    </row>
    <row r="518" spans="1:20" x14ac:dyDescent="0.15">
      <c r="A518" s="203" t="s">
        <v>1571</v>
      </c>
      <c r="C518" s="203" t="s">
        <v>352</v>
      </c>
      <c r="D518" s="203" t="s">
        <v>394</v>
      </c>
      <c r="E518" s="203" t="s">
        <v>395</v>
      </c>
      <c r="F518" s="203" t="s">
        <v>381</v>
      </c>
      <c r="G518" s="203" t="s">
        <v>408</v>
      </c>
      <c r="H518" s="203" t="s">
        <v>382</v>
      </c>
      <c r="I518" s="203" t="s">
        <v>409</v>
      </c>
      <c r="J518" s="203">
        <v>425</v>
      </c>
      <c r="K518" s="203" t="s">
        <v>76</v>
      </c>
      <c r="L518" s="203" t="s">
        <v>1595</v>
      </c>
      <c r="N518" s="216" t="s">
        <v>1569</v>
      </c>
      <c r="O518" s="216"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18" t="s">
        <v>1570</v>
      </c>
      <c r="Q518" s="218" t="s">
        <v>63</v>
      </c>
      <c r="R518" s="218" t="str">
        <f t="shared" si="56"/>
        <v>Coal Mining Industry Petroleum Use</v>
      </c>
      <c r="S518" s="218" t="str">
        <f t="shared" si="54"/>
        <v>//**Coal Mining Industry Petroleum Use: **</v>
      </c>
      <c r="T518" s="203" t="str">
        <f t="shared" si="57"/>
        <v/>
      </c>
    </row>
    <row r="519" spans="1:20" x14ac:dyDescent="0.15">
      <c r="A519" s="203" t="s">
        <v>1571</v>
      </c>
      <c r="C519" s="203" t="s">
        <v>352</v>
      </c>
      <c r="D519" s="203" t="s">
        <v>394</v>
      </c>
      <c r="E519" s="203" t="s">
        <v>395</v>
      </c>
      <c r="F519" s="203" t="s">
        <v>381</v>
      </c>
      <c r="G519" s="203" t="s">
        <v>410</v>
      </c>
      <c r="H519" s="203" t="s">
        <v>382</v>
      </c>
      <c r="I519" s="203" t="s">
        <v>411</v>
      </c>
      <c r="J519" s="203">
        <v>426</v>
      </c>
      <c r="K519" s="203" t="s">
        <v>76</v>
      </c>
      <c r="N519" s="216" t="s">
        <v>1569</v>
      </c>
      <c r="O519" s="216"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18" t="s">
        <v>1570</v>
      </c>
      <c r="Q519" s="218" t="s">
        <v>63</v>
      </c>
      <c r="R519" s="218" t="str">
        <f t="shared" si="56"/>
        <v>Coal Mining Industry Purchased Heat Use</v>
      </c>
      <c r="S519" s="218" t="str">
        <f t="shared" si="54"/>
        <v>//**Coal Mining Industry Purchased Heat Use: **</v>
      </c>
      <c r="T519" s="203" t="str">
        <f t="shared" si="57"/>
        <v/>
      </c>
    </row>
    <row r="520" spans="1:20" x14ac:dyDescent="0.15">
      <c r="A520" s="203" t="s">
        <v>1571</v>
      </c>
      <c r="C520" s="203" t="s">
        <v>352</v>
      </c>
      <c r="D520" s="203" t="s">
        <v>394</v>
      </c>
      <c r="E520" s="203" t="s">
        <v>395</v>
      </c>
      <c r="F520" s="203" t="s">
        <v>381</v>
      </c>
      <c r="G520" s="203" t="s">
        <v>412</v>
      </c>
      <c r="H520" s="203" t="s">
        <v>382</v>
      </c>
      <c r="I520" s="203" t="s">
        <v>413</v>
      </c>
      <c r="J520" s="203">
        <v>427</v>
      </c>
      <c r="K520" s="203" t="s">
        <v>76</v>
      </c>
      <c r="N520" s="216" t="s">
        <v>1569</v>
      </c>
      <c r="O520" s="216"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18" t="s">
        <v>1570</v>
      </c>
      <c r="Q520" s="218" t="s">
        <v>63</v>
      </c>
      <c r="R520" s="218" t="str">
        <f t="shared" si="56"/>
        <v>Coal Mining Industry Crude Oil Use</v>
      </c>
      <c r="S520" s="218" t="str">
        <f t="shared" ref="S520:S578" si="58">IF(R520="","","//**"&amp;R520&amp;": **")</f>
        <v>//**Coal Mining Industry Crude Oil Use: **</v>
      </c>
      <c r="T520" s="203" t="str">
        <f t="shared" si="57"/>
        <v/>
      </c>
    </row>
    <row r="521" spans="1:20" x14ac:dyDescent="0.15">
      <c r="A521" s="203" t="s">
        <v>1571</v>
      </c>
      <c r="C521" s="203" t="s">
        <v>352</v>
      </c>
      <c r="D521" s="203" t="s">
        <v>394</v>
      </c>
      <c r="E521" s="203" t="s">
        <v>395</v>
      </c>
      <c r="F521" s="203" t="s">
        <v>381</v>
      </c>
      <c r="G521" s="203" t="s">
        <v>414</v>
      </c>
      <c r="H521" s="203" t="s">
        <v>382</v>
      </c>
      <c r="I521" s="203" t="s">
        <v>415</v>
      </c>
      <c r="J521" s="203">
        <v>428</v>
      </c>
      <c r="K521" s="203" t="s">
        <v>76</v>
      </c>
      <c r="L521" s="203" t="s">
        <v>1595</v>
      </c>
      <c r="N521" s="216" t="s">
        <v>1569</v>
      </c>
      <c r="O521" s="216"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18" t="s">
        <v>1570</v>
      </c>
      <c r="Q521" s="218" t="s">
        <v>63</v>
      </c>
      <c r="R521" s="218" t="str">
        <f t="shared" si="56"/>
        <v>Coal Mining Industry Heavy or Residual Fuel Oil Use</v>
      </c>
      <c r="S521" s="218" t="str">
        <f t="shared" si="58"/>
        <v>//**Coal Mining Industry Heavy or Residual Fuel Oil Use: **</v>
      </c>
      <c r="T521" s="203" t="str">
        <f t="shared" si="57"/>
        <v/>
      </c>
    </row>
    <row r="522" spans="1:20" x14ac:dyDescent="0.15">
      <c r="A522" s="203" t="s">
        <v>1571</v>
      </c>
      <c r="C522" s="203" t="s">
        <v>352</v>
      </c>
      <c r="D522" s="203" t="s">
        <v>394</v>
      </c>
      <c r="E522" s="203" t="s">
        <v>395</v>
      </c>
      <c r="F522" s="203" t="s">
        <v>381</v>
      </c>
      <c r="G522" s="203" t="s">
        <v>416</v>
      </c>
      <c r="H522" s="203" t="s">
        <v>382</v>
      </c>
      <c r="I522" s="203" t="s">
        <v>417</v>
      </c>
      <c r="J522" s="203">
        <v>464</v>
      </c>
      <c r="K522" s="203" t="s">
        <v>76</v>
      </c>
      <c r="N522" s="216" t="s">
        <v>1569</v>
      </c>
      <c r="O522" s="216"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18" t="s">
        <v>1570</v>
      </c>
      <c r="Q522" s="218" t="s">
        <v>63</v>
      </c>
      <c r="R522" s="218" t="str">
        <f t="shared" si="56"/>
        <v>Coal Mining Industry LPG Propane or Butane Use</v>
      </c>
      <c r="S522" s="218" t="str">
        <f t="shared" si="58"/>
        <v>//**Coal Mining Industry LPG Propane or Butane Use: **</v>
      </c>
      <c r="T522" s="203" t="str">
        <f t="shared" si="57"/>
        <v/>
      </c>
    </row>
    <row r="523" spans="1:20" x14ac:dyDescent="0.15">
      <c r="A523" s="203" t="s">
        <v>1571</v>
      </c>
      <c r="C523" s="203" t="s">
        <v>352</v>
      </c>
      <c r="D523" s="203" t="s">
        <v>394</v>
      </c>
      <c r="E523" s="203" t="s">
        <v>395</v>
      </c>
      <c r="F523" s="203" t="s">
        <v>381</v>
      </c>
      <c r="G523" s="203" t="s">
        <v>418</v>
      </c>
      <c r="H523" s="203" t="s">
        <v>382</v>
      </c>
      <c r="I523" s="203" t="s">
        <v>419</v>
      </c>
      <c r="J523" s="203">
        <v>465</v>
      </c>
      <c r="K523" s="203" t="s">
        <v>76</v>
      </c>
      <c r="N523" s="216" t="s">
        <v>1569</v>
      </c>
      <c r="O523" s="216"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18" t="s">
        <v>1570</v>
      </c>
      <c r="Q523" s="218" t="s">
        <v>63</v>
      </c>
      <c r="R523" s="218" t="str">
        <f t="shared" si="56"/>
        <v>Coal Mining Industry Hydrogen Use</v>
      </c>
      <c r="S523" s="218" t="str">
        <f t="shared" si="58"/>
        <v>//**Coal Mining Industry Hydrogen Use: **</v>
      </c>
      <c r="T523" s="203" t="str">
        <f t="shared" si="57"/>
        <v/>
      </c>
    </row>
    <row r="524" spans="1:20" x14ac:dyDescent="0.15">
      <c r="A524" s="203" t="s">
        <v>1571</v>
      </c>
      <c r="C524" s="203" t="s">
        <v>352</v>
      </c>
      <c r="D524" s="203" t="s">
        <v>394</v>
      </c>
      <c r="E524" s="203" t="s">
        <v>395</v>
      </c>
      <c r="F524" s="203" t="s">
        <v>383</v>
      </c>
      <c r="G524" s="203" t="s">
        <v>396</v>
      </c>
      <c r="H524" s="203" t="s">
        <v>384</v>
      </c>
      <c r="I524" s="203" t="s">
        <v>397</v>
      </c>
      <c r="J524" s="203">
        <v>466</v>
      </c>
      <c r="K524" s="203" t="s">
        <v>76</v>
      </c>
      <c r="N524" s="216" t="s">
        <v>1569</v>
      </c>
      <c r="O524" s="216"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18" t="s">
        <v>1570</v>
      </c>
      <c r="Q524" s="218" t="s">
        <v>63</v>
      </c>
      <c r="R524" s="218" t="str">
        <f t="shared" si="56"/>
        <v>Water &amp; Waste Electricity Use</v>
      </c>
      <c r="S524" s="218" t="str">
        <f t="shared" si="58"/>
        <v>//**Water &amp; Waste Electricity Use: **</v>
      </c>
      <c r="T524" s="203" t="str">
        <f t="shared" si="57"/>
        <v/>
      </c>
    </row>
    <row r="525" spans="1:20" x14ac:dyDescent="0.15">
      <c r="A525" s="203" t="s">
        <v>1571</v>
      </c>
      <c r="C525" s="203" t="s">
        <v>352</v>
      </c>
      <c r="D525" s="203" t="s">
        <v>394</v>
      </c>
      <c r="E525" s="203" t="s">
        <v>395</v>
      </c>
      <c r="F525" s="203" t="s">
        <v>383</v>
      </c>
      <c r="G525" s="203" t="s">
        <v>402</v>
      </c>
      <c r="H525" s="203" t="s">
        <v>384</v>
      </c>
      <c r="I525" s="203" t="s">
        <v>403</v>
      </c>
      <c r="J525" s="203">
        <v>467</v>
      </c>
      <c r="K525" s="203" t="s">
        <v>76</v>
      </c>
      <c r="N525" s="216" t="s">
        <v>1569</v>
      </c>
      <c r="O525" s="216"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18" t="s">
        <v>1570</v>
      </c>
      <c r="Q525" s="218" t="s">
        <v>63</v>
      </c>
      <c r="R525" s="218" t="str">
        <f t="shared" si="56"/>
        <v>Water &amp; Waste Coal Use</v>
      </c>
      <c r="S525" s="218" t="str">
        <f t="shared" si="58"/>
        <v>//**Water &amp; Waste Coal Use: **</v>
      </c>
      <c r="T525" s="203" t="str">
        <f t="shared" si="57"/>
        <v/>
      </c>
    </row>
    <row r="526" spans="1:20" x14ac:dyDescent="0.15">
      <c r="A526" s="203" t="s">
        <v>1571</v>
      </c>
      <c r="C526" s="203" t="s">
        <v>352</v>
      </c>
      <c r="D526" s="203" t="s">
        <v>394</v>
      </c>
      <c r="E526" s="203" t="s">
        <v>395</v>
      </c>
      <c r="F526" s="203" t="s">
        <v>383</v>
      </c>
      <c r="G526" s="203" t="s">
        <v>404</v>
      </c>
      <c r="H526" s="203" t="s">
        <v>384</v>
      </c>
      <c r="I526" s="203" t="s">
        <v>405</v>
      </c>
      <c r="J526" s="203">
        <v>468</v>
      </c>
      <c r="K526" s="203" t="s">
        <v>76</v>
      </c>
      <c r="N526" s="216" t="s">
        <v>1569</v>
      </c>
      <c r="O526" s="216"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18" t="s">
        <v>1570</v>
      </c>
      <c r="Q526" s="218" t="s">
        <v>63</v>
      </c>
      <c r="R526" s="218" t="str">
        <f t="shared" si="56"/>
        <v>Water &amp; Waste Natural Gas Use</v>
      </c>
      <c r="S526" s="218" t="str">
        <f t="shared" si="58"/>
        <v>//**Water &amp; Waste Natural Gas Use: **</v>
      </c>
      <c r="T526" s="203" t="str">
        <f t="shared" si="57"/>
        <v/>
      </c>
    </row>
    <row r="527" spans="1:20" x14ac:dyDescent="0.15">
      <c r="A527" s="203" t="s">
        <v>1571</v>
      </c>
      <c r="C527" s="203" t="s">
        <v>352</v>
      </c>
      <c r="D527" s="203" t="s">
        <v>394</v>
      </c>
      <c r="E527" s="203" t="s">
        <v>395</v>
      </c>
      <c r="F527" s="203" t="s">
        <v>383</v>
      </c>
      <c r="G527" s="203" t="s">
        <v>406</v>
      </c>
      <c r="H527" s="203" t="s">
        <v>384</v>
      </c>
      <c r="I527" s="203" t="s">
        <v>407</v>
      </c>
      <c r="J527" s="203">
        <v>469</v>
      </c>
      <c r="K527" s="203" t="s">
        <v>76</v>
      </c>
      <c r="N527" s="216" t="s">
        <v>1569</v>
      </c>
      <c r="O527" s="216"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18" t="s">
        <v>1570</v>
      </c>
      <c r="Q527" s="218" t="s">
        <v>63</v>
      </c>
      <c r="R527" s="218" t="str">
        <f t="shared" si="56"/>
        <v>Water &amp; Waste Biomass Use</v>
      </c>
      <c r="S527" s="218" t="str">
        <f t="shared" si="58"/>
        <v>//**Water &amp; Waste Biomass Use: **</v>
      </c>
      <c r="T527" s="203" t="str">
        <f t="shared" si="57"/>
        <v/>
      </c>
    </row>
    <row r="528" spans="1:20" x14ac:dyDescent="0.15">
      <c r="A528" s="203" t="s">
        <v>1571</v>
      </c>
      <c r="C528" s="203" t="s">
        <v>352</v>
      </c>
      <c r="D528" s="203" t="s">
        <v>394</v>
      </c>
      <c r="E528" s="203" t="s">
        <v>395</v>
      </c>
      <c r="F528" s="203" t="s">
        <v>383</v>
      </c>
      <c r="G528" s="203" t="s">
        <v>408</v>
      </c>
      <c r="H528" s="203" t="s">
        <v>384</v>
      </c>
      <c r="I528" s="203" t="s">
        <v>409</v>
      </c>
      <c r="J528" s="203">
        <v>470</v>
      </c>
      <c r="K528" s="203" t="s">
        <v>63</v>
      </c>
      <c r="N528" s="216" t="s">
        <v>1569</v>
      </c>
      <c r="O528" s="216"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18" t="s">
        <v>1570</v>
      </c>
      <c r="Q528" s="218" t="s">
        <v>63</v>
      </c>
      <c r="R528" s="218" t="str">
        <f t="shared" si="56"/>
        <v>Water &amp; Waste Petroleum Use</v>
      </c>
      <c r="S528" s="218" t="str">
        <f t="shared" si="58"/>
        <v>//**Water &amp; Waste Petroleum Use: **</v>
      </c>
      <c r="T528" s="203" t="str">
        <f t="shared" si="57"/>
        <v>//**Water &amp; Waste Petroleum Use: **</v>
      </c>
    </row>
    <row r="529" spans="1:20" x14ac:dyDescent="0.15">
      <c r="A529" s="203" t="s">
        <v>1571</v>
      </c>
      <c r="C529" s="203" t="s">
        <v>352</v>
      </c>
      <c r="D529" s="203" t="s">
        <v>394</v>
      </c>
      <c r="E529" s="203" t="s">
        <v>395</v>
      </c>
      <c r="F529" s="203" t="s">
        <v>383</v>
      </c>
      <c r="G529" s="203" t="s">
        <v>410</v>
      </c>
      <c r="H529" s="203" t="s">
        <v>384</v>
      </c>
      <c r="I529" s="203" t="s">
        <v>411</v>
      </c>
      <c r="J529" s="203">
        <v>471</v>
      </c>
      <c r="K529" s="203" t="s">
        <v>76</v>
      </c>
      <c r="N529" s="216" t="s">
        <v>1569</v>
      </c>
      <c r="O529" s="216"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18" t="s">
        <v>1570</v>
      </c>
      <c r="Q529" s="218" t="s">
        <v>63</v>
      </c>
      <c r="R529" s="218" t="str">
        <f t="shared" si="56"/>
        <v>Water &amp; Waste Purchased Heat Use</v>
      </c>
      <c r="S529" s="218" t="str">
        <f t="shared" si="58"/>
        <v>//**Water &amp; Waste Purchased Heat Use: **</v>
      </c>
      <c r="T529" s="203" t="str">
        <f t="shared" si="57"/>
        <v/>
      </c>
    </row>
    <row r="530" spans="1:20" x14ac:dyDescent="0.15">
      <c r="A530" s="203" t="s">
        <v>1571</v>
      </c>
      <c r="C530" s="203" t="s">
        <v>352</v>
      </c>
      <c r="D530" s="203" t="s">
        <v>394</v>
      </c>
      <c r="E530" s="203" t="s">
        <v>395</v>
      </c>
      <c r="F530" s="203" t="s">
        <v>383</v>
      </c>
      <c r="G530" s="203" t="s">
        <v>412</v>
      </c>
      <c r="H530" s="203" t="s">
        <v>384</v>
      </c>
      <c r="I530" s="203" t="s">
        <v>413</v>
      </c>
      <c r="J530" s="203">
        <v>472</v>
      </c>
      <c r="K530" s="203" t="s">
        <v>76</v>
      </c>
      <c r="N530" s="216" t="s">
        <v>1569</v>
      </c>
      <c r="O530" s="216"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18" t="s">
        <v>1570</v>
      </c>
      <c r="Q530" s="218" t="s">
        <v>63</v>
      </c>
      <c r="R530" s="218" t="str">
        <f t="shared" si="56"/>
        <v>Water &amp; Waste Crude Oil Use</v>
      </c>
      <c r="S530" s="218" t="str">
        <f t="shared" si="58"/>
        <v>//**Water &amp; Waste Crude Oil Use: **</v>
      </c>
      <c r="T530" s="203" t="str">
        <f t="shared" si="57"/>
        <v/>
      </c>
    </row>
    <row r="531" spans="1:20" x14ac:dyDescent="0.15">
      <c r="A531" s="203" t="s">
        <v>1571</v>
      </c>
      <c r="C531" s="203" t="s">
        <v>352</v>
      </c>
      <c r="D531" s="203" t="s">
        <v>394</v>
      </c>
      <c r="E531" s="203" t="s">
        <v>395</v>
      </c>
      <c r="F531" s="203" t="s">
        <v>383</v>
      </c>
      <c r="G531" s="203" t="s">
        <v>414</v>
      </c>
      <c r="H531" s="203" t="s">
        <v>384</v>
      </c>
      <c r="I531" s="203" t="s">
        <v>415</v>
      </c>
      <c r="J531" s="203">
        <v>473</v>
      </c>
      <c r="K531" s="203" t="s">
        <v>76</v>
      </c>
      <c r="N531" s="216" t="s">
        <v>1569</v>
      </c>
      <c r="O531" s="216"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18" t="s">
        <v>1570</v>
      </c>
      <c r="Q531" s="218" t="s">
        <v>63</v>
      </c>
      <c r="R531" s="218" t="str">
        <f t="shared" si="56"/>
        <v>Water &amp; Waste Heavy or Residual Fuel Oil Use</v>
      </c>
      <c r="S531" s="218" t="str">
        <f t="shared" si="58"/>
        <v>//**Water &amp; Waste Heavy or Residual Fuel Oil Use: **</v>
      </c>
      <c r="T531" s="203" t="str">
        <f t="shared" si="57"/>
        <v/>
      </c>
    </row>
    <row r="532" spans="1:20" x14ac:dyDescent="0.15">
      <c r="A532" s="203" t="s">
        <v>1571</v>
      </c>
      <c r="C532" s="203" t="s">
        <v>352</v>
      </c>
      <c r="D532" s="203" t="s">
        <v>394</v>
      </c>
      <c r="E532" s="203" t="s">
        <v>395</v>
      </c>
      <c r="F532" s="203" t="s">
        <v>383</v>
      </c>
      <c r="G532" s="203" t="s">
        <v>416</v>
      </c>
      <c r="H532" s="203" t="s">
        <v>384</v>
      </c>
      <c r="I532" s="203" t="s">
        <v>417</v>
      </c>
      <c r="J532" s="203">
        <v>474</v>
      </c>
      <c r="K532" s="203" t="s">
        <v>76</v>
      </c>
      <c r="N532" s="216" t="s">
        <v>1569</v>
      </c>
      <c r="O532" s="216"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18" t="s">
        <v>1570</v>
      </c>
      <c r="Q532" s="218" t="s">
        <v>63</v>
      </c>
      <c r="R532" s="218" t="str">
        <f t="shared" si="56"/>
        <v>Water &amp; Waste LPG Propane or Butane Use</v>
      </c>
      <c r="S532" s="218" t="str">
        <f t="shared" si="58"/>
        <v>//**Water &amp; Waste LPG Propane or Butane Use: **</v>
      </c>
      <c r="T532" s="203" t="str">
        <f t="shared" si="57"/>
        <v/>
      </c>
    </row>
    <row r="533" spans="1:20" x14ac:dyDescent="0.15">
      <c r="A533" s="203" t="s">
        <v>1571</v>
      </c>
      <c r="C533" s="203" t="s">
        <v>352</v>
      </c>
      <c r="D533" s="203" t="s">
        <v>394</v>
      </c>
      <c r="E533" s="203" t="s">
        <v>395</v>
      </c>
      <c r="F533" s="203" t="s">
        <v>383</v>
      </c>
      <c r="G533" s="203" t="s">
        <v>418</v>
      </c>
      <c r="H533" s="203" t="s">
        <v>384</v>
      </c>
      <c r="I533" s="203" t="s">
        <v>419</v>
      </c>
      <c r="J533" s="203">
        <v>475</v>
      </c>
      <c r="K533" s="203" t="s">
        <v>76</v>
      </c>
      <c r="N533" s="216" t="s">
        <v>1569</v>
      </c>
      <c r="O533" s="216"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18" t="s">
        <v>1570</v>
      </c>
      <c r="Q533" s="218" t="s">
        <v>63</v>
      </c>
      <c r="R533" s="218" t="str">
        <f t="shared" si="56"/>
        <v>Water &amp; Waste Hydrogen Use</v>
      </c>
      <c r="S533" s="218" t="str">
        <f t="shared" si="58"/>
        <v>//**Water &amp; Waste Hydrogen Use: **</v>
      </c>
      <c r="T533" s="203" t="str">
        <f t="shared" si="57"/>
        <v/>
      </c>
    </row>
    <row r="534" spans="1:20" x14ac:dyDescent="0.15">
      <c r="A534" s="203" t="s">
        <v>1571</v>
      </c>
      <c r="C534" s="203" t="s">
        <v>352</v>
      </c>
      <c r="D534" s="203" t="s">
        <v>394</v>
      </c>
      <c r="E534" s="203" t="s">
        <v>395</v>
      </c>
      <c r="F534" s="203" t="s">
        <v>385</v>
      </c>
      <c r="G534" s="203" t="s">
        <v>396</v>
      </c>
      <c r="H534" s="203" t="s">
        <v>386</v>
      </c>
      <c r="I534" s="203" t="s">
        <v>397</v>
      </c>
      <c r="J534" s="203">
        <v>476</v>
      </c>
      <c r="K534" s="203" t="s">
        <v>76</v>
      </c>
      <c r="N534" s="216" t="s">
        <v>1569</v>
      </c>
      <c r="O534" s="216"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18" t="s">
        <v>1570</v>
      </c>
      <c r="Q534" s="218" t="s">
        <v>63</v>
      </c>
      <c r="R534" s="218" t="str">
        <f t="shared" si="56"/>
        <v>Agriculture Electricity Use</v>
      </c>
      <c r="S534" s="218" t="str">
        <f t="shared" si="58"/>
        <v>//**Agriculture Electricity Use: **</v>
      </c>
      <c r="T534" s="203" t="str">
        <f t="shared" si="57"/>
        <v/>
      </c>
    </row>
    <row r="535" spans="1:20" x14ac:dyDescent="0.15">
      <c r="A535" s="203" t="s">
        <v>1571</v>
      </c>
      <c r="C535" s="203" t="s">
        <v>352</v>
      </c>
      <c r="D535" s="203" t="s">
        <v>394</v>
      </c>
      <c r="E535" s="203" t="s">
        <v>395</v>
      </c>
      <c r="F535" s="203" t="s">
        <v>385</v>
      </c>
      <c r="G535" s="203" t="s">
        <v>402</v>
      </c>
      <c r="H535" s="203" t="s">
        <v>386</v>
      </c>
      <c r="I535" s="203" t="s">
        <v>403</v>
      </c>
      <c r="J535" s="203">
        <v>477</v>
      </c>
      <c r="K535" s="203" t="s">
        <v>76</v>
      </c>
      <c r="N535" s="216" t="s">
        <v>1569</v>
      </c>
      <c r="O535" s="216"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18" t="s">
        <v>1570</v>
      </c>
      <c r="Q535" s="218" t="s">
        <v>63</v>
      </c>
      <c r="R535" s="218" t="str">
        <f t="shared" si="56"/>
        <v>Agriculture Coal Use</v>
      </c>
      <c r="S535" s="218" t="str">
        <f t="shared" si="58"/>
        <v>//**Agriculture Coal Use: **</v>
      </c>
      <c r="T535" s="203" t="str">
        <f t="shared" si="57"/>
        <v/>
      </c>
    </row>
    <row r="536" spans="1:20" x14ac:dyDescent="0.15">
      <c r="A536" s="203" t="s">
        <v>1571</v>
      </c>
      <c r="C536" s="203" t="s">
        <v>352</v>
      </c>
      <c r="D536" s="203" t="s">
        <v>394</v>
      </c>
      <c r="E536" s="203" t="s">
        <v>395</v>
      </c>
      <c r="F536" s="203" t="s">
        <v>385</v>
      </c>
      <c r="G536" s="203" t="s">
        <v>404</v>
      </c>
      <c r="H536" s="203" t="s">
        <v>386</v>
      </c>
      <c r="I536" s="203" t="s">
        <v>405</v>
      </c>
      <c r="J536" s="203">
        <v>478</v>
      </c>
      <c r="K536" s="203" t="s">
        <v>76</v>
      </c>
      <c r="L536" s="203" t="s">
        <v>1595</v>
      </c>
      <c r="N536" s="216" t="s">
        <v>1569</v>
      </c>
      <c r="O536" s="216"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18" t="s">
        <v>1570</v>
      </c>
      <c r="Q536" s="218" t="s">
        <v>63</v>
      </c>
      <c r="R536" s="218" t="str">
        <f t="shared" si="56"/>
        <v>Agriculture Natural Gas Use</v>
      </c>
      <c r="S536" s="218" t="str">
        <f t="shared" si="58"/>
        <v>//**Agriculture Natural Gas Use: **</v>
      </c>
      <c r="T536" s="203" t="str">
        <f t="shared" si="57"/>
        <v/>
      </c>
    </row>
    <row r="537" spans="1:20" x14ac:dyDescent="0.15">
      <c r="A537" s="203" t="s">
        <v>1571</v>
      </c>
      <c r="C537" s="203" t="s">
        <v>352</v>
      </c>
      <c r="D537" s="203" t="s">
        <v>394</v>
      </c>
      <c r="E537" s="203" t="s">
        <v>395</v>
      </c>
      <c r="F537" s="203" t="s">
        <v>385</v>
      </c>
      <c r="G537" s="203" t="s">
        <v>406</v>
      </c>
      <c r="H537" s="203" t="s">
        <v>386</v>
      </c>
      <c r="I537" s="203" t="s">
        <v>407</v>
      </c>
      <c r="J537" s="203">
        <v>479</v>
      </c>
      <c r="K537" s="203" t="s">
        <v>76</v>
      </c>
      <c r="N537" s="216" t="s">
        <v>1569</v>
      </c>
      <c r="O537" s="216"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18" t="s">
        <v>1570</v>
      </c>
      <c r="Q537" s="218" t="s">
        <v>63</v>
      </c>
      <c r="R537" s="218" t="str">
        <f t="shared" si="56"/>
        <v>Agriculture Biomass Use</v>
      </c>
      <c r="S537" s="218" t="str">
        <f t="shared" si="58"/>
        <v>//**Agriculture Biomass Use: **</v>
      </c>
      <c r="T537" s="203" t="str">
        <f t="shared" si="57"/>
        <v/>
      </c>
    </row>
    <row r="538" spans="1:20" x14ac:dyDescent="0.15">
      <c r="A538" s="203" t="s">
        <v>1571</v>
      </c>
      <c r="C538" s="203" t="s">
        <v>352</v>
      </c>
      <c r="D538" s="203" t="s">
        <v>394</v>
      </c>
      <c r="E538" s="203" t="s">
        <v>395</v>
      </c>
      <c r="F538" s="203" t="s">
        <v>385</v>
      </c>
      <c r="G538" s="203" t="s">
        <v>408</v>
      </c>
      <c r="H538" s="203" t="s">
        <v>386</v>
      </c>
      <c r="I538" s="203" t="s">
        <v>409</v>
      </c>
      <c r="J538" s="203">
        <v>480</v>
      </c>
      <c r="K538" s="203" t="s">
        <v>63</v>
      </c>
      <c r="L538" s="203" t="s">
        <v>1595</v>
      </c>
      <c r="N538" s="216" t="s">
        <v>1569</v>
      </c>
      <c r="O538" s="216"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18" t="s">
        <v>1570</v>
      </c>
      <c r="Q538" s="218" t="s">
        <v>63</v>
      </c>
      <c r="R538" s="218" t="str">
        <f t="shared" ref="R538:R557" si="59">H538&amp;" "&amp;I538</f>
        <v>Agriculture Petroleum Use</v>
      </c>
      <c r="S538" s="218" t="str">
        <f t="shared" si="58"/>
        <v>//**Agriculture Petroleum Use: **</v>
      </c>
      <c r="T538" s="203"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15">
      <c r="A539" s="203" t="s">
        <v>1571</v>
      </c>
      <c r="C539" s="203" t="s">
        <v>352</v>
      </c>
      <c r="D539" s="203" t="s">
        <v>394</v>
      </c>
      <c r="E539" s="203" t="s">
        <v>395</v>
      </c>
      <c r="F539" s="203" t="s">
        <v>385</v>
      </c>
      <c r="G539" s="203" t="s">
        <v>410</v>
      </c>
      <c r="H539" s="203" t="s">
        <v>386</v>
      </c>
      <c r="I539" s="203" t="s">
        <v>411</v>
      </c>
      <c r="J539" s="203">
        <v>481</v>
      </c>
      <c r="K539" s="203" t="s">
        <v>76</v>
      </c>
      <c r="N539" s="216" t="s">
        <v>1569</v>
      </c>
      <c r="O539" s="216"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18" t="s">
        <v>1570</v>
      </c>
      <c r="Q539" s="218" t="s">
        <v>63</v>
      </c>
      <c r="R539" s="218" t="str">
        <f t="shared" si="59"/>
        <v>Agriculture Purchased Heat Use</v>
      </c>
      <c r="S539" s="218" t="str">
        <f t="shared" si="58"/>
        <v>//**Agriculture Purchased Heat Use: **</v>
      </c>
      <c r="T539" s="203" t="str">
        <f t="shared" si="57"/>
        <v/>
      </c>
    </row>
    <row r="540" spans="1:20" x14ac:dyDescent="0.15">
      <c r="A540" s="203" t="s">
        <v>1571</v>
      </c>
      <c r="C540" s="203" t="s">
        <v>352</v>
      </c>
      <c r="D540" s="203" t="s">
        <v>394</v>
      </c>
      <c r="E540" s="203" t="s">
        <v>395</v>
      </c>
      <c r="F540" s="203" t="s">
        <v>385</v>
      </c>
      <c r="G540" s="203" t="s">
        <v>412</v>
      </c>
      <c r="H540" s="203" t="s">
        <v>386</v>
      </c>
      <c r="I540" s="203" t="s">
        <v>413</v>
      </c>
      <c r="J540" s="203">
        <v>482</v>
      </c>
      <c r="K540" s="203" t="s">
        <v>76</v>
      </c>
      <c r="N540" s="216" t="s">
        <v>1569</v>
      </c>
      <c r="O540" s="216"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18" t="s">
        <v>1570</v>
      </c>
      <c r="Q540" s="218" t="s">
        <v>63</v>
      </c>
      <c r="R540" s="218" t="str">
        <f t="shared" si="59"/>
        <v>Agriculture Crude Oil Use</v>
      </c>
      <c r="S540" s="218" t="str">
        <f t="shared" si="58"/>
        <v>//**Agriculture Crude Oil Use: **</v>
      </c>
      <c r="T540" s="203" t="str">
        <f t="shared" si="57"/>
        <v/>
      </c>
    </row>
    <row r="541" spans="1:20" x14ac:dyDescent="0.15">
      <c r="A541" s="203" t="s">
        <v>1571</v>
      </c>
      <c r="C541" s="203" t="s">
        <v>352</v>
      </c>
      <c r="D541" s="203" t="s">
        <v>394</v>
      </c>
      <c r="E541" s="203" t="s">
        <v>395</v>
      </c>
      <c r="F541" s="203" t="s">
        <v>385</v>
      </c>
      <c r="G541" s="203" t="s">
        <v>414</v>
      </c>
      <c r="H541" s="203" t="s">
        <v>386</v>
      </c>
      <c r="I541" s="203" t="s">
        <v>415</v>
      </c>
      <c r="J541" s="203">
        <v>483</v>
      </c>
      <c r="K541" s="203" t="s">
        <v>76</v>
      </c>
      <c r="L541" s="203" t="s">
        <v>1595</v>
      </c>
      <c r="N541" s="216" t="s">
        <v>1569</v>
      </c>
      <c r="O541" s="216"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18" t="s">
        <v>1570</v>
      </c>
      <c r="Q541" s="218" t="s">
        <v>63</v>
      </c>
      <c r="R541" s="218" t="str">
        <f t="shared" si="59"/>
        <v>Agriculture Heavy or Residual Fuel Oil Use</v>
      </c>
      <c r="S541" s="218" t="str">
        <f t="shared" si="58"/>
        <v>//**Agriculture Heavy or Residual Fuel Oil Use: **</v>
      </c>
      <c r="T541" s="203" t="str">
        <f t="shared" si="57"/>
        <v/>
      </c>
    </row>
    <row r="542" spans="1:20" x14ac:dyDescent="0.15">
      <c r="A542" s="203" t="s">
        <v>1571</v>
      </c>
      <c r="C542" s="203" t="s">
        <v>352</v>
      </c>
      <c r="D542" s="203" t="s">
        <v>394</v>
      </c>
      <c r="E542" s="203" t="s">
        <v>395</v>
      </c>
      <c r="F542" s="203" t="s">
        <v>385</v>
      </c>
      <c r="G542" s="203" t="s">
        <v>416</v>
      </c>
      <c r="H542" s="203" t="s">
        <v>386</v>
      </c>
      <c r="I542" s="203" t="s">
        <v>417</v>
      </c>
      <c r="J542" s="203">
        <v>484</v>
      </c>
      <c r="K542" s="203" t="s">
        <v>76</v>
      </c>
      <c r="L542" s="203" t="s">
        <v>1595</v>
      </c>
      <c r="N542" s="216" t="s">
        <v>1569</v>
      </c>
      <c r="O542" s="216"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18" t="s">
        <v>1570</v>
      </c>
      <c r="Q542" s="218" t="s">
        <v>63</v>
      </c>
      <c r="R542" s="218" t="str">
        <f t="shared" si="59"/>
        <v>Agriculture LPG Propane or Butane Use</v>
      </c>
      <c r="S542" s="218" t="str">
        <f t="shared" si="58"/>
        <v>//**Agriculture LPG Propane or Butane Use: **</v>
      </c>
      <c r="T542" s="203" t="str">
        <f t="shared" si="57"/>
        <v/>
      </c>
    </row>
    <row r="543" spans="1:20" x14ac:dyDescent="0.15">
      <c r="A543" s="203" t="s">
        <v>1571</v>
      </c>
      <c r="C543" s="203" t="s">
        <v>352</v>
      </c>
      <c r="D543" s="203" t="s">
        <v>394</v>
      </c>
      <c r="E543" s="203" t="s">
        <v>395</v>
      </c>
      <c r="F543" s="203" t="s">
        <v>385</v>
      </c>
      <c r="G543" s="203" t="s">
        <v>418</v>
      </c>
      <c r="H543" s="203" t="s">
        <v>386</v>
      </c>
      <c r="I543" s="203" t="s">
        <v>419</v>
      </c>
      <c r="J543" s="203">
        <v>485</v>
      </c>
      <c r="K543" s="203" t="s">
        <v>76</v>
      </c>
      <c r="N543" s="216" t="s">
        <v>1569</v>
      </c>
      <c r="O543" s="216"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18" t="s">
        <v>1570</v>
      </c>
      <c r="Q543" s="218" t="s">
        <v>63</v>
      </c>
      <c r="R543" s="218" t="str">
        <f t="shared" si="59"/>
        <v>Agriculture Hydrogen Use</v>
      </c>
      <c r="S543" s="218" t="str">
        <f t="shared" si="58"/>
        <v>//**Agriculture Hydrogen Use: **</v>
      </c>
      <c r="T543" s="203" t="str">
        <f t="shared" si="57"/>
        <v/>
      </c>
    </row>
    <row r="544" spans="1:20" x14ac:dyDescent="0.15">
      <c r="A544" s="203" t="s">
        <v>1571</v>
      </c>
      <c r="C544" s="203" t="s">
        <v>352</v>
      </c>
      <c r="D544" s="203" t="s">
        <v>394</v>
      </c>
      <c r="E544" s="203" t="s">
        <v>395</v>
      </c>
      <c r="F544" s="203" t="s">
        <v>387</v>
      </c>
      <c r="G544" s="203" t="s">
        <v>396</v>
      </c>
      <c r="H544" s="203" t="s">
        <v>388</v>
      </c>
      <c r="I544" s="203" t="s">
        <v>397</v>
      </c>
      <c r="J544" s="203">
        <v>486</v>
      </c>
      <c r="K544" s="203" t="s">
        <v>76</v>
      </c>
      <c r="N544" s="216" t="s">
        <v>1569</v>
      </c>
      <c r="O544" s="216"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18" t="s">
        <v>1570</v>
      </c>
      <c r="Q544" s="218" t="s">
        <v>63</v>
      </c>
      <c r="R544" s="218" t="str">
        <f t="shared" si="59"/>
        <v>Other Industries Electricity Use</v>
      </c>
      <c r="S544" s="218" t="str">
        <f t="shared" si="58"/>
        <v>//**Other Industries Electricity Use: **</v>
      </c>
      <c r="T544" s="203" t="str">
        <f t="shared" si="57"/>
        <v/>
      </c>
    </row>
    <row r="545" spans="1:21" x14ac:dyDescent="0.15">
      <c r="A545" s="203" t="s">
        <v>1571</v>
      </c>
      <c r="C545" s="203" t="s">
        <v>352</v>
      </c>
      <c r="D545" s="203" t="s">
        <v>394</v>
      </c>
      <c r="E545" s="203" t="s">
        <v>395</v>
      </c>
      <c r="F545" s="203" t="s">
        <v>387</v>
      </c>
      <c r="G545" s="203" t="s">
        <v>402</v>
      </c>
      <c r="H545" s="203" t="s">
        <v>388</v>
      </c>
      <c r="I545" s="203" t="s">
        <v>403</v>
      </c>
      <c r="J545" s="203">
        <v>487</v>
      </c>
      <c r="K545" s="203" t="s">
        <v>63</v>
      </c>
      <c r="L545" s="203" t="s">
        <v>1596</v>
      </c>
      <c r="N545" s="216" t="s">
        <v>1569</v>
      </c>
      <c r="O545" s="216"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18" t="s">
        <v>1570</v>
      </c>
      <c r="Q545" s="218" t="s">
        <v>63</v>
      </c>
      <c r="R545" s="218" t="str">
        <f t="shared" si="59"/>
        <v>Other Industries Coal Use</v>
      </c>
      <c r="S545" s="218" t="str">
        <f t="shared" si="58"/>
        <v>//**Other Industries Coal Use: **</v>
      </c>
      <c r="T545" s="203"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15">
      <c r="A546" s="203" t="s">
        <v>1571</v>
      </c>
      <c r="C546" s="203" t="s">
        <v>352</v>
      </c>
      <c r="D546" s="203" t="s">
        <v>394</v>
      </c>
      <c r="E546" s="203" t="s">
        <v>395</v>
      </c>
      <c r="F546" s="203" t="s">
        <v>387</v>
      </c>
      <c r="G546" s="203" t="s">
        <v>404</v>
      </c>
      <c r="H546" s="203" t="s">
        <v>388</v>
      </c>
      <c r="I546" s="203" t="s">
        <v>405</v>
      </c>
      <c r="J546" s="203">
        <v>488</v>
      </c>
      <c r="K546" s="203" t="s">
        <v>63</v>
      </c>
      <c r="L546" s="203" t="s">
        <v>1595</v>
      </c>
      <c r="N546" s="216" t="s">
        <v>1569</v>
      </c>
      <c r="O546" s="216"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18" t="s">
        <v>1570</v>
      </c>
      <c r="Q546" s="218" t="s">
        <v>63</v>
      </c>
      <c r="R546" s="218" t="str">
        <f t="shared" si="59"/>
        <v>Other Industries Natural Gas Use</v>
      </c>
      <c r="S546" s="218" t="str">
        <f t="shared" si="58"/>
        <v>//**Other Industries Natural Gas Use: **</v>
      </c>
      <c r="T546" s="203"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15">
      <c r="A547" s="203" t="s">
        <v>1571</v>
      </c>
      <c r="C547" s="203" t="s">
        <v>352</v>
      </c>
      <c r="D547" s="203" t="s">
        <v>394</v>
      </c>
      <c r="E547" s="203" t="s">
        <v>395</v>
      </c>
      <c r="F547" s="203" t="s">
        <v>387</v>
      </c>
      <c r="G547" s="203" t="s">
        <v>406</v>
      </c>
      <c r="H547" s="203" t="s">
        <v>388</v>
      </c>
      <c r="I547" s="203" t="s">
        <v>407</v>
      </c>
      <c r="J547" s="203">
        <v>489</v>
      </c>
      <c r="K547" s="203" t="s">
        <v>76</v>
      </c>
      <c r="N547" s="216" t="s">
        <v>1569</v>
      </c>
      <c r="O547" s="216"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18" t="s">
        <v>1570</v>
      </c>
      <c r="Q547" s="218" t="s">
        <v>63</v>
      </c>
      <c r="R547" s="218" t="str">
        <f t="shared" si="59"/>
        <v>Other Industries Biomass Use</v>
      </c>
      <c r="S547" s="218" t="str">
        <f t="shared" si="58"/>
        <v>//**Other Industries Biomass Use: **</v>
      </c>
      <c r="T547" s="203" t="str">
        <f t="shared" si="57"/>
        <v/>
      </c>
    </row>
    <row r="548" spans="1:21" x14ac:dyDescent="0.15">
      <c r="A548" s="203" t="s">
        <v>1571</v>
      </c>
      <c r="C548" s="203" t="s">
        <v>352</v>
      </c>
      <c r="D548" s="203" t="s">
        <v>394</v>
      </c>
      <c r="E548" s="203" t="s">
        <v>395</v>
      </c>
      <c r="F548" s="203" t="s">
        <v>387</v>
      </c>
      <c r="G548" s="203" t="s">
        <v>408</v>
      </c>
      <c r="H548" s="203" t="s">
        <v>388</v>
      </c>
      <c r="I548" s="203" t="s">
        <v>409</v>
      </c>
      <c r="J548" s="203">
        <v>490</v>
      </c>
      <c r="K548" s="203" t="s">
        <v>63</v>
      </c>
      <c r="L548" s="203" t="s">
        <v>1595</v>
      </c>
      <c r="N548" s="216" t="s">
        <v>1569</v>
      </c>
      <c r="O548" s="216"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18" t="s">
        <v>1570</v>
      </c>
      <c r="Q548" s="218" t="s">
        <v>63</v>
      </c>
      <c r="R548" s="218" t="str">
        <f t="shared" si="59"/>
        <v>Other Industries Petroleum Use</v>
      </c>
      <c r="S548" s="218" t="str">
        <f t="shared" si="58"/>
        <v>//**Other Industries Petroleum Use: **</v>
      </c>
      <c r="T548" s="203"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15">
      <c r="A549" s="203" t="s">
        <v>1571</v>
      </c>
      <c r="C549" s="203" t="s">
        <v>352</v>
      </c>
      <c r="D549" s="203" t="s">
        <v>394</v>
      </c>
      <c r="E549" s="203" t="s">
        <v>395</v>
      </c>
      <c r="F549" s="203" t="s">
        <v>387</v>
      </c>
      <c r="G549" s="203" t="s">
        <v>410</v>
      </c>
      <c r="H549" s="203" t="s">
        <v>388</v>
      </c>
      <c r="I549" s="203" t="s">
        <v>411</v>
      </c>
      <c r="J549" s="203">
        <v>491</v>
      </c>
      <c r="K549" s="203" t="s">
        <v>76</v>
      </c>
      <c r="N549" s="216" t="s">
        <v>1569</v>
      </c>
      <c r="O549" s="216"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18" t="s">
        <v>1570</v>
      </c>
      <c r="Q549" s="218" t="s">
        <v>63</v>
      </c>
      <c r="R549" s="218" t="str">
        <f t="shared" si="59"/>
        <v>Other Industries Purchased Heat Use</v>
      </c>
      <c r="S549" s="218" t="str">
        <f t="shared" si="58"/>
        <v>//**Other Industries Purchased Heat Use: **</v>
      </c>
      <c r="T549" s="203" t="str">
        <f t="shared" si="57"/>
        <v/>
      </c>
    </row>
    <row r="550" spans="1:21" x14ac:dyDescent="0.15">
      <c r="A550" s="203" t="s">
        <v>1571</v>
      </c>
      <c r="C550" s="203" t="s">
        <v>352</v>
      </c>
      <c r="D550" s="203" t="s">
        <v>394</v>
      </c>
      <c r="E550" s="203" t="s">
        <v>395</v>
      </c>
      <c r="F550" s="203" t="s">
        <v>387</v>
      </c>
      <c r="G550" s="203" t="s">
        <v>412</v>
      </c>
      <c r="H550" s="203" t="s">
        <v>388</v>
      </c>
      <c r="I550" s="203" t="s">
        <v>413</v>
      </c>
      <c r="J550" s="203">
        <v>492</v>
      </c>
      <c r="K550" s="203" t="s">
        <v>63</v>
      </c>
      <c r="N550" s="216" t="s">
        <v>1569</v>
      </c>
      <c r="O550" s="216"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18" t="s">
        <v>1570</v>
      </c>
      <c r="Q550" s="218" t="s">
        <v>63</v>
      </c>
      <c r="R550" s="218" t="str">
        <f t="shared" si="59"/>
        <v>Other Industries Crude Oil Use</v>
      </c>
      <c r="S550" s="218" t="str">
        <f t="shared" si="58"/>
        <v>//**Other Industries Crude Oil Use: **</v>
      </c>
      <c r="T550" s="203" t="str">
        <f t="shared" si="57"/>
        <v>//**Other Industries Crude Oil Use: **</v>
      </c>
    </row>
    <row r="551" spans="1:21" x14ac:dyDescent="0.15">
      <c r="A551" s="203" t="s">
        <v>1571</v>
      </c>
      <c r="C551" s="203" t="s">
        <v>352</v>
      </c>
      <c r="D551" s="203" t="s">
        <v>394</v>
      </c>
      <c r="E551" s="203" t="s">
        <v>395</v>
      </c>
      <c r="F551" s="203" t="s">
        <v>387</v>
      </c>
      <c r="G551" s="203" t="s">
        <v>414</v>
      </c>
      <c r="H551" s="203" t="s">
        <v>388</v>
      </c>
      <c r="I551" s="203" t="s">
        <v>415</v>
      </c>
      <c r="J551" s="203">
        <v>493</v>
      </c>
      <c r="K551" s="203" t="s">
        <v>63</v>
      </c>
      <c r="L551" s="203" t="s">
        <v>1595</v>
      </c>
      <c r="N551" s="216" t="s">
        <v>1569</v>
      </c>
      <c r="O551" s="216"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18" t="s">
        <v>1570</v>
      </c>
      <c r="Q551" s="218" t="s">
        <v>63</v>
      </c>
      <c r="R551" s="218" t="str">
        <f t="shared" si="59"/>
        <v>Other Industries Heavy or Residual Fuel Oil Use</v>
      </c>
      <c r="S551" s="218" t="str">
        <f t="shared" si="58"/>
        <v>//**Other Industries Heavy or Residual Fuel Oil Use: **</v>
      </c>
      <c r="T551" s="203"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15">
      <c r="A552" s="203" t="s">
        <v>1571</v>
      </c>
      <c r="C552" s="203" t="s">
        <v>352</v>
      </c>
      <c r="D552" s="203" t="s">
        <v>394</v>
      </c>
      <c r="E552" s="203" t="s">
        <v>395</v>
      </c>
      <c r="F552" s="203" t="s">
        <v>387</v>
      </c>
      <c r="G552" s="203" t="s">
        <v>416</v>
      </c>
      <c r="H552" s="203" t="s">
        <v>388</v>
      </c>
      <c r="I552" s="203" t="s">
        <v>417</v>
      </c>
      <c r="J552" s="203">
        <v>494</v>
      </c>
      <c r="K552" s="203" t="s">
        <v>63</v>
      </c>
      <c r="L552" s="203" t="s">
        <v>1595</v>
      </c>
      <c r="N552" s="216" t="s">
        <v>1569</v>
      </c>
      <c r="O552" s="216"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18" t="s">
        <v>1570</v>
      </c>
      <c r="Q552" s="218" t="s">
        <v>63</v>
      </c>
      <c r="R552" s="218" t="str">
        <f t="shared" si="59"/>
        <v>Other Industries LPG Propane or Butane Use</v>
      </c>
      <c r="S552" s="218" t="str">
        <f t="shared" si="58"/>
        <v>//**Other Industries LPG Propane or Butane Use: **</v>
      </c>
      <c r="T552" s="203"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15">
      <c r="A553" s="203" t="s">
        <v>1571</v>
      </c>
      <c r="C553" s="203" t="s">
        <v>352</v>
      </c>
      <c r="D553" s="203" t="s">
        <v>394</v>
      </c>
      <c r="E553" s="203" t="s">
        <v>395</v>
      </c>
      <c r="F553" s="203" t="s">
        <v>387</v>
      </c>
      <c r="G553" s="203" t="s">
        <v>418</v>
      </c>
      <c r="H553" s="203" t="s">
        <v>388</v>
      </c>
      <c r="I553" s="203" t="s">
        <v>419</v>
      </c>
      <c r="J553" s="203">
        <v>495</v>
      </c>
      <c r="K553" s="203" t="s">
        <v>76</v>
      </c>
      <c r="N553" s="216" t="s">
        <v>1569</v>
      </c>
      <c r="O553" s="216"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18" t="s">
        <v>1570</v>
      </c>
      <c r="Q553" s="218" t="s">
        <v>63</v>
      </c>
      <c r="R553" s="218" t="str">
        <f t="shared" si="59"/>
        <v>Other Industries Hydrogen Use</v>
      </c>
      <c r="S553" s="218" t="str">
        <f t="shared" si="58"/>
        <v>//**Other Industries Hydrogen Use: **</v>
      </c>
      <c r="T553" s="203" t="str">
        <f t="shared" si="57"/>
        <v/>
      </c>
    </row>
    <row r="554" spans="1:21" s="220" customFormat="1" x14ac:dyDescent="0.15">
      <c r="A554" s="220" t="s">
        <v>1568</v>
      </c>
      <c r="B554" s="212" t="str">
        <f t="shared" ref="B554:B558" si="60">C554&amp;D554&amp;E554</f>
        <v>IndustryF-Gas SubstitutionFraction of F Gas Substitution Achieved</v>
      </c>
      <c r="C554" s="220" t="s">
        <v>352</v>
      </c>
      <c r="D554" s="220" t="s">
        <v>420</v>
      </c>
      <c r="E554" s="220" t="s">
        <v>421</v>
      </c>
      <c r="J554" s="220">
        <v>58</v>
      </c>
      <c r="K554" s="220" t="s">
        <v>63</v>
      </c>
      <c r="L554" s="220" t="s">
        <v>1744</v>
      </c>
      <c r="M554" s="204"/>
      <c r="N554" s="222" t="s">
        <v>1569</v>
      </c>
      <c r="O554" s="222" t="str">
        <f>INDEX('Standard Descriptions'!$E:$E,MATCH(Guidance!E554,'Standard Descriptions'!$C:$C,0))</f>
        <v xml:space="preserve"> This policy reduces emissions of high-GWP, fluorinated gases (F-gases) from the industry sector by substituting less-harmful chemicals. // </v>
      </c>
      <c r="P554" s="220" t="s">
        <v>1570</v>
      </c>
      <c r="Q554" s="220" t="s">
        <v>76</v>
      </c>
      <c r="R554" s="220" t="str">
        <f t="shared" si="59"/>
        <v xml:space="preserve"> </v>
      </c>
      <c r="T554" s="220" t="str">
        <f t="shared" si="57"/>
        <v xml:space="preserve"> If this policy is fully implemented, F-gas emissions in 2050 are reduced by 66%.</v>
      </c>
      <c r="U554" s="211"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0" customFormat="1" x14ac:dyDescent="0.15">
      <c r="A555" s="220" t="s">
        <v>1568</v>
      </c>
      <c r="B555" s="212" t="str">
        <f t="shared" si="60"/>
        <v>IndustryF-Gas DestructionFraction of F Gas Destruction Achieved</v>
      </c>
      <c r="C555" s="220" t="s">
        <v>352</v>
      </c>
      <c r="D555" s="220" t="s">
        <v>426</v>
      </c>
      <c r="E555" s="220" t="s">
        <v>427</v>
      </c>
      <c r="J555" s="220">
        <v>510</v>
      </c>
      <c r="K555" s="220" t="s">
        <v>63</v>
      </c>
      <c r="L555" s="220" t="s">
        <v>1745</v>
      </c>
      <c r="M555" s="204"/>
      <c r="N555" s="222" t="s">
        <v>1569</v>
      </c>
      <c r="O555" s="222"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0" t="s">
        <v>1570</v>
      </c>
      <c r="Q555" s="220" t="s">
        <v>76</v>
      </c>
      <c r="R555" s="220" t="str">
        <f t="shared" si="59"/>
        <v xml:space="preserve"> </v>
      </c>
      <c r="T555" s="220" t="str">
        <f t="shared" si="57"/>
        <v xml:space="preserve"> If this policy is fully implemented, F-gas emissions in 2050 are reduced by 5%.</v>
      </c>
      <c r="U555" s="211"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0" customFormat="1" x14ac:dyDescent="0.15">
      <c r="A556" s="220" t="s">
        <v>1568</v>
      </c>
      <c r="B556" s="212" t="str">
        <f t="shared" si="60"/>
        <v>IndustryF-Gas RecoveryFraction of F Gas Recovery Achieved</v>
      </c>
      <c r="C556" s="220" t="s">
        <v>352</v>
      </c>
      <c r="D556" s="220" t="s">
        <v>429</v>
      </c>
      <c r="E556" s="220" t="s">
        <v>430</v>
      </c>
      <c r="J556" s="220">
        <v>511</v>
      </c>
      <c r="K556" s="220" t="s">
        <v>63</v>
      </c>
      <c r="L556" s="220" t="s">
        <v>1746</v>
      </c>
      <c r="M556" s="204"/>
      <c r="N556" s="222" t="s">
        <v>1569</v>
      </c>
      <c r="O556" s="222"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0" t="s">
        <v>1570</v>
      </c>
      <c r="Q556" s="220" t="s">
        <v>76</v>
      </c>
      <c r="R556" s="220" t="str">
        <f t="shared" si="59"/>
        <v xml:space="preserve"> </v>
      </c>
      <c r="T556" s="220" t="str">
        <f t="shared" si="57"/>
        <v xml:space="preserve"> If this policy is fully implemented, F-gas emissions in 2050 are reduced by 17%.</v>
      </c>
      <c r="U556" s="211"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0" customFormat="1" x14ac:dyDescent="0.15">
      <c r="A557" s="220" t="s">
        <v>1568</v>
      </c>
      <c r="B557" s="212" t="str">
        <f t="shared" si="60"/>
        <v>IndustryF-Gas Eqpt. Maintenance &amp; RetrofitsFraction of F Gas Inspct Maint Retrofit Achieved</v>
      </c>
      <c r="C557" s="220" t="s">
        <v>352</v>
      </c>
      <c r="D557" s="220" t="s">
        <v>432</v>
      </c>
      <c r="E557" s="220" t="s">
        <v>433</v>
      </c>
      <c r="J557" s="220">
        <v>512</v>
      </c>
      <c r="K557" s="220" t="s">
        <v>63</v>
      </c>
      <c r="L557" s="220" t="s">
        <v>1747</v>
      </c>
      <c r="M557" s="204"/>
      <c r="N557" s="222" t="s">
        <v>1569</v>
      </c>
      <c r="O557" s="222"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0" t="s">
        <v>1570</v>
      </c>
      <c r="Q557" s="220" t="s">
        <v>76</v>
      </c>
      <c r="R557" s="220" t="str">
        <f t="shared" si="59"/>
        <v xml:space="preserve"> </v>
      </c>
      <c r="T557" s="220" t="str">
        <f t="shared" si="57"/>
        <v xml:space="preserve"> If this policy is fully implemented, F-gas emissions in 2050 are reduced by 2%.</v>
      </c>
      <c r="U557" s="211"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0" customFormat="1" x14ac:dyDescent="0.15">
      <c r="A558" s="220" t="s">
        <v>1568</v>
      </c>
      <c r="B558" s="212" t="str">
        <f t="shared" si="60"/>
        <v>IndustryMaterial Efficiency, Longevity, &amp; Re-UsePercent Reduction in Nonenergy Nonagriculture Industry Product Demand</v>
      </c>
      <c r="C558" s="220" t="s">
        <v>352</v>
      </c>
      <c r="D558" s="220" t="s">
        <v>435</v>
      </c>
      <c r="E558" s="220" t="str">
        <f>E559</f>
        <v>Percent Reduction in Nonenergy Nonagriculture Industry Product Demand</v>
      </c>
      <c r="M558" s="204"/>
      <c r="N558" s="222" t="s">
        <v>1569</v>
      </c>
      <c r="O558" s="226">
        <f>INDEX('Standard Descriptions'!$E:$E,MATCH(Guidance!E558,'Standard Descriptions'!$C:$C,0))</f>
        <v>0</v>
      </c>
      <c r="P558" s="220" t="s">
        <v>1570</v>
      </c>
      <c r="Q558" s="220" t="s">
        <v>63</v>
      </c>
      <c r="T558" s="220" t="str">
        <f t="shared" si="57"/>
        <v/>
      </c>
      <c r="U558" s="211" t="str">
        <f>N558&amp;O558&amp;P558&amp;T559&amp;T560&amp;T561</f>
        <v>**Description:**0**Guidance for setting values: **</v>
      </c>
    </row>
    <row r="559" spans="1:21" x14ac:dyDescent="0.15">
      <c r="A559" s="203" t="s">
        <v>1571</v>
      </c>
      <c r="C559" s="203" t="s">
        <v>352</v>
      </c>
      <c r="D559" s="203" t="s">
        <v>435</v>
      </c>
      <c r="E559" s="203" t="s">
        <v>436</v>
      </c>
      <c r="F559" s="203" t="s">
        <v>370</v>
      </c>
      <c r="H559" s="203" t="s">
        <v>371</v>
      </c>
      <c r="J559" s="203">
        <v>429</v>
      </c>
      <c r="K559" s="203" t="s">
        <v>76</v>
      </c>
      <c r="L559" s="203" t="s">
        <v>1748</v>
      </c>
      <c r="N559" s="216" t="s">
        <v>1569</v>
      </c>
      <c r="O559" s="216">
        <f>INDEX('Standard Descriptions'!$E:$E,MATCH(Guidance!E559,'Standard Descriptions'!$C:$C,0))</f>
        <v>0</v>
      </c>
      <c r="P559" s="218" t="s">
        <v>1570</v>
      </c>
      <c r="Q559" s="218" t="s">
        <v>63</v>
      </c>
      <c r="R559" s="218" t="str">
        <f>H559&amp;" "&amp;I559</f>
        <v xml:space="preserve">Cement Industry </v>
      </c>
      <c r="S559" s="218" t="str">
        <f t="shared" si="58"/>
        <v>//**Cement Industry : **</v>
      </c>
      <c r="T559" s="203" t="str">
        <f t="shared" si="57"/>
        <v/>
      </c>
    </row>
    <row r="560" spans="1:21" x14ac:dyDescent="0.15">
      <c r="A560" s="203" t="s">
        <v>1571</v>
      </c>
      <c r="C560" s="203" t="s">
        <v>352</v>
      </c>
      <c r="D560" s="203" t="s">
        <v>435</v>
      </c>
      <c r="E560" s="203" t="s">
        <v>436</v>
      </c>
      <c r="F560" s="203" t="s">
        <v>377</v>
      </c>
      <c r="H560" s="203" t="s">
        <v>378</v>
      </c>
      <c r="J560" s="203">
        <v>430</v>
      </c>
      <c r="K560" s="203" t="s">
        <v>76</v>
      </c>
      <c r="L560" s="203" t="s">
        <v>1749</v>
      </c>
      <c r="N560" s="216" t="s">
        <v>1569</v>
      </c>
      <c r="O560" s="216">
        <f>INDEX('Standard Descriptions'!$E:$E,MATCH(Guidance!E560,'Standard Descriptions'!$C:$C,0))</f>
        <v>0</v>
      </c>
      <c r="P560" s="218" t="s">
        <v>1570</v>
      </c>
      <c r="Q560" s="218" t="s">
        <v>63</v>
      </c>
      <c r="R560" s="218" t="str">
        <f>H560&amp;" "&amp;I560</f>
        <v xml:space="preserve">Iron and Steel Industry </v>
      </c>
      <c r="S560" s="218" t="str">
        <f t="shared" si="58"/>
        <v>//**Iron and Steel Industry : **</v>
      </c>
      <c r="T560" s="203" t="str">
        <f t="shared" si="57"/>
        <v/>
      </c>
    </row>
    <row r="561" spans="1:21" x14ac:dyDescent="0.15">
      <c r="A561" s="203" t="s">
        <v>1571</v>
      </c>
      <c r="C561" s="203" t="s">
        <v>352</v>
      </c>
      <c r="D561" s="203" t="s">
        <v>435</v>
      </c>
      <c r="E561" s="203" t="s">
        <v>436</v>
      </c>
      <c r="F561" s="203" t="s">
        <v>383</v>
      </c>
      <c r="H561" s="203" t="s">
        <v>384</v>
      </c>
      <c r="J561" s="203">
        <v>432</v>
      </c>
      <c r="K561" s="203" t="s">
        <v>76</v>
      </c>
      <c r="L561" s="203" t="s">
        <v>1750</v>
      </c>
      <c r="N561" s="216" t="s">
        <v>1569</v>
      </c>
      <c r="O561" s="216">
        <f>INDEX('Standard Descriptions'!$E:$E,MATCH(Guidance!E561,'Standard Descriptions'!$C:$C,0))</f>
        <v>0</v>
      </c>
      <c r="P561" s="218" t="s">
        <v>1570</v>
      </c>
      <c r="Q561" s="218" t="s">
        <v>63</v>
      </c>
      <c r="R561" s="218" t="str">
        <f>H561&amp;" "&amp;I561</f>
        <v xml:space="preserve">Water &amp; Waste </v>
      </c>
      <c r="S561" s="218" t="str">
        <f t="shared" si="58"/>
        <v>//**Water &amp; Waste : **</v>
      </c>
      <c r="T561" s="203" t="str">
        <f t="shared" si="57"/>
        <v/>
      </c>
    </row>
    <row r="562" spans="1:21" s="220" customFormat="1" x14ac:dyDescent="0.15">
      <c r="A562" s="220" t="s">
        <v>1568</v>
      </c>
      <c r="B562" s="212" t="str">
        <f t="shared" ref="B562" si="61">C562&amp;D562&amp;E562</f>
        <v>IndustryMethane CaptureFraction of Methane Capture Opportunities Achieved</v>
      </c>
      <c r="C562" s="220" t="s">
        <v>352</v>
      </c>
      <c r="D562" s="220" t="s">
        <v>441</v>
      </c>
      <c r="E562" s="220" t="str">
        <f>E563</f>
        <v>Fraction of Methane Capture Opportunities Achieved</v>
      </c>
      <c r="M562" s="204"/>
      <c r="N562" s="222" t="s">
        <v>1569</v>
      </c>
      <c r="O562" s="222"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0" t="s">
        <v>1570</v>
      </c>
      <c r="Q562" s="220" t="s">
        <v>63</v>
      </c>
      <c r="S562" s="220" t="str">
        <f t="shared" si="58"/>
        <v/>
      </c>
      <c r="T562" s="220" t="str">
        <f t="shared" si="57"/>
        <v/>
      </c>
      <c r="U562" s="211"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15">
      <c r="A563" s="203" t="s">
        <v>1571</v>
      </c>
      <c r="C563" s="203" t="s">
        <v>352</v>
      </c>
      <c r="D563" s="203" t="s">
        <v>441</v>
      </c>
      <c r="E563" s="203" t="s">
        <v>442</v>
      </c>
      <c r="F563" s="203" t="s">
        <v>375</v>
      </c>
      <c r="H563" s="203" t="s">
        <v>376</v>
      </c>
      <c r="J563" s="203">
        <v>56</v>
      </c>
      <c r="K563" s="203" t="s">
        <v>63</v>
      </c>
      <c r="L563" s="203" t="s">
        <v>1751</v>
      </c>
      <c r="N563" s="216" t="s">
        <v>1569</v>
      </c>
      <c r="O563" s="216"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18" t="s">
        <v>1570</v>
      </c>
      <c r="Q563" s="218" t="s">
        <v>63</v>
      </c>
      <c r="R563" s="218" t="str">
        <f>H563&amp;" "&amp;I563</f>
        <v xml:space="preserve">Natural Gas and Petroleum Industry </v>
      </c>
      <c r="S563" s="218" t="str">
        <f t="shared" si="58"/>
        <v>//**Natural Gas and Petroleum Industry : **</v>
      </c>
      <c r="T563" s="203" t="str">
        <f t="shared" si="57"/>
        <v>//**Natural Gas and Petroleum Industry : ** If this policy is fully implemented, process emissions in 2050 are reduced by 22% from the natural gas and petroleum industry.</v>
      </c>
    </row>
    <row r="564" spans="1:21" x14ac:dyDescent="0.15">
      <c r="A564" s="203" t="s">
        <v>1571</v>
      </c>
      <c r="C564" s="203" t="s">
        <v>352</v>
      </c>
      <c r="D564" s="203" t="s">
        <v>441</v>
      </c>
      <c r="E564" s="203" t="s">
        <v>442</v>
      </c>
      <c r="F564" s="203" t="s">
        <v>381</v>
      </c>
      <c r="H564" s="203" t="s">
        <v>382</v>
      </c>
      <c r="J564" s="203">
        <v>513</v>
      </c>
      <c r="K564" s="203" t="s">
        <v>76</v>
      </c>
      <c r="L564" s="203" t="s">
        <v>1752</v>
      </c>
      <c r="N564" s="216" t="s">
        <v>1569</v>
      </c>
      <c r="O564" s="216"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18" t="s">
        <v>1570</v>
      </c>
      <c r="Q564" s="218" t="s">
        <v>63</v>
      </c>
      <c r="R564" s="218" t="str">
        <f>H564&amp;" "&amp;I564</f>
        <v xml:space="preserve">Coal Mining Industry </v>
      </c>
      <c r="S564" s="218" t="str">
        <f t="shared" si="58"/>
        <v>//**Coal Mining Industry : **</v>
      </c>
      <c r="T564" s="203" t="str">
        <f t="shared" si="57"/>
        <v/>
      </c>
    </row>
    <row r="565" spans="1:21" x14ac:dyDescent="0.15">
      <c r="A565" s="203" t="s">
        <v>1571</v>
      </c>
      <c r="C565" s="203" t="s">
        <v>352</v>
      </c>
      <c r="D565" s="203" t="s">
        <v>441</v>
      </c>
      <c r="E565" s="203" t="s">
        <v>442</v>
      </c>
      <c r="F565" s="203" t="s">
        <v>383</v>
      </c>
      <c r="H565" s="203" t="s">
        <v>384</v>
      </c>
      <c r="J565" s="203">
        <v>514</v>
      </c>
      <c r="K565" s="203" t="s">
        <v>63</v>
      </c>
      <c r="L565" s="203" t="s">
        <v>1753</v>
      </c>
      <c r="N565" s="216" t="s">
        <v>1569</v>
      </c>
      <c r="O565" s="216"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18" t="s">
        <v>1570</v>
      </c>
      <c r="Q565" s="218" t="s">
        <v>63</v>
      </c>
      <c r="R565" s="218" t="str">
        <f>H565&amp;" "&amp;I565</f>
        <v xml:space="preserve">Water &amp; Waste </v>
      </c>
      <c r="S565" s="218" t="str">
        <f t="shared" si="58"/>
        <v>//**Water &amp; Waste : **</v>
      </c>
      <c r="T565" s="203" t="str">
        <f t="shared" si="57"/>
        <v>//**Water &amp; Waste : ** If this policy is fully implemented, process emissions in 2050 are reduced by 36% from the waste management industry.</v>
      </c>
    </row>
    <row r="566" spans="1:21" s="220" customFormat="1" x14ac:dyDescent="0.15">
      <c r="A566" s="220" t="s">
        <v>1568</v>
      </c>
      <c r="B566" s="212" t="str">
        <f t="shared" ref="B566" si="62">C566&amp;D566&amp;E566</f>
        <v>IndustryMethane DestructionFraction of Methane Destruction Opportunities Achieved</v>
      </c>
      <c r="C566" s="220" t="s">
        <v>352</v>
      </c>
      <c r="D566" s="220" t="s">
        <v>447</v>
      </c>
      <c r="E566" s="220" t="str">
        <f>E567</f>
        <v>Fraction of Methane Destruction Opportunities Achieved</v>
      </c>
      <c r="N566" s="222" t="s">
        <v>1569</v>
      </c>
      <c r="O566" s="222"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0" t="s">
        <v>1570</v>
      </c>
      <c r="Q566" s="220" t="s">
        <v>63</v>
      </c>
      <c r="S566" s="220" t="str">
        <f t="shared" si="58"/>
        <v/>
      </c>
      <c r="T566" s="220" t="str">
        <f t="shared" si="57"/>
        <v/>
      </c>
      <c r="U566" s="211"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15">
      <c r="A567" s="203" t="s">
        <v>1571</v>
      </c>
      <c r="C567" s="203" t="s">
        <v>352</v>
      </c>
      <c r="D567" s="203" t="s">
        <v>447</v>
      </c>
      <c r="E567" s="203" t="s">
        <v>448</v>
      </c>
      <c r="F567" s="203" t="s">
        <v>375</v>
      </c>
      <c r="H567" s="203" t="s">
        <v>376</v>
      </c>
      <c r="J567" s="203">
        <v>57</v>
      </c>
      <c r="K567" s="203" t="s">
        <v>63</v>
      </c>
      <c r="L567" s="203" t="s">
        <v>1754</v>
      </c>
      <c r="N567" s="216" t="s">
        <v>1569</v>
      </c>
      <c r="O567" s="216"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18" t="s">
        <v>1570</v>
      </c>
      <c r="Q567" s="218" t="s">
        <v>63</v>
      </c>
      <c r="R567" s="218" t="str">
        <f>H567&amp;" "&amp;I567</f>
        <v xml:space="preserve">Natural Gas and Petroleum Industry </v>
      </c>
      <c r="S567" s="218" t="str">
        <f t="shared" si="58"/>
        <v>//**Natural Gas and Petroleum Industry : **</v>
      </c>
      <c r="T567" s="203" t="str">
        <f t="shared" si="57"/>
        <v>//**Natural Gas and Petroleum Industry : ** If this policy is fully implemented, process emissions in 2050 are reduced by 3% from the natural gas and petroleum industry.</v>
      </c>
    </row>
    <row r="568" spans="1:21" x14ac:dyDescent="0.15">
      <c r="A568" s="203" t="s">
        <v>1571</v>
      </c>
      <c r="C568" s="203" t="s">
        <v>352</v>
      </c>
      <c r="D568" s="203" t="s">
        <v>447</v>
      </c>
      <c r="E568" s="203" t="s">
        <v>448</v>
      </c>
      <c r="F568" s="203" t="s">
        <v>381</v>
      </c>
      <c r="H568" s="203" t="s">
        <v>382</v>
      </c>
      <c r="J568" s="203">
        <v>515</v>
      </c>
      <c r="K568" s="203" t="s">
        <v>76</v>
      </c>
      <c r="L568" s="203" t="s">
        <v>1755</v>
      </c>
      <c r="N568" s="216" t="s">
        <v>1569</v>
      </c>
      <c r="O568" s="216"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18" t="s">
        <v>1570</v>
      </c>
      <c r="Q568" s="218" t="s">
        <v>63</v>
      </c>
      <c r="R568" s="218" t="str">
        <f>H568&amp;" "&amp;I568</f>
        <v xml:space="preserve">Coal Mining Industry </v>
      </c>
      <c r="S568" s="218" t="str">
        <f t="shared" si="58"/>
        <v>//**Coal Mining Industry : **</v>
      </c>
      <c r="T568" s="203" t="str">
        <f t="shared" si="57"/>
        <v/>
      </c>
    </row>
    <row r="569" spans="1:21" x14ac:dyDescent="0.15">
      <c r="A569" s="203" t="s">
        <v>1571</v>
      </c>
      <c r="C569" s="203" t="s">
        <v>352</v>
      </c>
      <c r="D569" s="203" t="s">
        <v>447</v>
      </c>
      <c r="E569" s="203" t="s">
        <v>448</v>
      </c>
      <c r="F569" s="203" t="s">
        <v>383</v>
      </c>
      <c r="H569" s="203" t="s">
        <v>384</v>
      </c>
      <c r="J569" s="203">
        <v>516</v>
      </c>
      <c r="K569" s="203" t="s">
        <v>63</v>
      </c>
      <c r="L569" s="203" t="s">
        <v>1756</v>
      </c>
      <c r="N569" s="216" t="s">
        <v>1569</v>
      </c>
      <c r="O569" s="216"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18" t="s">
        <v>1570</v>
      </c>
      <c r="Q569" s="218" t="s">
        <v>63</v>
      </c>
      <c r="R569" s="218" t="str">
        <f>H569&amp;" "&amp;I569</f>
        <v xml:space="preserve">Water &amp; Waste </v>
      </c>
      <c r="S569" s="218" t="str">
        <f t="shared" si="58"/>
        <v>//**Water &amp; Waste : **</v>
      </c>
      <c r="T569" s="203" t="str">
        <f t="shared" si="57"/>
        <v>//**Water &amp; Waste : ** If this policy is fully implemented, process emissions in 2050 are reduced by 14% from the waste management industry.</v>
      </c>
    </row>
    <row r="570" spans="1:21" s="220" customFormat="1" x14ac:dyDescent="0.15">
      <c r="A570" s="220" t="s">
        <v>1568</v>
      </c>
      <c r="B570" s="212" t="str">
        <f t="shared" ref="B570" si="63">C570&amp;D570&amp;E570</f>
        <v>IndustryReduce Fossil Fuel ExportsPercent Reduction in Fossil Fuel Exports</v>
      </c>
      <c r="C570" s="220" t="s">
        <v>352</v>
      </c>
      <c r="D570" s="220" t="s">
        <v>452</v>
      </c>
      <c r="E570" s="220" t="str">
        <f>E571</f>
        <v>Percent Reduction in Fossil Fuel Exports</v>
      </c>
      <c r="N570" s="222" t="s">
        <v>1569</v>
      </c>
      <c r="O570" s="222"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0" t="s">
        <v>1570</v>
      </c>
      <c r="Q570" s="220" t="s">
        <v>63</v>
      </c>
      <c r="S570" s="220" t="str">
        <f t="shared" si="58"/>
        <v/>
      </c>
      <c r="T570" s="220" t="str">
        <f t="shared" si="57"/>
        <v/>
      </c>
      <c r="U570" s="211"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15">
      <c r="A571" s="203" t="s">
        <v>1571</v>
      </c>
      <c r="C571" s="203" t="s">
        <v>352</v>
      </c>
      <c r="D571" s="203" t="s">
        <v>452</v>
      </c>
      <c r="E571" s="203" t="s">
        <v>453</v>
      </c>
      <c r="F571" s="203" t="s">
        <v>454</v>
      </c>
      <c r="H571" s="203" t="s">
        <v>227</v>
      </c>
      <c r="J571" s="203">
        <v>451</v>
      </c>
      <c r="K571" s="203" t="s">
        <v>76</v>
      </c>
      <c r="L571" s="203" t="s">
        <v>1757</v>
      </c>
      <c r="N571" s="216" t="s">
        <v>1569</v>
      </c>
      <c r="O571" s="216"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18" t="s">
        <v>1570</v>
      </c>
      <c r="Q571" s="218" t="s">
        <v>63</v>
      </c>
      <c r="R571" s="218" t="str">
        <f t="shared" ref="R571:R591" si="64">H571&amp;" "&amp;I571</f>
        <v xml:space="preserve">Hard Coal </v>
      </c>
      <c r="S571" s="218" t="str">
        <f t="shared" si="58"/>
        <v>//**Hard Coal : **</v>
      </c>
      <c r="T571" s="203" t="str">
        <f t="shared" si="57"/>
        <v/>
      </c>
    </row>
    <row r="572" spans="1:21" x14ac:dyDescent="0.15">
      <c r="A572" s="203" t="s">
        <v>1571</v>
      </c>
      <c r="C572" s="203" t="s">
        <v>352</v>
      </c>
      <c r="D572" s="203" t="s">
        <v>452</v>
      </c>
      <c r="E572" s="203" t="s">
        <v>453</v>
      </c>
      <c r="F572" s="203" t="s">
        <v>458</v>
      </c>
      <c r="H572" s="203" t="s">
        <v>347</v>
      </c>
      <c r="J572" s="203">
        <v>452</v>
      </c>
      <c r="K572" s="203" t="s">
        <v>76</v>
      </c>
      <c r="L572" s="203" t="s">
        <v>1758</v>
      </c>
      <c r="N572" s="216" t="s">
        <v>1569</v>
      </c>
      <c r="O572" s="216"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18" t="s">
        <v>1570</v>
      </c>
      <c r="Q572" s="218" t="s">
        <v>63</v>
      </c>
      <c r="R572" s="218" t="str">
        <f t="shared" si="64"/>
        <v xml:space="preserve">Natural Gas </v>
      </c>
      <c r="S572" s="218" t="str">
        <f t="shared" si="58"/>
        <v>//**Natural Gas : **</v>
      </c>
      <c r="T572" s="203" t="str">
        <f t="shared" si="57"/>
        <v/>
      </c>
    </row>
    <row r="573" spans="1:21" x14ac:dyDescent="0.15">
      <c r="A573" s="203" t="s">
        <v>1571</v>
      </c>
      <c r="C573" s="203" t="s">
        <v>352</v>
      </c>
      <c r="D573" s="203" t="s">
        <v>452</v>
      </c>
      <c r="E573" s="203" t="s">
        <v>453</v>
      </c>
      <c r="F573" s="203" t="s">
        <v>459</v>
      </c>
      <c r="H573" s="203" t="s">
        <v>460</v>
      </c>
      <c r="J573" s="203">
        <v>453</v>
      </c>
      <c r="K573" s="203" t="s">
        <v>63</v>
      </c>
      <c r="L573" s="203" t="s">
        <v>1759</v>
      </c>
      <c r="N573" s="216" t="s">
        <v>1569</v>
      </c>
      <c r="O573" s="216"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18" t="s">
        <v>1570</v>
      </c>
      <c r="Q573" s="218" t="s">
        <v>63</v>
      </c>
      <c r="R573" s="218" t="str">
        <f t="shared" si="64"/>
        <v xml:space="preserve">Petroleum Gasoline </v>
      </c>
      <c r="S573" s="218" t="str">
        <f t="shared" si="58"/>
        <v>//**Petroleum Gasoline : **</v>
      </c>
      <c r="T573" s="203" t="str">
        <f t="shared" si="57"/>
        <v>//**Petroleum Gasoline : ** Today, exports represent 6% of Brazil petroleum gasoline production.</v>
      </c>
    </row>
    <row r="574" spans="1:21" x14ac:dyDescent="0.15">
      <c r="A574" s="203" t="s">
        <v>1571</v>
      </c>
      <c r="C574" s="203" t="s">
        <v>352</v>
      </c>
      <c r="D574" s="203" t="s">
        <v>452</v>
      </c>
      <c r="E574" s="203" t="s">
        <v>453</v>
      </c>
      <c r="F574" s="203" t="s">
        <v>461</v>
      </c>
      <c r="H574" s="203" t="s">
        <v>462</v>
      </c>
      <c r="J574" s="203">
        <v>454</v>
      </c>
      <c r="K574" s="203" t="s">
        <v>76</v>
      </c>
      <c r="L574" s="203" t="s">
        <v>1760</v>
      </c>
      <c r="N574" s="216" t="s">
        <v>1569</v>
      </c>
      <c r="O574" s="216"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18" t="s">
        <v>1570</v>
      </c>
      <c r="Q574" s="218" t="s">
        <v>63</v>
      </c>
      <c r="R574" s="218" t="str">
        <f t="shared" si="64"/>
        <v xml:space="preserve">Petroleum Diesel </v>
      </c>
      <c r="S574" s="218" t="str">
        <f t="shared" si="58"/>
        <v>//**Petroleum Diesel : **</v>
      </c>
      <c r="T574" s="203" t="str">
        <f t="shared" si="57"/>
        <v/>
      </c>
    </row>
    <row r="575" spans="1:21" x14ac:dyDescent="0.15">
      <c r="A575" s="203" t="s">
        <v>1571</v>
      </c>
      <c r="C575" s="203" t="s">
        <v>352</v>
      </c>
      <c r="D575" s="203" t="s">
        <v>452</v>
      </c>
      <c r="E575" s="203" t="s">
        <v>453</v>
      </c>
      <c r="F575" s="203" t="s">
        <v>463</v>
      </c>
      <c r="H575" s="203" t="s">
        <v>464</v>
      </c>
      <c r="J575" s="203">
        <v>455</v>
      </c>
      <c r="K575" s="203" t="s">
        <v>63</v>
      </c>
      <c r="L575" s="203" t="s">
        <v>1761</v>
      </c>
      <c r="N575" s="216" t="s">
        <v>1569</v>
      </c>
      <c r="O575" s="216"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18" t="s">
        <v>1570</v>
      </c>
      <c r="Q575" s="218" t="s">
        <v>63</v>
      </c>
      <c r="R575" s="218" t="str">
        <f t="shared" si="64"/>
        <v xml:space="preserve">Jet Fuel/Kerosene </v>
      </c>
      <c r="S575" s="218" t="str">
        <f t="shared" si="58"/>
        <v>//**Jet Fuel/Kerosene : **</v>
      </c>
      <c r="T575" s="203" t="str">
        <f t="shared" si="57"/>
        <v>//**Jet Fuel/Kerosene : ** Today, exports represent 38% of Brazil jet fuel and kerosene production.</v>
      </c>
    </row>
    <row r="576" spans="1:21" x14ac:dyDescent="0.15">
      <c r="A576" s="203" t="s">
        <v>1571</v>
      </c>
      <c r="C576" s="203" t="s">
        <v>352</v>
      </c>
      <c r="D576" s="203" t="s">
        <v>452</v>
      </c>
      <c r="E576" s="203" t="s">
        <v>453</v>
      </c>
      <c r="F576" s="203" t="s">
        <v>465</v>
      </c>
      <c r="H576" s="203" t="s">
        <v>252</v>
      </c>
      <c r="J576" s="203">
        <v>456</v>
      </c>
      <c r="K576" s="203" t="s">
        <v>76</v>
      </c>
      <c r="N576" s="216" t="s">
        <v>1569</v>
      </c>
      <c r="O576" s="216"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18" t="s">
        <v>1570</v>
      </c>
      <c r="Q576" s="218" t="s">
        <v>63</v>
      </c>
      <c r="R576" s="218" t="str">
        <f t="shared" si="64"/>
        <v xml:space="preserve">Lignite </v>
      </c>
      <c r="S576" s="218" t="str">
        <f t="shared" si="58"/>
        <v>//**Lignite : **</v>
      </c>
      <c r="T576" s="203" t="str">
        <f t="shared" si="57"/>
        <v/>
      </c>
    </row>
    <row r="577" spans="1:22" x14ac:dyDescent="0.15">
      <c r="A577" s="203" t="s">
        <v>1571</v>
      </c>
      <c r="C577" s="203" t="s">
        <v>352</v>
      </c>
      <c r="D577" s="203" t="s">
        <v>452</v>
      </c>
      <c r="E577" s="203" t="s">
        <v>453</v>
      </c>
      <c r="F577" s="203" t="s">
        <v>466</v>
      </c>
      <c r="H577" s="203" t="s">
        <v>256</v>
      </c>
      <c r="J577" s="203">
        <v>457</v>
      </c>
      <c r="K577" s="203" t="s">
        <v>63</v>
      </c>
      <c r="L577" s="203" t="s">
        <v>1762</v>
      </c>
      <c r="N577" s="216" t="s">
        <v>1569</v>
      </c>
      <c r="O577" s="216"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18" t="s">
        <v>1570</v>
      </c>
      <c r="Q577" s="218" t="s">
        <v>63</v>
      </c>
      <c r="R577" s="218" t="str">
        <f t="shared" si="64"/>
        <v xml:space="preserve">Crude Oil </v>
      </c>
      <c r="S577" s="218" t="str">
        <f t="shared" si="58"/>
        <v>//**Crude Oil : **</v>
      </c>
      <c r="T577" s="203" t="str">
        <f t="shared" si="57"/>
        <v>//**Crude Oil : ** Today, exports represent 43% of Brazil crude oil production.</v>
      </c>
    </row>
    <row r="578" spans="1:22" x14ac:dyDescent="0.15">
      <c r="A578" s="203" t="s">
        <v>1571</v>
      </c>
      <c r="C578" s="203" t="s">
        <v>352</v>
      </c>
      <c r="D578" s="203" t="s">
        <v>452</v>
      </c>
      <c r="E578" s="203" t="s">
        <v>453</v>
      </c>
      <c r="F578" s="203" t="s">
        <v>467</v>
      </c>
      <c r="H578" s="203" t="s">
        <v>468</v>
      </c>
      <c r="J578" s="203">
        <v>458</v>
      </c>
      <c r="K578" s="203" t="s">
        <v>76</v>
      </c>
      <c r="L578" s="203" t="s">
        <v>1763</v>
      </c>
      <c r="N578" s="216" t="s">
        <v>1569</v>
      </c>
      <c r="O578" s="216"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18" t="s">
        <v>1570</v>
      </c>
      <c r="Q578" s="218" t="s">
        <v>63</v>
      </c>
      <c r="R578" s="218" t="str">
        <f t="shared" si="64"/>
        <v xml:space="preserve">Heavy/Residual Fuel Oil </v>
      </c>
      <c r="S578" s="218" t="str">
        <f t="shared" si="58"/>
        <v>//**Heavy/Residual Fuel Oil : **</v>
      </c>
      <c r="T578" s="203" t="str">
        <f t="shared" si="57"/>
        <v/>
      </c>
    </row>
    <row r="579" spans="1:22" x14ac:dyDescent="0.15">
      <c r="A579" s="203" t="s">
        <v>1571</v>
      </c>
      <c r="C579" s="203" t="s">
        <v>352</v>
      </c>
      <c r="D579" s="203" t="s">
        <v>452</v>
      </c>
      <c r="E579" s="203" t="s">
        <v>453</v>
      </c>
      <c r="F579" s="203" t="s">
        <v>469</v>
      </c>
      <c r="H579" s="203" t="s">
        <v>470</v>
      </c>
      <c r="J579" s="203">
        <v>459</v>
      </c>
      <c r="K579" s="203" t="s">
        <v>63</v>
      </c>
      <c r="L579" s="203" t="s">
        <v>1764</v>
      </c>
      <c r="N579" s="216" t="s">
        <v>1569</v>
      </c>
      <c r="O579" s="216"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18" t="s">
        <v>1570</v>
      </c>
      <c r="Q579" s="218" t="s">
        <v>63</v>
      </c>
      <c r="R579" s="218" t="str">
        <f t="shared" si="64"/>
        <v xml:space="preserve">LPG/Propane/Butane </v>
      </c>
      <c r="S579" s="218" t="str">
        <f>IF(R579="","","//**"&amp;R579&amp;": **")</f>
        <v>//**LPG/Propane/Butane : **</v>
      </c>
      <c r="T579" s="203" t="str">
        <f t="shared" si="57"/>
        <v>//**LPG/Propane/Butane : ** Today, exports represent 0% of Brazil LPG, propane, and butane production.</v>
      </c>
    </row>
    <row r="580" spans="1:22" s="220" customFormat="1" ht="108.5" customHeight="1" x14ac:dyDescent="0.15">
      <c r="A580" s="220" t="s">
        <v>1568</v>
      </c>
      <c r="B580" s="212" t="str">
        <f t="shared" ref="B580:B592" si="65">C580&amp;D580&amp;E580</f>
        <v>Agriculture, Land Use, and ForestryAfforestation and ReforestationFraction of Afforestation and Reforestation Achieved</v>
      </c>
      <c r="C580" s="220" t="s">
        <v>471</v>
      </c>
      <c r="D580" s="220" t="s">
        <v>472</v>
      </c>
      <c r="E580" s="220" t="s">
        <v>473</v>
      </c>
      <c r="J580" s="220">
        <v>60</v>
      </c>
      <c r="K580" s="220" t="s">
        <v>63</v>
      </c>
      <c r="L580" s="303" t="s">
        <v>2179</v>
      </c>
      <c r="M580" s="204"/>
      <c r="N580" s="222" t="s">
        <v>1569</v>
      </c>
      <c r="O580" s="222"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0" t="s">
        <v>1570</v>
      </c>
      <c r="Q580" s="220" t="s">
        <v>63</v>
      </c>
      <c r="R580" s="220" t="str">
        <f t="shared" si="64"/>
        <v xml:space="preserve"> </v>
      </c>
      <c r="T580" s="220" t="str">
        <f t="shared" ref="T580:T643" si="66">IF(K580="Yes",S580&amp;L580,"")</f>
        <v xml:space="preserve"> If this policy is fully implemented, we will have an additional 5.2 million hectacres of planted forests between 2020 and 2050 in Brazil.</v>
      </c>
      <c r="U580" s="23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row>
    <row r="581" spans="1:22" s="220" customFormat="1" x14ac:dyDescent="0.15">
      <c r="A581" s="220" t="s">
        <v>1568</v>
      </c>
      <c r="B581" s="212" t="str">
        <f t="shared" si="65"/>
        <v>Agriculture, Land Use, and ForestryAvoid DeforestationFraction of Avoided Deforestation Achieved</v>
      </c>
      <c r="C581" s="220" t="s">
        <v>471</v>
      </c>
      <c r="D581" s="220" t="s">
        <v>478</v>
      </c>
      <c r="E581" s="220" t="s">
        <v>479</v>
      </c>
      <c r="J581" s="220">
        <v>590</v>
      </c>
      <c r="K581" s="220" t="s">
        <v>63</v>
      </c>
      <c r="L581" s="220" t="s">
        <v>1765</v>
      </c>
      <c r="M581" s="204"/>
      <c r="N581" s="222" t="s">
        <v>1569</v>
      </c>
      <c r="O581" s="222" t="str">
        <f>INDEX('Standard Descriptions'!$E:$E,MATCH(Guidance!E581,'Standard Descriptions'!$C:$C,0))</f>
        <v>This policy prevents the release of CO2 that accompanies deforestation. //</v>
      </c>
      <c r="P581" s="220" t="s">
        <v>1570</v>
      </c>
      <c r="Q581" s="220" t="s">
        <v>63</v>
      </c>
      <c r="R581" s="220" t="str">
        <f t="shared" si="64"/>
        <v xml:space="preserve"> </v>
      </c>
      <c r="T581" s="220"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1"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0" customFormat="1" x14ac:dyDescent="0.15">
      <c r="A582" s="220" t="s">
        <v>1568</v>
      </c>
      <c r="B582" s="212" t="str">
        <f t="shared" si="65"/>
        <v>Agriculture, Land Use, and ForestryForest RestorationFraction of Forest Restoration Achieved</v>
      </c>
      <c r="C582" s="220" t="s">
        <v>471</v>
      </c>
      <c r="D582" s="220" t="s">
        <v>483</v>
      </c>
      <c r="E582" s="220" t="s">
        <v>484</v>
      </c>
      <c r="J582" s="220">
        <v>177</v>
      </c>
      <c r="K582" s="220" t="s">
        <v>63</v>
      </c>
      <c r="L582" s="303" t="s">
        <v>2180</v>
      </c>
      <c r="M582" s="204"/>
      <c r="N582" s="222" t="s">
        <v>1569</v>
      </c>
      <c r="O582" s="222" t="str">
        <f>INDEX('Standard Descriptions'!$E:$E,MATCH(Guidance!E582,'Standard Descriptions'!$C:$C,0))</f>
        <v xml:space="preserve"> This policy restores degraded forest, increasing the rate of carbon sequestration of the forest.//</v>
      </c>
      <c r="P582" s="220" t="s">
        <v>1570</v>
      </c>
      <c r="Q582" s="220" t="s">
        <v>63</v>
      </c>
      <c r="R582" s="220" t="str">
        <f t="shared" si="64"/>
        <v xml:space="preserve"> </v>
      </c>
      <c r="T582" s="220" t="str">
        <f t="shared" si="66"/>
        <v xml:space="preserve"> If this policy is fully implemented, this policy can restore 16.38 million hectares, which represents 76% of the Brazilian legal environmental liability in the sector</v>
      </c>
      <c r="U582" s="211" t="str">
        <f t="shared" si="67"/>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row>
    <row r="583" spans="1:22" s="220" customFormat="1" x14ac:dyDescent="0.15">
      <c r="A583" s="220" t="s">
        <v>1568</v>
      </c>
      <c r="B583" s="212" t="str">
        <f t="shared" si="65"/>
        <v>Agriculture, Land Use, and ForestryForest Set-AsidesFraction of Forest Set Asides Achieved</v>
      </c>
      <c r="C583" s="220" t="s">
        <v>471</v>
      </c>
      <c r="D583" s="220" t="s">
        <v>487</v>
      </c>
      <c r="E583" s="220" t="s">
        <v>488</v>
      </c>
      <c r="J583" s="220">
        <v>61</v>
      </c>
      <c r="K583" s="220" t="s">
        <v>76</v>
      </c>
      <c r="L583" s="220" t="s">
        <v>1597</v>
      </c>
      <c r="M583" s="204"/>
      <c r="N583" s="222" t="s">
        <v>1569</v>
      </c>
      <c r="O583" s="222" t="str">
        <f>INDEX('Standard Descriptions'!$E:$E,MATCH(Guidance!E583,'Standard Descriptions'!$C:$C,0))</f>
        <v xml:space="preserve"> This policy avoids the release of CO2 from forests by reducing timber harvesting. // </v>
      </c>
      <c r="P583" s="220" t="s">
        <v>1570</v>
      </c>
      <c r="Q583" s="220" t="s">
        <v>76</v>
      </c>
      <c r="R583" s="220" t="str">
        <f t="shared" si="64"/>
        <v xml:space="preserve"> </v>
      </c>
      <c r="T583" s="220" t="str">
        <f t="shared" si="66"/>
        <v/>
      </c>
      <c r="U583" s="211" t="str">
        <f t="shared" si="67"/>
        <v>**Description:** This policy avoids the release of CO2 from forests by reducing timber harvesting. // **Guidance for setting values: **</v>
      </c>
    </row>
    <row r="584" spans="1:22" s="220" customFormat="1" x14ac:dyDescent="0.15">
      <c r="A584" s="220" t="s">
        <v>1568</v>
      </c>
      <c r="B584" s="212" t="str">
        <f t="shared" si="65"/>
        <v>Agriculture, Land Use, and ForestryCropland and Rice MeasuresFraction of Cropland and Rice Measures Achieved</v>
      </c>
      <c r="C584" s="220" t="s">
        <v>471</v>
      </c>
      <c r="D584" s="220" t="s">
        <v>492</v>
      </c>
      <c r="E584" s="220" t="s">
        <v>493</v>
      </c>
      <c r="J584" s="220">
        <v>62</v>
      </c>
      <c r="K584" s="220" t="s">
        <v>63</v>
      </c>
      <c r="L584" s="220" t="s">
        <v>1766</v>
      </c>
      <c r="M584" s="204"/>
      <c r="N584" s="222" t="s">
        <v>1569</v>
      </c>
      <c r="O584" s="222"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0" t="s">
        <v>1570</v>
      </c>
      <c r="Q584" s="220" t="s">
        <v>63</v>
      </c>
      <c r="R584" s="220" t="str">
        <f t="shared" si="64"/>
        <v xml:space="preserve"> </v>
      </c>
      <c r="T584" s="220" t="str">
        <f t="shared" si="66"/>
        <v xml:space="preserve"> If this policy is fully implemented, agricultural process emissions in 2050 are reduced by 5%.</v>
      </c>
      <c r="U584" s="211"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0" customFormat="1" x14ac:dyDescent="0.15">
      <c r="A585" s="220" t="s">
        <v>1568</v>
      </c>
      <c r="B585" s="212" t="str">
        <f t="shared" si="65"/>
        <v>Agriculture, Land Use, and ForestryImproved Forest ManagementFraction of Improved Forest Management Achieved</v>
      </c>
      <c r="C585" s="220" t="s">
        <v>471</v>
      </c>
      <c r="D585" s="220" t="s">
        <v>497</v>
      </c>
      <c r="E585" s="220" t="s">
        <v>498</v>
      </c>
      <c r="J585" s="220">
        <v>63</v>
      </c>
      <c r="K585" s="220" t="s">
        <v>76</v>
      </c>
      <c r="L585" s="220" t="s">
        <v>1767</v>
      </c>
      <c r="M585" s="204"/>
      <c r="N585" s="222" t="s">
        <v>1569</v>
      </c>
      <c r="O585" s="222" t="str">
        <f>INDEX('Standard Descriptions'!$E:$E,MATCH(Guidance!E585,'Standard Descriptions'!$C:$C,0))</f>
        <v xml:space="preserve"> This policy increases CO2 sequestration by forests through improved forest management practices.  // </v>
      </c>
      <c r="P585" s="220" t="s">
        <v>1570</v>
      </c>
      <c r="Q585" s="220" t="s">
        <v>76</v>
      </c>
      <c r="R585" s="220" t="str">
        <f t="shared" si="64"/>
        <v xml:space="preserve"> </v>
      </c>
      <c r="T585" s="220" t="str">
        <f t="shared" si="66"/>
        <v/>
      </c>
      <c r="U585" s="211" t="str">
        <f t="shared" si="67"/>
        <v>**Description:** This policy increases CO2 sequestration by forests through improved forest management practices.  // **Guidance for setting values: **</v>
      </c>
    </row>
    <row r="586" spans="1:22" s="220" customFormat="1" x14ac:dyDescent="0.15">
      <c r="A586" s="220" t="s">
        <v>1568</v>
      </c>
      <c r="B586" s="212" t="str">
        <f t="shared" si="65"/>
        <v>Agriculture, Land Use, and ForestryLivestock MeasuresFraction of Livestock Measures Achieved</v>
      </c>
      <c r="C586" s="220" t="s">
        <v>471</v>
      </c>
      <c r="D586" s="220" t="s">
        <v>502</v>
      </c>
      <c r="E586" s="220" t="s">
        <v>503</v>
      </c>
      <c r="J586" s="220">
        <v>64</v>
      </c>
      <c r="K586" s="220" t="s">
        <v>63</v>
      </c>
      <c r="L586" s="220" t="s">
        <v>1766</v>
      </c>
      <c r="M586" s="204"/>
      <c r="N586" s="222" t="s">
        <v>1569</v>
      </c>
      <c r="O586" s="222"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0" t="s">
        <v>1570</v>
      </c>
      <c r="Q586" s="220" t="s">
        <v>63</v>
      </c>
      <c r="R586" s="220" t="str">
        <f t="shared" si="64"/>
        <v xml:space="preserve"> </v>
      </c>
      <c r="T586" s="220" t="str">
        <f t="shared" si="66"/>
        <v xml:space="preserve"> If this policy is fully implemented, agricultural process emissions in 2050 are reduced by 5%.</v>
      </c>
      <c r="U586" s="211"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0" customFormat="1" x14ac:dyDescent="0.15">
      <c r="A587" s="220" t="s">
        <v>1568</v>
      </c>
      <c r="B587" s="212" t="str">
        <f t="shared" si="65"/>
        <v>Agriculture, Land Use, and ForestryPeatland RestorationFraction of Peatland Restoration Achieved</v>
      </c>
      <c r="C587" s="220" t="s">
        <v>471</v>
      </c>
      <c r="D587" s="220" t="s">
        <v>507</v>
      </c>
      <c r="E587" s="220" t="s">
        <v>508</v>
      </c>
      <c r="J587" s="220">
        <v>178</v>
      </c>
      <c r="K587" s="220" t="s">
        <v>76</v>
      </c>
      <c r="M587" s="204"/>
      <c r="N587" s="222" t="s">
        <v>1569</v>
      </c>
      <c r="O587" s="222">
        <f>INDEX('Standard Descriptions'!$E:$E,MATCH(Guidance!E587,'Standard Descriptions'!$C:$C,0))</f>
        <v>0</v>
      </c>
      <c r="P587" s="220" t="s">
        <v>1570</v>
      </c>
      <c r="Q587" s="220" t="s">
        <v>76</v>
      </c>
      <c r="R587" s="220" t="str">
        <f t="shared" si="64"/>
        <v xml:space="preserve"> </v>
      </c>
      <c r="T587" s="220" t="str">
        <f t="shared" si="66"/>
        <v/>
      </c>
      <c r="U587" s="211" t="str">
        <f t="shared" si="67"/>
        <v>**Description:**0**Guidance for setting values: **</v>
      </c>
    </row>
    <row r="588" spans="1:22" s="220" customFormat="1" x14ac:dyDescent="0.15">
      <c r="A588" s="220" t="s">
        <v>1568</v>
      </c>
      <c r="B588" s="212" t="str">
        <f t="shared" si="65"/>
        <v>Agriculture, Land Use, and ForestryShift to Non-Animal ProductsPercent Animal Products Shifted to Nonanimal Products</v>
      </c>
      <c r="C588" s="220" t="s">
        <v>471</v>
      </c>
      <c r="D588" s="220" t="s">
        <v>511</v>
      </c>
      <c r="E588" s="220" t="s">
        <v>512</v>
      </c>
      <c r="J588" s="220">
        <v>434</v>
      </c>
      <c r="K588" s="220" t="s">
        <v>63</v>
      </c>
      <c r="L588" s="220" t="s">
        <v>1768</v>
      </c>
      <c r="M588" s="204"/>
      <c r="N588" s="222" t="s">
        <v>1569</v>
      </c>
      <c r="O588" s="222"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0" t="s">
        <v>1570</v>
      </c>
      <c r="Q588" s="220" t="s">
        <v>63</v>
      </c>
      <c r="R588" s="220" t="str">
        <f t="shared" si="64"/>
        <v xml:space="preserve"> </v>
      </c>
      <c r="T588" s="220"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1"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0" customFormat="1" x14ac:dyDescent="0.15">
      <c r="A589" s="220" t="s">
        <v>1568</v>
      </c>
      <c r="B589" s="212" t="str">
        <f t="shared" si="65"/>
        <v>District Heat and HydrogenUse CHP for District HeatFraction of Non CHP Heat Production Converted to CHP</v>
      </c>
      <c r="C589" s="220" t="s">
        <v>517</v>
      </c>
      <c r="D589" s="220" t="s">
        <v>518</v>
      </c>
      <c r="E589" s="220" t="s">
        <v>519</v>
      </c>
      <c r="J589" s="220">
        <v>68</v>
      </c>
      <c r="K589" s="220" t="s">
        <v>76</v>
      </c>
      <c r="L589" s="220" t="s">
        <v>1598</v>
      </c>
      <c r="M589" s="204"/>
      <c r="N589" s="222" t="s">
        <v>1569</v>
      </c>
      <c r="O589" s="222"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0" t="s">
        <v>1570</v>
      </c>
      <c r="Q589" s="220" t="s">
        <v>76</v>
      </c>
      <c r="R589" s="220" t="str">
        <f t="shared" si="64"/>
        <v xml:space="preserve"> </v>
      </c>
      <c r="T589" s="220" t="str">
        <f t="shared" si="66"/>
        <v/>
      </c>
      <c r="U589" s="211"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0" customFormat="1" x14ac:dyDescent="0.15">
      <c r="A590" s="220" t="s">
        <v>1568</v>
      </c>
      <c r="B590" s="212" t="str">
        <f t="shared" si="65"/>
        <v>District Heat and HydrogenProduce District Heat with HydrogenFraction of District Heat Fuel Use Shifted to Other Fuels</v>
      </c>
      <c r="C590" s="220" t="s">
        <v>517</v>
      </c>
      <c r="D590" s="220" t="s">
        <v>525</v>
      </c>
      <c r="E590" s="220" t="s">
        <v>526</v>
      </c>
      <c r="J590" s="220">
        <v>176</v>
      </c>
      <c r="K590" s="220" t="s">
        <v>76</v>
      </c>
      <c r="L590" s="220" t="s">
        <v>1599</v>
      </c>
      <c r="M590" s="204"/>
      <c r="N590" s="222" t="s">
        <v>1569</v>
      </c>
      <c r="O590" s="222" t="str">
        <f>INDEX('Standard Descriptions'!$E:$E,MATCH(Guidance!E590,'Standard Descriptions'!$C:$C,0))</f>
        <v xml:space="preserve"> This policy causes a percentage of the district heat to be generated by burning hydrogen instead of the fuels used in the BAU case. // </v>
      </c>
      <c r="P590" s="220" t="s">
        <v>1570</v>
      </c>
      <c r="Q590" s="220" t="s">
        <v>76</v>
      </c>
      <c r="R590" s="220" t="str">
        <f t="shared" si="64"/>
        <v xml:space="preserve"> </v>
      </c>
      <c r="T590" s="220" t="str">
        <f t="shared" si="66"/>
        <v/>
      </c>
      <c r="U590" s="211" t="str">
        <f t="shared" si="67"/>
        <v>**Description:** This policy causes a percentage of the district heat to be generated by burning hydrogen instead of the fuels used in the BAU case. // **Guidance for setting values: **</v>
      </c>
    </row>
    <row r="591" spans="1:22" s="220" customFormat="1" x14ac:dyDescent="0.15">
      <c r="A591" s="220" t="s">
        <v>1568</v>
      </c>
      <c r="B591" s="212" t="str">
        <f t="shared" si="65"/>
        <v>District Heat and HydrogenShift Hydrogen Production to ElectrolysisFraction of Hydrogen Production Pathways Shifted</v>
      </c>
      <c r="C591" s="220" t="s">
        <v>517</v>
      </c>
      <c r="D591" s="220" t="s">
        <v>532</v>
      </c>
      <c r="E591" s="220" t="s">
        <v>533</v>
      </c>
      <c r="J591" s="220">
        <v>450</v>
      </c>
      <c r="K591" s="220" t="s">
        <v>63</v>
      </c>
      <c r="L591" s="220" t="s">
        <v>1769</v>
      </c>
      <c r="M591" s="204"/>
      <c r="N591" s="222" t="s">
        <v>1569</v>
      </c>
      <c r="O591" s="222"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0" t="s">
        <v>1570</v>
      </c>
      <c r="Q591" s="220" t="s">
        <v>63</v>
      </c>
      <c r="R591" s="220" t="str">
        <f t="shared" si="64"/>
        <v xml:space="preserve"> </v>
      </c>
      <c r="T591" s="220" t="str">
        <f t="shared" si="66"/>
        <v xml:space="preserve"> Today, in the United States, roughly 95% of hydrogen is produced via steam reforming of natural gas and 5% is produced via electrolysis.  These shares are not projected to change in the BAU case.</v>
      </c>
      <c r="U591" s="211"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0" customFormat="1" x14ac:dyDescent="0.15">
      <c r="A592" s="220" t="s">
        <v>1568</v>
      </c>
      <c r="B592" s="212" t="str">
        <f t="shared" si="65"/>
        <v>Cross-SectorCarbon TaxAdditional Carbon Tax Rate</v>
      </c>
      <c r="C592" s="220" t="s">
        <v>538</v>
      </c>
      <c r="D592" s="220" t="s">
        <v>549</v>
      </c>
      <c r="E592" s="220" t="str">
        <f>E593</f>
        <v>Additional Carbon Tax Rate</v>
      </c>
      <c r="M592" s="204"/>
      <c r="N592" s="222" t="s">
        <v>1569</v>
      </c>
      <c r="O592" s="222"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2" s="220" t="s">
        <v>1570</v>
      </c>
      <c r="Q592" s="220" t="s">
        <v>63</v>
      </c>
      <c r="S592" s="220" t="str">
        <f t="shared" ref="S592:S655" si="68">IF(R592="","","//**"&amp;R592&amp;": **")</f>
        <v/>
      </c>
      <c r="T592" s="220" t="str">
        <f t="shared" si="66"/>
        <v/>
      </c>
      <c r="U592" s="211" t="str">
        <f>N592&amp;O592&amp;P592&amp;T593&amp;T597</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V592" s="302"/>
    </row>
    <row r="593" spans="1:25" x14ac:dyDescent="0.15">
      <c r="A593" s="203" t="s">
        <v>1571</v>
      </c>
      <c r="C593" s="203" t="s">
        <v>538</v>
      </c>
      <c r="D593" s="203" t="s">
        <v>549</v>
      </c>
      <c r="E593" s="203" t="s">
        <v>550</v>
      </c>
      <c r="F593" s="203" t="s">
        <v>551</v>
      </c>
      <c r="H593" s="203" t="s">
        <v>552</v>
      </c>
      <c r="J593" s="203">
        <v>171</v>
      </c>
      <c r="K593" s="203" t="s">
        <v>63</v>
      </c>
      <c r="L593" s="305" t="s">
        <v>2185</v>
      </c>
      <c r="N593" s="216" t="s">
        <v>1569</v>
      </c>
      <c r="O593" s="216"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3" s="218" t="s">
        <v>1570</v>
      </c>
      <c r="Q593" s="218" t="s">
        <v>63</v>
      </c>
      <c r="R593" s="218" t="str">
        <f t="shared" ref="R593:R598" si="69">H593&amp;" "&amp;I593</f>
        <v xml:space="preserve">Transportation Sector </v>
      </c>
      <c r="S593" s="218" t="str">
        <f t="shared" si="68"/>
        <v>//**Transportation Sector : **</v>
      </c>
      <c r="T593" s="203" t="str">
        <f t="shared" si="66"/>
        <v>//**Transportation Sector : ** The Brazil government's estimation of the carbon price for the year 2050 range from $5 to $75 per ton (in inflation-adjusted 2018 dollars), depending on one's choice of discount rate.</v>
      </c>
    </row>
    <row r="594" spans="1:25" x14ac:dyDescent="0.15">
      <c r="A594" s="203" t="s">
        <v>1571</v>
      </c>
      <c r="C594" s="203" t="s">
        <v>538</v>
      </c>
      <c r="D594" s="203" t="s">
        <v>549</v>
      </c>
      <c r="E594" s="203" t="s">
        <v>550</v>
      </c>
      <c r="F594" s="203" t="s">
        <v>541</v>
      </c>
      <c r="H594" s="203" t="s">
        <v>542</v>
      </c>
      <c r="J594" s="203">
        <v>172</v>
      </c>
      <c r="K594" s="203" t="s">
        <v>63</v>
      </c>
      <c r="N594" s="216" t="s">
        <v>1569</v>
      </c>
      <c r="O594" s="216"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4" s="218" t="s">
        <v>1570</v>
      </c>
      <c r="Q594" s="218" t="s">
        <v>63</v>
      </c>
      <c r="R594" s="218" t="str">
        <f t="shared" si="69"/>
        <v xml:space="preserve">Electricity Sector </v>
      </c>
      <c r="S594" s="218" t="str">
        <f t="shared" si="68"/>
        <v>//**Electricity Sector : **</v>
      </c>
    </row>
    <row r="595" spans="1:25" x14ac:dyDescent="0.15">
      <c r="A595" s="203" t="s">
        <v>1571</v>
      </c>
      <c r="C595" s="203" t="s">
        <v>538</v>
      </c>
      <c r="D595" s="203" t="s">
        <v>549</v>
      </c>
      <c r="E595" s="203" t="s">
        <v>550</v>
      </c>
      <c r="F595" s="203" t="s">
        <v>556</v>
      </c>
      <c r="H595" s="203" t="s">
        <v>557</v>
      </c>
      <c r="J595" s="203">
        <v>173</v>
      </c>
      <c r="K595" s="203" t="s">
        <v>63</v>
      </c>
      <c r="N595" s="216" t="s">
        <v>1569</v>
      </c>
      <c r="O595" s="216"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5" s="218" t="s">
        <v>1570</v>
      </c>
      <c r="Q595" s="218" t="s">
        <v>63</v>
      </c>
      <c r="R595" s="218" t="str">
        <f t="shared" si="69"/>
        <v xml:space="preserve">Residential Bldg Sector </v>
      </c>
      <c r="S595" s="218" t="str">
        <f t="shared" si="68"/>
        <v>//**Residential Bldg Sector : **</v>
      </c>
    </row>
    <row r="596" spans="1:25" x14ac:dyDescent="0.15">
      <c r="A596" s="203" t="s">
        <v>1571</v>
      </c>
      <c r="C596" s="203" t="s">
        <v>538</v>
      </c>
      <c r="D596" s="203" t="s">
        <v>549</v>
      </c>
      <c r="E596" s="203" t="s">
        <v>550</v>
      </c>
      <c r="F596" s="203" t="s">
        <v>558</v>
      </c>
      <c r="H596" s="203" t="s">
        <v>559</v>
      </c>
      <c r="J596" s="203">
        <v>174</v>
      </c>
      <c r="K596" s="203" t="s">
        <v>63</v>
      </c>
      <c r="N596" s="216" t="s">
        <v>1569</v>
      </c>
      <c r="O596" s="216"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6" s="218" t="s">
        <v>1570</v>
      </c>
      <c r="Q596" s="218" t="s">
        <v>63</v>
      </c>
      <c r="R596" s="218" t="str">
        <f t="shared" si="69"/>
        <v xml:space="preserve">Commercial Bldg Sector </v>
      </c>
      <c r="S596" s="218" t="str">
        <f t="shared" si="68"/>
        <v>//**Commercial Bldg Sector : **</v>
      </c>
    </row>
    <row r="597" spans="1:25" x14ac:dyDescent="0.15">
      <c r="A597" s="203" t="s">
        <v>1571</v>
      </c>
      <c r="C597" s="203" t="s">
        <v>538</v>
      </c>
      <c r="D597" s="203" t="s">
        <v>549</v>
      </c>
      <c r="E597" s="203" t="s">
        <v>550</v>
      </c>
      <c r="F597" s="203" t="s">
        <v>547</v>
      </c>
      <c r="H597" s="203" t="s">
        <v>548</v>
      </c>
      <c r="J597" s="203">
        <v>175</v>
      </c>
      <c r="K597" s="203" t="s">
        <v>63</v>
      </c>
      <c r="L597" s="305" t="s">
        <v>2187</v>
      </c>
      <c r="N597" s="216" t="s">
        <v>1569</v>
      </c>
      <c r="O597" s="216"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7" s="218" t="s">
        <v>1570</v>
      </c>
      <c r="Q597" s="218" t="s">
        <v>63</v>
      </c>
      <c r="R597" s="218" t="str">
        <f t="shared" si="69"/>
        <v xml:space="preserve">Industry Sector </v>
      </c>
      <c r="S597" s="218" t="str">
        <f t="shared" si="68"/>
        <v>//**Industry Sector : **</v>
      </c>
      <c r="T597" s="203" t="str">
        <f t="shared" si="66"/>
        <v>//**Industry Sector : **These emissions sources can be included by enabling the policy lever "Carbon Price Applies to Process Emissions."</v>
      </c>
      <c r="W597" s="203" t="s">
        <v>1601</v>
      </c>
      <c r="Y597" s="203" t="s">
        <v>1600</v>
      </c>
    </row>
    <row r="598" spans="1:25" x14ac:dyDescent="0.15">
      <c r="A598" s="203" t="s">
        <v>1571</v>
      </c>
      <c r="C598" s="203" t="s">
        <v>538</v>
      </c>
      <c r="D598" s="203" t="s">
        <v>549</v>
      </c>
      <c r="E598" s="203" t="s">
        <v>550</v>
      </c>
      <c r="F598" s="203" t="s">
        <v>560</v>
      </c>
      <c r="H598" s="203" t="s">
        <v>561</v>
      </c>
      <c r="J598" s="203">
        <v>544</v>
      </c>
      <c r="K598" s="203" t="s">
        <v>76</v>
      </c>
      <c r="L598" s="203" t="s">
        <v>1771</v>
      </c>
      <c r="N598" s="216" t="s">
        <v>1569</v>
      </c>
      <c r="O598" s="216"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8" s="218" t="s">
        <v>1570</v>
      </c>
      <c r="Q598" s="218" t="s">
        <v>63</v>
      </c>
      <c r="R598" s="218" t="str">
        <f t="shared" si="69"/>
        <v xml:space="preserve">District Heat &amp; Hydrogen Sector </v>
      </c>
      <c r="S598" s="218" t="str">
        <f t="shared" si="68"/>
        <v>//**District Heat &amp; Hydrogen Sector : **</v>
      </c>
      <c r="T598" s="203" t="str">
        <f t="shared" si="66"/>
        <v/>
      </c>
    </row>
    <row r="599" spans="1:25" s="220" customFormat="1" x14ac:dyDescent="0.15">
      <c r="A599" s="220" t="s">
        <v>1568</v>
      </c>
      <c r="B599" s="212" t="str">
        <f t="shared" ref="B599" si="70">C599&amp;D599&amp;E599</f>
        <v>Cross-SectorEnd Existing SubsidiesPercent Reduction in BAU Subsidies</v>
      </c>
      <c r="C599" s="220" t="s">
        <v>538</v>
      </c>
      <c r="D599" s="220" t="s">
        <v>566</v>
      </c>
      <c r="E599" s="220" t="str">
        <f>E600</f>
        <v>Percent Reduction in BAU Subsidies</v>
      </c>
      <c r="M599" s="204"/>
      <c r="N599" s="222" t="s">
        <v>1569</v>
      </c>
      <c r="O599" s="222" t="str">
        <f>INDEX('Standard Descriptions'!$E:$E,MATCH(Guidance!E599,'Standard Descriptions'!$C:$C,0))</f>
        <v xml:space="preserve"> This policy reduces the subsidies paid for the production of the selected energy source(s) in the BAU case. // </v>
      </c>
      <c r="P599" s="220" t="s">
        <v>1570</v>
      </c>
      <c r="Q599" s="220" t="s">
        <v>63</v>
      </c>
      <c r="S599" s="220" t="str">
        <f t="shared" si="68"/>
        <v/>
      </c>
      <c r="T599" s="220" t="str">
        <f t="shared" si="66"/>
        <v/>
      </c>
      <c r="U599" s="211"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15">
      <c r="A600" s="203" t="s">
        <v>1571</v>
      </c>
      <c r="C600" s="203" t="s">
        <v>538</v>
      </c>
      <c r="D600" s="203" t="s">
        <v>566</v>
      </c>
      <c r="E600" s="203" t="s">
        <v>567</v>
      </c>
      <c r="F600" s="203" t="s">
        <v>568</v>
      </c>
      <c r="H600" s="203" t="s">
        <v>569</v>
      </c>
      <c r="J600" s="203" t="s">
        <v>222</v>
      </c>
      <c r="K600" s="203" t="s">
        <v>76</v>
      </c>
      <c r="N600" s="216" t="s">
        <v>1569</v>
      </c>
      <c r="O600" s="216" t="str">
        <f>INDEX('Standard Descriptions'!$E:$E,MATCH(Guidance!E600,'Standard Descriptions'!$C:$C,0))</f>
        <v xml:space="preserve"> This policy reduces the subsidies paid for the production of the selected energy source(s) in the BAU case. // </v>
      </c>
      <c r="P600" s="218" t="s">
        <v>1570</v>
      </c>
      <c r="Q600" s="218" t="s">
        <v>63</v>
      </c>
      <c r="R600" s="218" t="str">
        <f t="shared" ref="R600:R622" si="71">H600&amp;" "&amp;I600</f>
        <v xml:space="preserve">Electricity </v>
      </c>
      <c r="S600" s="218" t="str">
        <f t="shared" si="68"/>
        <v>//**Electricity : **</v>
      </c>
      <c r="T600" s="203" t="str">
        <f>IF(K600="Yes",S600&amp;L600,"")</f>
        <v/>
      </c>
    </row>
    <row r="601" spans="1:25" x14ac:dyDescent="0.15">
      <c r="A601" s="203" t="s">
        <v>1571</v>
      </c>
      <c r="C601" s="203" t="s">
        <v>538</v>
      </c>
      <c r="D601" s="203" t="s">
        <v>566</v>
      </c>
      <c r="E601" s="203" t="s">
        <v>567</v>
      </c>
      <c r="F601" s="203" t="s">
        <v>454</v>
      </c>
      <c r="H601" s="203" t="s">
        <v>227</v>
      </c>
      <c r="J601" s="203">
        <v>69</v>
      </c>
      <c r="K601" s="203" t="s">
        <v>76</v>
      </c>
      <c r="L601" s="203" t="s">
        <v>1602</v>
      </c>
      <c r="N601" s="216" t="s">
        <v>1569</v>
      </c>
      <c r="O601" s="216" t="str">
        <f>INDEX('Standard Descriptions'!$E:$E,MATCH(Guidance!E601,'Standard Descriptions'!$C:$C,0))</f>
        <v xml:space="preserve"> This policy reduces the subsidies paid for the production of the selected energy source(s) in the BAU case. // </v>
      </c>
      <c r="P601" s="218" t="s">
        <v>1570</v>
      </c>
      <c r="Q601" s="218" t="s">
        <v>63</v>
      </c>
      <c r="R601" s="218" t="str">
        <f t="shared" si="71"/>
        <v xml:space="preserve">Hard Coal </v>
      </c>
      <c r="S601" s="218" t="str">
        <f t="shared" si="68"/>
        <v>//**Hard Coal : **</v>
      </c>
      <c r="T601" s="203" t="str">
        <f t="shared" si="66"/>
        <v/>
      </c>
    </row>
    <row r="602" spans="1:25" x14ac:dyDescent="0.15">
      <c r="A602" s="203" t="s">
        <v>1571</v>
      </c>
      <c r="C602" s="203" t="s">
        <v>538</v>
      </c>
      <c r="D602" s="203" t="s">
        <v>566</v>
      </c>
      <c r="E602" s="203" t="s">
        <v>567</v>
      </c>
      <c r="F602" s="203" t="s">
        <v>458</v>
      </c>
      <c r="H602" s="203" t="s">
        <v>347</v>
      </c>
      <c r="J602" s="203">
        <v>70</v>
      </c>
      <c r="K602" s="203" t="s">
        <v>76</v>
      </c>
      <c r="L602" s="203" t="s">
        <v>1772</v>
      </c>
      <c r="N602" s="216" t="s">
        <v>1569</v>
      </c>
      <c r="O602" s="216" t="str">
        <f>INDEX('Standard Descriptions'!$E:$E,MATCH(Guidance!E602,'Standard Descriptions'!$C:$C,0))</f>
        <v xml:space="preserve"> This policy reduces the subsidies paid for the production of the selected energy source(s) in the BAU case. // </v>
      </c>
      <c r="P602" s="218" t="s">
        <v>1570</v>
      </c>
      <c r="Q602" s="218" t="s">
        <v>63</v>
      </c>
      <c r="R602" s="218" t="str">
        <f t="shared" si="71"/>
        <v xml:space="preserve">Natural Gas </v>
      </c>
      <c r="S602" s="218" t="str">
        <f t="shared" si="68"/>
        <v>//**Natural Gas : **</v>
      </c>
      <c r="T602" s="203" t="str">
        <f t="shared" si="66"/>
        <v/>
      </c>
    </row>
    <row r="603" spans="1:25" x14ac:dyDescent="0.15">
      <c r="A603" s="203" t="s">
        <v>1571</v>
      </c>
      <c r="C603" s="203" t="s">
        <v>538</v>
      </c>
      <c r="D603" s="203" t="s">
        <v>566</v>
      </c>
      <c r="E603" s="203" t="s">
        <v>567</v>
      </c>
      <c r="F603" s="203" t="s">
        <v>571</v>
      </c>
      <c r="H603" s="203" t="s">
        <v>234</v>
      </c>
      <c r="J603" s="203">
        <v>71</v>
      </c>
      <c r="K603" s="203" t="s">
        <v>76</v>
      </c>
      <c r="L603" s="203" t="s">
        <v>1603</v>
      </c>
      <c r="N603" s="216" t="s">
        <v>1569</v>
      </c>
      <c r="O603" s="216" t="str">
        <f>INDEX('Standard Descriptions'!$E:$E,MATCH(Guidance!E603,'Standard Descriptions'!$C:$C,0))</f>
        <v xml:space="preserve"> This policy reduces the subsidies paid for the production of the selected energy source(s) in the BAU case. // </v>
      </c>
      <c r="P603" s="218" t="s">
        <v>1570</v>
      </c>
      <c r="Q603" s="218" t="s">
        <v>63</v>
      </c>
      <c r="R603" s="218" t="str">
        <f t="shared" si="71"/>
        <v xml:space="preserve">Nuclear </v>
      </c>
      <c r="S603" s="218" t="str">
        <f t="shared" si="68"/>
        <v>//**Nuclear : **</v>
      </c>
      <c r="T603" s="203" t="str">
        <f t="shared" si="66"/>
        <v/>
      </c>
    </row>
    <row r="604" spans="1:25" x14ac:dyDescent="0.15">
      <c r="A604" s="203" t="s">
        <v>1571</v>
      </c>
      <c r="C604" s="203" t="s">
        <v>538</v>
      </c>
      <c r="D604" s="203" t="s">
        <v>566</v>
      </c>
      <c r="E604" s="203" t="s">
        <v>567</v>
      </c>
      <c r="F604" s="203" t="s">
        <v>572</v>
      </c>
      <c r="H604" s="203" t="s">
        <v>236</v>
      </c>
      <c r="J604" s="203">
        <v>72</v>
      </c>
      <c r="K604" s="203" t="s">
        <v>76</v>
      </c>
      <c r="N604" s="216" t="s">
        <v>1569</v>
      </c>
      <c r="O604" s="216" t="str">
        <f>INDEX('Standard Descriptions'!$E:$E,MATCH(Guidance!E604,'Standard Descriptions'!$C:$C,0))</f>
        <v xml:space="preserve"> This policy reduces the subsidies paid for the production of the selected energy source(s) in the BAU case. // </v>
      </c>
      <c r="P604" s="218" t="s">
        <v>1570</v>
      </c>
      <c r="Q604" s="218" t="s">
        <v>63</v>
      </c>
      <c r="R604" s="218" t="str">
        <f t="shared" si="71"/>
        <v xml:space="preserve">Hydro </v>
      </c>
      <c r="S604" s="218" t="str">
        <f t="shared" si="68"/>
        <v>//**Hydro : **</v>
      </c>
      <c r="T604" s="203" t="str">
        <f t="shared" si="66"/>
        <v/>
      </c>
    </row>
    <row r="605" spans="1:25" x14ac:dyDescent="0.15">
      <c r="A605" s="203" t="s">
        <v>1571</v>
      </c>
      <c r="C605" s="203" t="s">
        <v>538</v>
      </c>
      <c r="D605" s="203" t="s">
        <v>566</v>
      </c>
      <c r="E605" s="203" t="s">
        <v>567</v>
      </c>
      <c r="F605" s="203" t="s">
        <v>573</v>
      </c>
      <c r="H605" s="203" t="s">
        <v>238</v>
      </c>
      <c r="J605" s="203">
        <v>73</v>
      </c>
      <c r="K605" s="203" t="s">
        <v>76</v>
      </c>
      <c r="N605" s="216" t="s">
        <v>1569</v>
      </c>
      <c r="O605" s="216" t="str">
        <f>INDEX('Standard Descriptions'!$E:$E,MATCH(Guidance!E605,'Standard Descriptions'!$C:$C,0))</f>
        <v xml:space="preserve"> This policy reduces the subsidies paid for the production of the selected energy source(s) in the BAU case. // </v>
      </c>
      <c r="P605" s="218" t="s">
        <v>1570</v>
      </c>
      <c r="Q605" s="218" t="s">
        <v>63</v>
      </c>
      <c r="R605" s="218" t="str">
        <f t="shared" si="71"/>
        <v xml:space="preserve">Onshore Wind </v>
      </c>
      <c r="S605" s="218" t="str">
        <f t="shared" si="68"/>
        <v>//**Onshore Wind : **</v>
      </c>
      <c r="T605" s="203" t="str">
        <f t="shared" si="66"/>
        <v/>
      </c>
    </row>
    <row r="606" spans="1:25" x14ac:dyDescent="0.15">
      <c r="A606" s="203" t="s">
        <v>1571</v>
      </c>
      <c r="C606" s="203" t="s">
        <v>538</v>
      </c>
      <c r="D606" s="203" t="s">
        <v>566</v>
      </c>
      <c r="E606" s="203" t="s">
        <v>567</v>
      </c>
      <c r="F606" s="203" t="s">
        <v>574</v>
      </c>
      <c r="H606" s="203" t="s">
        <v>575</v>
      </c>
      <c r="J606" s="203">
        <v>74</v>
      </c>
      <c r="K606" s="203" t="s">
        <v>76</v>
      </c>
      <c r="L606" s="203" t="s">
        <v>1604</v>
      </c>
      <c r="N606" s="216" t="s">
        <v>1569</v>
      </c>
      <c r="O606" s="216" t="str">
        <f>INDEX('Standard Descriptions'!$E:$E,MATCH(Guidance!E606,'Standard Descriptions'!$C:$C,0))</f>
        <v xml:space="preserve"> This policy reduces the subsidies paid for the production of the selected energy source(s) in the BAU case. // </v>
      </c>
      <c r="P606" s="218" t="s">
        <v>1570</v>
      </c>
      <c r="Q606" s="218" t="s">
        <v>63</v>
      </c>
      <c r="R606" s="218" t="str">
        <f t="shared" si="71"/>
        <v xml:space="preserve">Solar </v>
      </c>
      <c r="S606" s="218" t="str">
        <f t="shared" si="68"/>
        <v>//**Solar : **</v>
      </c>
      <c r="T606" s="203" t="str">
        <f t="shared" si="66"/>
        <v/>
      </c>
    </row>
    <row r="607" spans="1:25" x14ac:dyDescent="0.15">
      <c r="A607" s="203" t="s">
        <v>1571</v>
      </c>
      <c r="C607" s="203" t="s">
        <v>538</v>
      </c>
      <c r="D607" s="203" t="s">
        <v>566</v>
      </c>
      <c r="E607" s="203" t="s">
        <v>567</v>
      </c>
      <c r="F607" s="203" t="s">
        <v>576</v>
      </c>
      <c r="H607" s="203" t="s">
        <v>244</v>
      </c>
      <c r="J607" s="203" t="s">
        <v>222</v>
      </c>
      <c r="K607" s="203" t="s">
        <v>76</v>
      </c>
      <c r="N607" s="216" t="s">
        <v>1569</v>
      </c>
      <c r="O607" s="216" t="str">
        <f>INDEX('Standard Descriptions'!$E:$E,MATCH(Guidance!E607,'Standard Descriptions'!$C:$C,0))</f>
        <v xml:space="preserve"> This policy reduces the subsidies paid for the production of the selected energy source(s) in the BAU case. // </v>
      </c>
      <c r="P607" s="218" t="s">
        <v>1570</v>
      </c>
      <c r="Q607" s="218" t="s">
        <v>63</v>
      </c>
      <c r="R607" s="218" t="str">
        <f t="shared" si="71"/>
        <v xml:space="preserve">Biomass </v>
      </c>
      <c r="S607" s="218" t="str">
        <f t="shared" si="68"/>
        <v>//**Biomass : **</v>
      </c>
      <c r="T607" s="203" t="str">
        <f t="shared" si="66"/>
        <v/>
      </c>
    </row>
    <row r="608" spans="1:25" x14ac:dyDescent="0.15">
      <c r="A608" s="203" t="s">
        <v>1571</v>
      </c>
      <c r="C608" s="203" t="s">
        <v>538</v>
      </c>
      <c r="D608" s="203" t="s">
        <v>566</v>
      </c>
      <c r="E608" s="203" t="s">
        <v>567</v>
      </c>
      <c r="F608" s="203" t="s">
        <v>459</v>
      </c>
      <c r="H608" s="203" t="s">
        <v>460</v>
      </c>
      <c r="J608" s="203">
        <v>75</v>
      </c>
      <c r="K608" s="203" t="s">
        <v>76</v>
      </c>
      <c r="L608" s="203" t="s">
        <v>1605</v>
      </c>
      <c r="N608" s="216" t="s">
        <v>1569</v>
      </c>
      <c r="O608" s="216" t="str">
        <f>INDEX('Standard Descriptions'!$E:$E,MATCH(Guidance!E608,'Standard Descriptions'!$C:$C,0))</f>
        <v xml:space="preserve"> This policy reduces the subsidies paid for the production of the selected energy source(s) in the BAU case. // </v>
      </c>
      <c r="P608" s="218" t="s">
        <v>1570</v>
      </c>
      <c r="Q608" s="218" t="s">
        <v>63</v>
      </c>
      <c r="R608" s="218" t="str">
        <f t="shared" si="71"/>
        <v xml:space="preserve">Petroleum Gasoline </v>
      </c>
      <c r="S608" s="218" t="str">
        <f t="shared" si="68"/>
        <v>//**Petroleum Gasoline : **</v>
      </c>
      <c r="T608" s="203" t="str">
        <f t="shared" si="66"/>
        <v/>
      </c>
    </row>
    <row r="609" spans="1:21" x14ac:dyDescent="0.15">
      <c r="A609" s="203" t="s">
        <v>1571</v>
      </c>
      <c r="C609" s="203" t="s">
        <v>538</v>
      </c>
      <c r="D609" s="203" t="s">
        <v>566</v>
      </c>
      <c r="E609" s="203" t="s">
        <v>567</v>
      </c>
      <c r="F609" s="203" t="s">
        <v>461</v>
      </c>
      <c r="H609" s="203" t="s">
        <v>462</v>
      </c>
      <c r="J609" s="203">
        <v>76</v>
      </c>
      <c r="K609" s="203" t="s">
        <v>76</v>
      </c>
      <c r="L609" s="203" t="s">
        <v>1606</v>
      </c>
      <c r="N609" s="216" t="s">
        <v>1569</v>
      </c>
      <c r="O609" s="216" t="str">
        <f>INDEX('Standard Descriptions'!$E:$E,MATCH(Guidance!E609,'Standard Descriptions'!$C:$C,0))</f>
        <v xml:space="preserve"> This policy reduces the subsidies paid for the production of the selected energy source(s) in the BAU case. // </v>
      </c>
      <c r="P609" s="218" t="s">
        <v>1570</v>
      </c>
      <c r="Q609" s="218" t="s">
        <v>63</v>
      </c>
      <c r="R609" s="218" t="str">
        <f t="shared" si="71"/>
        <v xml:space="preserve">Petroleum Diesel </v>
      </c>
      <c r="S609" s="218" t="str">
        <f t="shared" si="68"/>
        <v>//**Petroleum Diesel : **</v>
      </c>
      <c r="T609" s="203" t="str">
        <f t="shared" si="66"/>
        <v/>
      </c>
    </row>
    <row r="610" spans="1:21" x14ac:dyDescent="0.15">
      <c r="A610" s="203" t="s">
        <v>1571</v>
      </c>
      <c r="C610" s="203" t="s">
        <v>538</v>
      </c>
      <c r="D610" s="203" t="s">
        <v>566</v>
      </c>
      <c r="E610" s="203" t="s">
        <v>567</v>
      </c>
      <c r="F610" s="203" t="s">
        <v>577</v>
      </c>
      <c r="H610" s="203" t="s">
        <v>578</v>
      </c>
      <c r="J610" s="203" t="s">
        <v>222</v>
      </c>
      <c r="K610" s="203" t="s">
        <v>76</v>
      </c>
      <c r="N610" s="216" t="s">
        <v>1569</v>
      </c>
      <c r="O610" s="216" t="str">
        <f>INDEX('Standard Descriptions'!$E:$E,MATCH(Guidance!E610,'Standard Descriptions'!$C:$C,0))</f>
        <v xml:space="preserve"> This policy reduces the subsidies paid for the production of the selected energy source(s) in the BAU case. // </v>
      </c>
      <c r="P610" s="218" t="s">
        <v>1570</v>
      </c>
      <c r="Q610" s="218" t="s">
        <v>63</v>
      </c>
      <c r="R610" s="218" t="str">
        <f t="shared" si="71"/>
        <v xml:space="preserve">Biofuel Gasoline </v>
      </c>
      <c r="S610" s="218" t="str">
        <f t="shared" si="68"/>
        <v>//**Biofuel Gasoline : **</v>
      </c>
      <c r="T610" s="203" t="str">
        <f t="shared" si="66"/>
        <v/>
      </c>
    </row>
    <row r="611" spans="1:21" x14ac:dyDescent="0.15">
      <c r="A611" s="203" t="s">
        <v>1571</v>
      </c>
      <c r="C611" s="203" t="s">
        <v>538</v>
      </c>
      <c r="D611" s="203" t="s">
        <v>566</v>
      </c>
      <c r="E611" s="203" t="s">
        <v>567</v>
      </c>
      <c r="F611" s="203" t="s">
        <v>579</v>
      </c>
      <c r="H611" s="203" t="s">
        <v>580</v>
      </c>
      <c r="J611" s="203" t="s">
        <v>222</v>
      </c>
      <c r="K611" s="203" t="s">
        <v>76</v>
      </c>
      <c r="N611" s="216" t="s">
        <v>1569</v>
      </c>
      <c r="O611" s="216" t="str">
        <f>INDEX('Standard Descriptions'!$E:$E,MATCH(Guidance!E611,'Standard Descriptions'!$C:$C,0))</f>
        <v xml:space="preserve"> This policy reduces the subsidies paid for the production of the selected energy source(s) in the BAU case. // </v>
      </c>
      <c r="P611" s="218" t="s">
        <v>1570</v>
      </c>
      <c r="Q611" s="218" t="s">
        <v>63</v>
      </c>
      <c r="R611" s="218" t="str">
        <f t="shared" si="71"/>
        <v xml:space="preserve">Biofuel Diesel </v>
      </c>
      <c r="S611" s="218" t="str">
        <f t="shared" si="68"/>
        <v>//**Biofuel Diesel : **</v>
      </c>
      <c r="T611" s="203" t="str">
        <f t="shared" si="66"/>
        <v/>
      </c>
    </row>
    <row r="612" spans="1:21" x14ac:dyDescent="0.15">
      <c r="A612" s="203" t="s">
        <v>1571</v>
      </c>
      <c r="C612" s="203" t="s">
        <v>538</v>
      </c>
      <c r="D612" s="203" t="s">
        <v>566</v>
      </c>
      <c r="E612" s="203" t="s">
        <v>567</v>
      </c>
      <c r="F612" s="203" t="s">
        <v>463</v>
      </c>
      <c r="H612" s="203" t="s">
        <v>464</v>
      </c>
      <c r="K612" s="203" t="s">
        <v>76</v>
      </c>
      <c r="N612" s="216" t="s">
        <v>1569</v>
      </c>
      <c r="O612" s="216" t="str">
        <f>INDEX('Standard Descriptions'!$E:$E,MATCH(Guidance!E612,'Standard Descriptions'!$C:$C,0))</f>
        <v xml:space="preserve"> This policy reduces the subsidies paid for the production of the selected energy source(s) in the BAU case. // </v>
      </c>
      <c r="P612" s="218" t="s">
        <v>1570</v>
      </c>
      <c r="Q612" s="218" t="s">
        <v>63</v>
      </c>
      <c r="R612" s="218" t="str">
        <f t="shared" si="71"/>
        <v xml:space="preserve">Jet Fuel/Kerosene </v>
      </c>
      <c r="S612" s="218" t="str">
        <f t="shared" si="68"/>
        <v>//**Jet Fuel/Kerosene : **</v>
      </c>
      <c r="T612" s="203" t="str">
        <f t="shared" si="66"/>
        <v/>
      </c>
    </row>
    <row r="613" spans="1:21" x14ac:dyDescent="0.15">
      <c r="A613" s="203" t="s">
        <v>1571</v>
      </c>
      <c r="C613" s="203" t="s">
        <v>538</v>
      </c>
      <c r="D613" s="203" t="s">
        <v>566</v>
      </c>
      <c r="E613" s="203" t="s">
        <v>567</v>
      </c>
      <c r="F613" s="203" t="s">
        <v>581</v>
      </c>
      <c r="H613" s="203" t="s">
        <v>582</v>
      </c>
      <c r="J613" s="203" t="s">
        <v>222</v>
      </c>
      <c r="K613" s="203" t="s">
        <v>76</v>
      </c>
      <c r="N613" s="216" t="s">
        <v>1569</v>
      </c>
      <c r="O613" s="216" t="str">
        <f>INDEX('Standard Descriptions'!$E:$E,MATCH(Guidance!E613,'Standard Descriptions'!$C:$C,0))</f>
        <v xml:space="preserve"> This policy reduces the subsidies paid for the production of the selected energy source(s) in the BAU case. // </v>
      </c>
      <c r="P613" s="218" t="s">
        <v>1570</v>
      </c>
      <c r="Q613" s="218" t="s">
        <v>63</v>
      </c>
      <c r="R613" s="218" t="str">
        <f t="shared" si="71"/>
        <v xml:space="preserve">Heat </v>
      </c>
      <c r="S613" s="218" t="str">
        <f t="shared" si="68"/>
        <v>//**Heat : **</v>
      </c>
      <c r="T613" s="203" t="str">
        <f t="shared" si="66"/>
        <v/>
      </c>
    </row>
    <row r="614" spans="1:21" x14ac:dyDescent="0.15">
      <c r="A614" s="203" t="s">
        <v>1571</v>
      </c>
      <c r="C614" s="203" t="s">
        <v>538</v>
      </c>
      <c r="D614" s="203" t="s">
        <v>566</v>
      </c>
      <c r="E614" s="203" t="s">
        <v>567</v>
      </c>
      <c r="F614" s="203" t="s">
        <v>583</v>
      </c>
      <c r="H614" s="203" t="s">
        <v>246</v>
      </c>
      <c r="K614" s="203" t="s">
        <v>76</v>
      </c>
      <c r="N614" s="216" t="s">
        <v>1569</v>
      </c>
      <c r="O614" s="216" t="str">
        <f>INDEX('Standard Descriptions'!$E:$E,MATCH(Guidance!E614,'Standard Descriptions'!$C:$C,0))</f>
        <v xml:space="preserve"> This policy reduces the subsidies paid for the production of the selected energy source(s) in the BAU case. // </v>
      </c>
      <c r="P614" s="218" t="s">
        <v>1570</v>
      </c>
      <c r="Q614" s="218" t="s">
        <v>63</v>
      </c>
      <c r="R614" s="218" t="str">
        <f t="shared" si="71"/>
        <v xml:space="preserve">Geothermal </v>
      </c>
      <c r="S614" s="218" t="str">
        <f t="shared" si="68"/>
        <v>//**Geothermal : **</v>
      </c>
      <c r="T614" s="203" t="str">
        <f t="shared" si="66"/>
        <v/>
      </c>
    </row>
    <row r="615" spans="1:21" x14ac:dyDescent="0.15">
      <c r="A615" s="203" t="s">
        <v>1571</v>
      </c>
      <c r="C615" s="203" t="s">
        <v>538</v>
      </c>
      <c r="D615" s="203" t="s">
        <v>566</v>
      </c>
      <c r="E615" s="203" t="s">
        <v>567</v>
      </c>
      <c r="F615" s="203" t="s">
        <v>465</v>
      </c>
      <c r="H615" s="203" t="s">
        <v>252</v>
      </c>
      <c r="K615" s="203" t="s">
        <v>76</v>
      </c>
      <c r="N615" s="216" t="s">
        <v>1569</v>
      </c>
      <c r="O615" s="216" t="str">
        <f>INDEX('Standard Descriptions'!$E:$E,MATCH(Guidance!E615,'Standard Descriptions'!$C:$C,0))</f>
        <v xml:space="preserve"> This policy reduces the subsidies paid for the production of the selected energy source(s) in the BAU case. // </v>
      </c>
      <c r="P615" s="218" t="s">
        <v>1570</v>
      </c>
      <c r="Q615" s="218" t="s">
        <v>63</v>
      </c>
      <c r="R615" s="218" t="str">
        <f t="shared" si="71"/>
        <v xml:space="preserve">Lignite </v>
      </c>
      <c r="S615" s="218" t="str">
        <f t="shared" si="68"/>
        <v>//**Lignite : **</v>
      </c>
      <c r="T615" s="203" t="str">
        <f t="shared" si="66"/>
        <v/>
      </c>
    </row>
    <row r="616" spans="1:21" x14ac:dyDescent="0.15">
      <c r="A616" s="203" t="s">
        <v>1571</v>
      </c>
      <c r="C616" s="203" t="s">
        <v>538</v>
      </c>
      <c r="D616" s="203" t="s">
        <v>566</v>
      </c>
      <c r="E616" s="203" t="s">
        <v>567</v>
      </c>
      <c r="F616" s="203" t="s">
        <v>466</v>
      </c>
      <c r="H616" s="203" t="s">
        <v>256</v>
      </c>
      <c r="K616" s="203" t="s">
        <v>76</v>
      </c>
      <c r="N616" s="216" t="s">
        <v>1569</v>
      </c>
      <c r="O616" s="216" t="str">
        <f>INDEX('Standard Descriptions'!$E:$E,MATCH(Guidance!E616,'Standard Descriptions'!$C:$C,0))</f>
        <v xml:space="preserve"> This policy reduces the subsidies paid for the production of the selected energy source(s) in the BAU case. // </v>
      </c>
      <c r="P616" s="218" t="s">
        <v>1570</v>
      </c>
      <c r="Q616" s="218" t="s">
        <v>63</v>
      </c>
      <c r="R616" s="218" t="str">
        <f t="shared" si="71"/>
        <v xml:space="preserve">Crude Oil </v>
      </c>
      <c r="S616" s="218" t="str">
        <f t="shared" si="68"/>
        <v>//**Crude Oil : **</v>
      </c>
      <c r="T616" s="203" t="str">
        <f t="shared" si="66"/>
        <v/>
      </c>
    </row>
    <row r="617" spans="1:21" x14ac:dyDescent="0.15">
      <c r="A617" s="203" t="s">
        <v>1571</v>
      </c>
      <c r="C617" s="203" t="s">
        <v>538</v>
      </c>
      <c r="D617" s="203" t="s">
        <v>566</v>
      </c>
      <c r="E617" s="203" t="s">
        <v>567</v>
      </c>
      <c r="F617" s="203" t="s">
        <v>467</v>
      </c>
      <c r="H617" s="203" t="s">
        <v>468</v>
      </c>
      <c r="K617" s="203" t="s">
        <v>76</v>
      </c>
      <c r="N617" s="216" t="s">
        <v>1569</v>
      </c>
      <c r="O617" s="216" t="str">
        <f>INDEX('Standard Descriptions'!$E:$E,MATCH(Guidance!E617,'Standard Descriptions'!$C:$C,0))</f>
        <v xml:space="preserve"> This policy reduces the subsidies paid for the production of the selected energy source(s) in the BAU case. // </v>
      </c>
      <c r="P617" s="218" t="s">
        <v>1570</v>
      </c>
      <c r="Q617" s="218" t="s">
        <v>63</v>
      </c>
      <c r="R617" s="218" t="str">
        <f t="shared" si="71"/>
        <v xml:space="preserve">Heavy/Residual Fuel Oil </v>
      </c>
      <c r="S617" s="218" t="str">
        <f t="shared" si="68"/>
        <v>//**Heavy/Residual Fuel Oil : **</v>
      </c>
      <c r="T617" s="203" t="str">
        <f t="shared" si="66"/>
        <v/>
      </c>
    </row>
    <row r="618" spans="1:21" x14ac:dyDescent="0.15">
      <c r="A618" s="203" t="s">
        <v>1571</v>
      </c>
      <c r="C618" s="203" t="s">
        <v>538</v>
      </c>
      <c r="D618" s="203" t="s">
        <v>566</v>
      </c>
      <c r="E618" s="203" t="s">
        <v>567</v>
      </c>
      <c r="F618" s="203" t="s">
        <v>469</v>
      </c>
      <c r="H618" s="203" t="s">
        <v>470</v>
      </c>
      <c r="K618" s="203" t="s">
        <v>76</v>
      </c>
      <c r="N618" s="216" t="s">
        <v>1569</v>
      </c>
      <c r="O618" s="216" t="str">
        <f>INDEX('Standard Descriptions'!$E:$E,MATCH(Guidance!E618,'Standard Descriptions'!$C:$C,0))</f>
        <v xml:space="preserve"> This policy reduces the subsidies paid for the production of the selected energy source(s) in the BAU case. // </v>
      </c>
      <c r="P618" s="218" t="s">
        <v>1570</v>
      </c>
      <c r="Q618" s="218" t="s">
        <v>63</v>
      </c>
      <c r="R618" s="218" t="str">
        <f t="shared" si="71"/>
        <v xml:space="preserve">LPG/Propane/Butane </v>
      </c>
      <c r="S618" s="218" t="str">
        <f t="shared" si="68"/>
        <v>//**LPG/Propane/Butane : **</v>
      </c>
      <c r="T618" s="203" t="str">
        <f t="shared" si="66"/>
        <v/>
      </c>
    </row>
    <row r="619" spans="1:21" x14ac:dyDescent="0.15">
      <c r="A619" s="203" t="s">
        <v>1571</v>
      </c>
      <c r="C619" s="203" t="s">
        <v>538</v>
      </c>
      <c r="D619" s="203" t="s">
        <v>566</v>
      </c>
      <c r="E619" s="203" t="s">
        <v>567</v>
      </c>
      <c r="F619" s="203" t="s">
        <v>584</v>
      </c>
      <c r="H619" s="203" t="s">
        <v>260</v>
      </c>
      <c r="K619" s="203" t="s">
        <v>76</v>
      </c>
      <c r="N619" s="216" t="s">
        <v>1569</v>
      </c>
      <c r="O619" s="216" t="str">
        <f>INDEX('Standard Descriptions'!$E:$E,MATCH(Guidance!E619,'Standard Descriptions'!$C:$C,0))</f>
        <v xml:space="preserve"> This policy reduces the subsidies paid for the production of the selected energy source(s) in the BAU case. // </v>
      </c>
      <c r="P619" s="218" t="s">
        <v>1570</v>
      </c>
      <c r="Q619" s="218" t="s">
        <v>63</v>
      </c>
      <c r="R619" s="218" t="str">
        <f t="shared" si="71"/>
        <v xml:space="preserve">Municipal Solid Waste </v>
      </c>
      <c r="S619" s="218" t="str">
        <f t="shared" si="68"/>
        <v>//**Municipal Solid Waste : **</v>
      </c>
      <c r="T619" s="203" t="str">
        <f t="shared" si="66"/>
        <v/>
      </c>
    </row>
    <row r="620" spans="1:21" x14ac:dyDescent="0.15">
      <c r="A620" s="203" t="s">
        <v>1571</v>
      </c>
      <c r="C620" s="203" t="s">
        <v>538</v>
      </c>
      <c r="D620" s="203" t="s">
        <v>566</v>
      </c>
      <c r="E620" s="203" t="s">
        <v>567</v>
      </c>
      <c r="F620" s="203" t="s">
        <v>585</v>
      </c>
      <c r="H620" s="203" t="s">
        <v>586</v>
      </c>
      <c r="K620" s="203" t="s">
        <v>76</v>
      </c>
      <c r="N620" s="216" t="s">
        <v>1569</v>
      </c>
      <c r="O620" s="216" t="str">
        <f>INDEX('Standard Descriptions'!$E:$E,MATCH(Guidance!E620,'Standard Descriptions'!$C:$C,0))</f>
        <v xml:space="preserve"> This policy reduces the subsidies paid for the production of the selected energy source(s) in the BAU case. // </v>
      </c>
      <c r="P620" s="218" t="s">
        <v>1570</v>
      </c>
      <c r="Q620" s="218" t="s">
        <v>63</v>
      </c>
      <c r="R620" s="218" t="str">
        <f t="shared" si="71"/>
        <v xml:space="preserve">Hydrogen </v>
      </c>
      <c r="S620" s="218" t="str">
        <f t="shared" si="68"/>
        <v>//**Hydrogen : **</v>
      </c>
      <c r="T620" s="203" t="str">
        <f t="shared" si="66"/>
        <v/>
      </c>
    </row>
    <row r="621" spans="1:21" s="220" customFormat="1" x14ac:dyDescent="0.15">
      <c r="A621" s="220" t="s">
        <v>1568</v>
      </c>
      <c r="B621" s="212" t="str">
        <f t="shared" ref="B621:B623" si="72">C621&amp;D621&amp;E621</f>
        <v>Cross-SectorExempt Non-CO2 Emissions from C TaxToggle Whether Carbon Tax Affects Non CO2 Emissions</v>
      </c>
      <c r="C621" s="220" t="s">
        <v>538</v>
      </c>
      <c r="D621" s="220" t="s">
        <v>587</v>
      </c>
      <c r="E621" s="220" t="s">
        <v>588</v>
      </c>
      <c r="K621" s="220" t="s">
        <v>76</v>
      </c>
      <c r="N621" s="222" t="s">
        <v>1569</v>
      </c>
      <c r="O621" s="222">
        <f>INDEX('Standard Descriptions'!$E:$E,MATCH(Guidance!E621,'Standard Descriptions'!$C:$C,0))</f>
        <v>0</v>
      </c>
      <c r="P621" s="220" t="s">
        <v>1570</v>
      </c>
      <c r="Q621" s="220" t="s">
        <v>76</v>
      </c>
      <c r="R621" s="220" t="str">
        <f t="shared" si="71"/>
        <v xml:space="preserve"> </v>
      </c>
      <c r="T621" s="220" t="str">
        <f t="shared" si="66"/>
        <v/>
      </c>
      <c r="U621" s="211" t="str">
        <f>N621&amp;O621</f>
        <v>**Description:**0</v>
      </c>
    </row>
    <row r="622" spans="1:21" s="220" customFormat="1" x14ac:dyDescent="0.15">
      <c r="A622" s="220" t="s">
        <v>1568</v>
      </c>
      <c r="B622" s="212" t="str">
        <f t="shared" si="72"/>
        <v>Cross-SectorCarbon Tax Applies to Process EmissionsToggle Whether Carbon Tax Affects Process Emissions</v>
      </c>
      <c r="C622" s="220" t="s">
        <v>538</v>
      </c>
      <c r="D622" s="220" t="s">
        <v>562</v>
      </c>
      <c r="E622" s="220" t="s">
        <v>563</v>
      </c>
      <c r="J622" s="220">
        <v>509</v>
      </c>
      <c r="K622" s="220" t="s">
        <v>63</v>
      </c>
      <c r="N622" s="222" t="s">
        <v>1569</v>
      </c>
      <c r="O622" s="222" t="str">
        <f>INDEX('Standard Descriptions'!$E:$E,MATCH(Guidance!E622,'Standard Descriptions'!$C:$C,0))</f>
        <v xml:space="preserve"> This policy prevents the carbon price from being levied on process emissions (non-energy greenhouse gas emissions from industrial and agricultural operations).</v>
      </c>
      <c r="P622" s="220" t="s">
        <v>1570</v>
      </c>
      <c r="Q622" s="220" t="s">
        <v>76</v>
      </c>
      <c r="R622" s="220" t="str">
        <f t="shared" si="71"/>
        <v xml:space="preserve"> </v>
      </c>
      <c r="T622" s="220" t="str">
        <f t="shared" si="66"/>
        <v/>
      </c>
      <c r="U622" s="211" t="str">
        <f>N622&amp;O622</f>
        <v>**Description:** This policy prevents the carbon price from being levied on process emissions (non-energy greenhouse gas emissions from industrial and agricultural operations).</v>
      </c>
    </row>
    <row r="623" spans="1:21" s="220" customFormat="1" x14ac:dyDescent="0.15">
      <c r="A623" s="220" t="s">
        <v>1568</v>
      </c>
      <c r="B623" s="212" t="str">
        <f t="shared" si="72"/>
        <v>Cross-SectorFixed Energy PricesToggle Whether Policies Affect Energy Prices</v>
      </c>
      <c r="C623" s="220" t="s">
        <v>538</v>
      </c>
      <c r="D623" s="220" t="s">
        <v>591</v>
      </c>
      <c r="E623" s="220" t="str">
        <f>E624</f>
        <v>Toggle Whether Policies Affect Energy Prices</v>
      </c>
      <c r="N623" s="222" t="s">
        <v>1569</v>
      </c>
      <c r="O623" s="222">
        <f>INDEX('Standard Descriptions'!$E:$E,MATCH(Guidance!E623,'Standard Descriptions'!$C:$C,0))</f>
        <v>0</v>
      </c>
      <c r="P623" s="220" t="s">
        <v>1570</v>
      </c>
      <c r="Q623" s="220" t="s">
        <v>63</v>
      </c>
      <c r="S623" s="220" t="str">
        <f t="shared" si="68"/>
        <v/>
      </c>
      <c r="T623" s="220" t="str">
        <f t="shared" si="66"/>
        <v/>
      </c>
      <c r="U623" s="211" t="str">
        <f>N623&amp;O623</f>
        <v>**Description:**0</v>
      </c>
    </row>
    <row r="624" spans="1:21" x14ac:dyDescent="0.15">
      <c r="A624" s="203" t="s">
        <v>1571</v>
      </c>
      <c r="C624" s="203" t="s">
        <v>538</v>
      </c>
      <c r="D624" s="203" t="s">
        <v>591</v>
      </c>
      <c r="E624" s="203" t="s">
        <v>592</v>
      </c>
      <c r="F624" s="203" t="s">
        <v>568</v>
      </c>
      <c r="H624" s="203" t="s">
        <v>569</v>
      </c>
      <c r="K624" s="203" t="s">
        <v>76</v>
      </c>
      <c r="N624" s="216" t="s">
        <v>1569</v>
      </c>
      <c r="O624" s="216">
        <f>INDEX('Standard Descriptions'!$E:$E,MATCH(Guidance!E624,'Standard Descriptions'!$C:$C,0))</f>
        <v>0</v>
      </c>
      <c r="P624" s="218" t="s">
        <v>1570</v>
      </c>
      <c r="Q624" s="218" t="s">
        <v>63</v>
      </c>
      <c r="R624" s="218" t="str">
        <f>H624&amp;" "&amp;I624</f>
        <v xml:space="preserve">Electricity </v>
      </c>
      <c r="S624" s="218" t="str">
        <f t="shared" si="68"/>
        <v>//**Electricity : **</v>
      </c>
      <c r="T624" s="203" t="str">
        <f t="shared" si="66"/>
        <v/>
      </c>
    </row>
    <row r="625" spans="1:21" x14ac:dyDescent="0.15">
      <c r="A625" s="203" t="s">
        <v>1571</v>
      </c>
      <c r="C625" s="203" t="s">
        <v>538</v>
      </c>
      <c r="D625" s="203" t="s">
        <v>591</v>
      </c>
      <c r="E625" s="203" t="s">
        <v>592</v>
      </c>
      <c r="F625" s="203" t="s">
        <v>581</v>
      </c>
      <c r="H625" s="203" t="s">
        <v>582</v>
      </c>
      <c r="K625" s="203" t="s">
        <v>76</v>
      </c>
      <c r="N625" s="216" t="s">
        <v>1569</v>
      </c>
      <c r="O625" s="216">
        <f>INDEX('Standard Descriptions'!$E:$E,MATCH(Guidance!E625,'Standard Descriptions'!$C:$C,0))</f>
        <v>0</v>
      </c>
      <c r="P625" s="218" t="s">
        <v>1570</v>
      </c>
      <c r="Q625" s="218" t="s">
        <v>63</v>
      </c>
      <c r="R625" s="218" t="str">
        <f>H625&amp;" "&amp;I625</f>
        <v xml:space="preserve">Heat </v>
      </c>
      <c r="S625" s="218" t="str">
        <f t="shared" si="68"/>
        <v>//**Heat : **</v>
      </c>
      <c r="T625" s="203" t="str">
        <f t="shared" si="66"/>
        <v/>
      </c>
    </row>
    <row r="626" spans="1:21" x14ac:dyDescent="0.15">
      <c r="A626" s="203" t="s">
        <v>1571</v>
      </c>
      <c r="C626" s="203" t="s">
        <v>538</v>
      </c>
      <c r="D626" s="203" t="s">
        <v>591</v>
      </c>
      <c r="E626" s="203" t="s">
        <v>592</v>
      </c>
      <c r="F626" s="203" t="s">
        <v>585</v>
      </c>
      <c r="H626" s="203" t="s">
        <v>586</v>
      </c>
      <c r="K626" s="203" t="s">
        <v>76</v>
      </c>
      <c r="N626" s="216" t="s">
        <v>1569</v>
      </c>
      <c r="O626" s="216">
        <f>INDEX('Standard Descriptions'!$E:$E,MATCH(Guidance!E626,'Standard Descriptions'!$C:$C,0))</f>
        <v>0</v>
      </c>
      <c r="P626" s="218" t="s">
        <v>1570</v>
      </c>
      <c r="Q626" s="218" t="s">
        <v>63</v>
      </c>
      <c r="R626" s="218" t="str">
        <f>H626&amp;" "&amp;I626</f>
        <v xml:space="preserve">Hydrogen </v>
      </c>
      <c r="S626" s="218" t="str">
        <f t="shared" si="68"/>
        <v>//**Hydrogen : **</v>
      </c>
      <c r="T626" s="203" t="str">
        <f t="shared" si="66"/>
        <v/>
      </c>
    </row>
    <row r="627" spans="1:21" s="220" customFormat="1" x14ac:dyDescent="0.15">
      <c r="A627" s="220" t="s">
        <v>1568</v>
      </c>
      <c r="B627" s="212" t="str">
        <f t="shared" ref="B627" si="73">C627&amp;D627&amp;E627</f>
        <v>Cross-SectorVariable Energy Prices0</v>
      </c>
      <c r="C627" s="220" t="s">
        <v>538</v>
      </c>
      <c r="D627" s="220" t="s">
        <v>1553</v>
      </c>
      <c r="E627" s="220">
        <f>E628</f>
        <v>0</v>
      </c>
      <c r="N627" s="222" t="s">
        <v>1569</v>
      </c>
      <c r="O627" s="222" t="e">
        <f>INDEX('Standard Descriptions'!$E:$E,MATCH(Guidance!E627,'Standard Descriptions'!$C:$C,0))</f>
        <v>#N/A</v>
      </c>
      <c r="P627" s="220" t="s">
        <v>1570</v>
      </c>
      <c r="Q627" s="220" t="s">
        <v>63</v>
      </c>
      <c r="S627" s="220" t="str">
        <f t="shared" si="68"/>
        <v/>
      </c>
      <c r="T627" s="220" t="str">
        <f t="shared" si="66"/>
        <v/>
      </c>
      <c r="U627" s="211" t="e">
        <f>N627&amp;O627</f>
        <v>#N/A</v>
      </c>
    </row>
    <row r="628" spans="1:21" x14ac:dyDescent="0.15">
      <c r="A628" s="203" t="s">
        <v>1571</v>
      </c>
      <c r="N628" s="216" t="s">
        <v>1569</v>
      </c>
      <c r="O628" s="216" t="e">
        <f>INDEX('Standard Descriptions'!$E:$E,MATCH(Guidance!E628,'Standard Descriptions'!$C:$C,0))</f>
        <v>#N/A</v>
      </c>
      <c r="P628" s="218" t="s">
        <v>1570</v>
      </c>
      <c r="Q628" s="218" t="s">
        <v>63</v>
      </c>
      <c r="R628" s="218" t="str">
        <f t="shared" ref="R628:R639" si="74">H628&amp;" "&amp;I628</f>
        <v xml:space="preserve"> </v>
      </c>
      <c r="S628" s="218" t="str">
        <f t="shared" si="68"/>
        <v>//** : **</v>
      </c>
      <c r="T628" s="203" t="str">
        <f t="shared" si="66"/>
        <v/>
      </c>
    </row>
    <row r="629" spans="1:21" x14ac:dyDescent="0.15">
      <c r="A629" s="203" t="s">
        <v>1571</v>
      </c>
      <c r="N629" s="216" t="s">
        <v>1569</v>
      </c>
      <c r="O629" s="216" t="e">
        <f>INDEX('Standard Descriptions'!$E:$E,MATCH(Guidance!E629,'Standard Descriptions'!$C:$C,0))</f>
        <v>#N/A</v>
      </c>
      <c r="P629" s="218" t="s">
        <v>1570</v>
      </c>
      <c r="Q629" s="218" t="s">
        <v>63</v>
      </c>
      <c r="R629" s="218" t="str">
        <f t="shared" si="74"/>
        <v xml:space="preserve"> </v>
      </c>
      <c r="S629" s="218" t="str">
        <f t="shared" si="68"/>
        <v>//** : **</v>
      </c>
      <c r="T629" s="203" t="str">
        <f t="shared" si="66"/>
        <v/>
      </c>
    </row>
    <row r="630" spans="1:21" x14ac:dyDescent="0.15">
      <c r="A630" s="203" t="s">
        <v>1571</v>
      </c>
      <c r="N630" s="216" t="s">
        <v>1569</v>
      </c>
      <c r="O630" s="216" t="e">
        <f>INDEX('Standard Descriptions'!$E:$E,MATCH(Guidance!E630,'Standard Descriptions'!$C:$C,0))</f>
        <v>#N/A</v>
      </c>
      <c r="P630" s="218" t="s">
        <v>1570</v>
      </c>
      <c r="Q630" s="218" t="s">
        <v>63</v>
      </c>
      <c r="R630" s="218" t="str">
        <f t="shared" si="74"/>
        <v xml:space="preserve"> </v>
      </c>
      <c r="S630" s="218" t="str">
        <f t="shared" si="68"/>
        <v>//** : **</v>
      </c>
      <c r="T630" s="203" t="str">
        <f t="shared" si="66"/>
        <v/>
      </c>
    </row>
    <row r="631" spans="1:21" x14ac:dyDescent="0.15">
      <c r="A631" s="203" t="s">
        <v>1571</v>
      </c>
      <c r="N631" s="216" t="s">
        <v>1569</v>
      </c>
      <c r="O631" s="216" t="e">
        <f>INDEX('Standard Descriptions'!$E:$E,MATCH(Guidance!E631,'Standard Descriptions'!$C:$C,0))</f>
        <v>#N/A</v>
      </c>
      <c r="P631" s="218" t="s">
        <v>1570</v>
      </c>
      <c r="Q631" s="218" t="s">
        <v>63</v>
      </c>
      <c r="R631" s="218" t="str">
        <f t="shared" si="74"/>
        <v xml:space="preserve"> </v>
      </c>
      <c r="S631" s="218" t="str">
        <f t="shared" si="68"/>
        <v>//** : **</v>
      </c>
      <c r="T631" s="203" t="str">
        <f t="shared" si="66"/>
        <v/>
      </c>
    </row>
    <row r="632" spans="1:21" x14ac:dyDescent="0.15">
      <c r="A632" s="203" t="s">
        <v>1571</v>
      </c>
      <c r="N632" s="216" t="s">
        <v>1569</v>
      </c>
      <c r="O632" s="216" t="e">
        <f>INDEX('Standard Descriptions'!$E:$E,MATCH(Guidance!E632,'Standard Descriptions'!$C:$C,0))</f>
        <v>#N/A</v>
      </c>
      <c r="P632" s="218" t="s">
        <v>1570</v>
      </c>
      <c r="Q632" s="218" t="s">
        <v>63</v>
      </c>
      <c r="R632" s="218" t="str">
        <f t="shared" si="74"/>
        <v xml:space="preserve"> </v>
      </c>
      <c r="S632" s="218" t="str">
        <f t="shared" si="68"/>
        <v>//** : **</v>
      </c>
      <c r="T632" s="203" t="str">
        <f t="shared" si="66"/>
        <v/>
      </c>
    </row>
    <row r="633" spans="1:21" x14ac:dyDescent="0.15">
      <c r="A633" s="203" t="s">
        <v>1571</v>
      </c>
      <c r="N633" s="216" t="s">
        <v>1569</v>
      </c>
      <c r="O633" s="216" t="e">
        <f>INDEX('Standard Descriptions'!$E:$E,MATCH(Guidance!E633,'Standard Descriptions'!$C:$C,0))</f>
        <v>#N/A</v>
      </c>
      <c r="P633" s="218" t="s">
        <v>1570</v>
      </c>
      <c r="Q633" s="218" t="s">
        <v>63</v>
      </c>
      <c r="R633" s="218" t="str">
        <f t="shared" si="74"/>
        <v xml:space="preserve"> </v>
      </c>
      <c r="S633" s="218" t="str">
        <f t="shared" si="68"/>
        <v>//** : **</v>
      </c>
      <c r="T633" s="203" t="str">
        <f t="shared" si="66"/>
        <v/>
      </c>
    </row>
    <row r="634" spans="1:21" x14ac:dyDescent="0.15">
      <c r="A634" s="203" t="s">
        <v>1571</v>
      </c>
      <c r="N634" s="216" t="s">
        <v>1569</v>
      </c>
      <c r="O634" s="216" t="e">
        <f>INDEX('Standard Descriptions'!$E:$E,MATCH(Guidance!E634,'Standard Descriptions'!$C:$C,0))</f>
        <v>#N/A</v>
      </c>
      <c r="P634" s="218" t="s">
        <v>1570</v>
      </c>
      <c r="Q634" s="218" t="s">
        <v>63</v>
      </c>
      <c r="R634" s="218" t="str">
        <f t="shared" si="74"/>
        <v xml:space="preserve"> </v>
      </c>
      <c r="S634" s="218" t="str">
        <f t="shared" si="68"/>
        <v>//** : **</v>
      </c>
      <c r="T634" s="203" t="str">
        <f t="shared" si="66"/>
        <v/>
      </c>
    </row>
    <row r="635" spans="1:21" x14ac:dyDescent="0.15">
      <c r="A635" s="203" t="s">
        <v>1571</v>
      </c>
      <c r="N635" s="216" t="s">
        <v>1569</v>
      </c>
      <c r="O635" s="216" t="e">
        <f>INDEX('Standard Descriptions'!$E:$E,MATCH(Guidance!E635,'Standard Descriptions'!$C:$C,0))</f>
        <v>#N/A</v>
      </c>
      <c r="P635" s="218" t="s">
        <v>1570</v>
      </c>
      <c r="Q635" s="218" t="s">
        <v>63</v>
      </c>
      <c r="R635" s="218" t="str">
        <f t="shared" si="74"/>
        <v xml:space="preserve"> </v>
      </c>
      <c r="S635" s="218" t="str">
        <f t="shared" si="68"/>
        <v>//** : **</v>
      </c>
      <c r="T635" s="203" t="str">
        <f t="shared" si="66"/>
        <v/>
      </c>
    </row>
    <row r="636" spans="1:21" x14ac:dyDescent="0.15">
      <c r="A636" s="203" t="s">
        <v>1571</v>
      </c>
      <c r="N636" s="216" t="s">
        <v>1569</v>
      </c>
      <c r="O636" s="216" t="e">
        <f>INDEX('Standard Descriptions'!$E:$E,MATCH(Guidance!E636,'Standard Descriptions'!$C:$C,0))</f>
        <v>#N/A</v>
      </c>
      <c r="P636" s="218" t="s">
        <v>1570</v>
      </c>
      <c r="Q636" s="218" t="s">
        <v>63</v>
      </c>
      <c r="R636" s="218" t="str">
        <f t="shared" si="74"/>
        <v xml:space="preserve"> </v>
      </c>
      <c r="S636" s="218" t="str">
        <f t="shared" si="68"/>
        <v>//** : **</v>
      </c>
      <c r="T636" s="203" t="str">
        <f t="shared" si="66"/>
        <v/>
      </c>
    </row>
    <row r="637" spans="1:21" x14ac:dyDescent="0.15">
      <c r="A637" s="203" t="s">
        <v>1571</v>
      </c>
      <c r="N637" s="216" t="s">
        <v>1569</v>
      </c>
      <c r="O637" s="216" t="e">
        <f>INDEX('Standard Descriptions'!$E:$E,MATCH(Guidance!E637,'Standard Descriptions'!$C:$C,0))</f>
        <v>#N/A</v>
      </c>
      <c r="P637" s="218" t="s">
        <v>1570</v>
      </c>
      <c r="Q637" s="218" t="s">
        <v>63</v>
      </c>
      <c r="R637" s="218" t="str">
        <f t="shared" si="74"/>
        <v xml:space="preserve"> </v>
      </c>
      <c r="S637" s="218" t="str">
        <f t="shared" si="68"/>
        <v>//** : **</v>
      </c>
      <c r="T637" s="203" t="str">
        <f t="shared" si="66"/>
        <v/>
      </c>
    </row>
    <row r="638" spans="1:21" x14ac:dyDescent="0.15">
      <c r="A638" s="203" t="s">
        <v>1571</v>
      </c>
      <c r="N638" s="216" t="s">
        <v>1569</v>
      </c>
      <c r="O638" s="216" t="e">
        <f>INDEX('Standard Descriptions'!$E:$E,MATCH(Guidance!E638,'Standard Descriptions'!$C:$C,0))</f>
        <v>#N/A</v>
      </c>
      <c r="P638" s="218" t="s">
        <v>1570</v>
      </c>
      <c r="Q638" s="218" t="s">
        <v>63</v>
      </c>
      <c r="R638" s="218" t="str">
        <f t="shared" si="74"/>
        <v xml:space="preserve"> </v>
      </c>
      <c r="S638" s="218" t="str">
        <f t="shared" si="68"/>
        <v>//** : **</v>
      </c>
      <c r="T638" s="203" t="str">
        <f t="shared" si="66"/>
        <v/>
      </c>
    </row>
    <row r="639" spans="1:21" x14ac:dyDescent="0.15">
      <c r="A639" s="203" t="s">
        <v>1571</v>
      </c>
      <c r="N639" s="216" t="s">
        <v>1569</v>
      </c>
      <c r="O639" s="216" t="e">
        <f>INDEX('Standard Descriptions'!$E:$E,MATCH(Guidance!E639,'Standard Descriptions'!$C:$C,0))</f>
        <v>#N/A</v>
      </c>
      <c r="P639" s="218" t="s">
        <v>1570</v>
      </c>
      <c r="Q639" s="218" t="s">
        <v>63</v>
      </c>
      <c r="R639" s="218" t="str">
        <f t="shared" si="74"/>
        <v xml:space="preserve"> </v>
      </c>
      <c r="S639" s="218" t="str">
        <f t="shared" si="68"/>
        <v>//** : **</v>
      </c>
      <c r="T639" s="203" t="str">
        <f t="shared" si="66"/>
        <v/>
      </c>
    </row>
    <row r="640" spans="1:21" s="220" customFormat="1" x14ac:dyDescent="0.15">
      <c r="A640" s="220" t="s">
        <v>1568</v>
      </c>
      <c r="B640" s="212" t="str">
        <f t="shared" ref="B640" si="75">C640&amp;D640&amp;E640</f>
        <v>Cross-SectorFuel Price DeregulationFuel Price Deregulation</v>
      </c>
      <c r="C640" s="220" t="s">
        <v>538</v>
      </c>
      <c r="D640" s="220" t="s">
        <v>594</v>
      </c>
      <c r="E640" s="220" t="str">
        <f>E641</f>
        <v>Fuel Price Deregulation</v>
      </c>
      <c r="N640" s="222" t="s">
        <v>1569</v>
      </c>
      <c r="O640" s="222" t="str">
        <f>INDEX('Standard Descriptions'!$E:$E,MATCH(Guidance!E640,'Standard Descriptions'!$C:$C,0))</f>
        <v xml:space="preserve"> This policy causes the price of the selected fuel(s) for domestic buyers to approach international market prices. // </v>
      </c>
      <c r="P640" s="220" t="s">
        <v>1570</v>
      </c>
      <c r="Q640" s="220" t="s">
        <v>63</v>
      </c>
      <c r="S640" s="220" t="str">
        <f t="shared" si="68"/>
        <v/>
      </c>
      <c r="T640" s="220" t="str">
        <f t="shared" si="66"/>
        <v/>
      </c>
      <c r="U640" s="213"/>
    </row>
    <row r="641" spans="1:21" x14ac:dyDescent="0.15">
      <c r="A641" s="203" t="s">
        <v>1571</v>
      </c>
      <c r="C641" s="203" t="s">
        <v>538</v>
      </c>
      <c r="D641" s="203" t="s">
        <v>594</v>
      </c>
      <c r="E641" s="203" t="s">
        <v>594</v>
      </c>
      <c r="F641" s="203" t="s">
        <v>454</v>
      </c>
      <c r="H641" s="203" t="s">
        <v>227</v>
      </c>
      <c r="K641" s="203" t="s">
        <v>76</v>
      </c>
      <c r="L641" s="203" t="s">
        <v>1607</v>
      </c>
      <c r="N641" s="216" t="s">
        <v>1569</v>
      </c>
      <c r="O641" s="216" t="str">
        <f>INDEX('Standard Descriptions'!$E:$E,MATCH(Guidance!E641,'Standard Descriptions'!$C:$C,0))</f>
        <v xml:space="preserve"> This policy causes the price of the selected fuel(s) for domestic buyers to approach international market prices. // </v>
      </c>
      <c r="P641" s="218" t="s">
        <v>1570</v>
      </c>
      <c r="Q641" s="218" t="s">
        <v>63</v>
      </c>
      <c r="R641" s="218" t="str">
        <f t="shared" ref="R641:R655" si="76">H641&amp;" "&amp;I641</f>
        <v xml:space="preserve">Hard Coal </v>
      </c>
      <c r="S641" s="218" t="str">
        <f t="shared" si="68"/>
        <v>//**Hard Coal : **</v>
      </c>
      <c r="T641" s="203" t="str">
        <f t="shared" si="66"/>
        <v/>
      </c>
    </row>
    <row r="642" spans="1:21" x14ac:dyDescent="0.15">
      <c r="A642" s="203" t="s">
        <v>1571</v>
      </c>
      <c r="C642" s="203" t="s">
        <v>538</v>
      </c>
      <c r="D642" s="203" t="s">
        <v>594</v>
      </c>
      <c r="E642" s="203" t="s">
        <v>594</v>
      </c>
      <c r="F642" s="203" t="s">
        <v>458</v>
      </c>
      <c r="H642" s="203" t="s">
        <v>347</v>
      </c>
      <c r="K642" s="203" t="s">
        <v>76</v>
      </c>
      <c r="N642" s="216" t="s">
        <v>1569</v>
      </c>
      <c r="O642" s="216" t="str">
        <f>INDEX('Standard Descriptions'!$E:$E,MATCH(Guidance!E642,'Standard Descriptions'!$C:$C,0))</f>
        <v xml:space="preserve"> This policy causes the price of the selected fuel(s) for domestic buyers to approach international market prices. // </v>
      </c>
      <c r="P642" s="218" t="s">
        <v>1570</v>
      </c>
      <c r="Q642" s="218" t="s">
        <v>63</v>
      </c>
      <c r="R642" s="218" t="str">
        <f t="shared" si="76"/>
        <v xml:space="preserve">Natural Gas </v>
      </c>
      <c r="S642" s="218" t="str">
        <f t="shared" si="68"/>
        <v>//**Natural Gas : **</v>
      </c>
      <c r="T642" s="203" t="str">
        <f t="shared" si="66"/>
        <v/>
      </c>
    </row>
    <row r="643" spans="1:21" x14ac:dyDescent="0.15">
      <c r="A643" s="203" t="s">
        <v>1571</v>
      </c>
      <c r="C643" s="203" t="s">
        <v>538</v>
      </c>
      <c r="D643" s="203" t="s">
        <v>594</v>
      </c>
      <c r="E643" s="203" t="s">
        <v>594</v>
      </c>
      <c r="F643" s="203" t="s">
        <v>571</v>
      </c>
      <c r="H643" s="203" t="s">
        <v>234</v>
      </c>
      <c r="K643" s="203" t="s">
        <v>76</v>
      </c>
      <c r="N643" s="216" t="s">
        <v>1569</v>
      </c>
      <c r="O643" s="216" t="str">
        <f>INDEX('Standard Descriptions'!$E:$E,MATCH(Guidance!E643,'Standard Descriptions'!$C:$C,0))</f>
        <v xml:space="preserve"> This policy causes the price of the selected fuel(s) for domestic buyers to approach international market prices. // </v>
      </c>
      <c r="P643" s="218" t="s">
        <v>1570</v>
      </c>
      <c r="Q643" s="218" t="s">
        <v>63</v>
      </c>
      <c r="R643" s="218" t="str">
        <f t="shared" si="76"/>
        <v xml:space="preserve">Nuclear </v>
      </c>
      <c r="S643" s="218" t="str">
        <f t="shared" si="68"/>
        <v>//**Nuclear : **</v>
      </c>
      <c r="T643" s="203" t="str">
        <f t="shared" si="66"/>
        <v/>
      </c>
    </row>
    <row r="644" spans="1:21" x14ac:dyDescent="0.15">
      <c r="A644" s="203" t="s">
        <v>1571</v>
      </c>
      <c r="C644" s="203" t="s">
        <v>538</v>
      </c>
      <c r="D644" s="203" t="s">
        <v>594</v>
      </c>
      <c r="E644" s="203" t="s">
        <v>594</v>
      </c>
      <c r="F644" s="203" t="s">
        <v>576</v>
      </c>
      <c r="H644" s="203" t="s">
        <v>244</v>
      </c>
      <c r="K644" s="203" t="s">
        <v>76</v>
      </c>
      <c r="N644" s="216" t="s">
        <v>1569</v>
      </c>
      <c r="O644" s="216" t="str">
        <f>INDEX('Standard Descriptions'!$E:$E,MATCH(Guidance!E644,'Standard Descriptions'!$C:$C,0))</f>
        <v xml:space="preserve"> This policy causes the price of the selected fuel(s) for domestic buyers to approach international market prices. // </v>
      </c>
      <c r="P644" s="218" t="s">
        <v>1570</v>
      </c>
      <c r="Q644" s="218" t="s">
        <v>63</v>
      </c>
      <c r="R644" s="218" t="str">
        <f t="shared" si="76"/>
        <v xml:space="preserve">Biomass </v>
      </c>
      <c r="S644" s="218" t="str">
        <f t="shared" si="68"/>
        <v>//**Biomass : **</v>
      </c>
      <c r="T644" s="203" t="str">
        <f t="shared" ref="T644:T707" si="77">IF(K644="Yes",S644&amp;L644,"")</f>
        <v/>
      </c>
    </row>
    <row r="645" spans="1:21" x14ac:dyDescent="0.15">
      <c r="A645" s="203" t="s">
        <v>1571</v>
      </c>
      <c r="C645" s="203" t="s">
        <v>538</v>
      </c>
      <c r="D645" s="203" t="s">
        <v>594</v>
      </c>
      <c r="E645" s="203" t="s">
        <v>594</v>
      </c>
      <c r="F645" s="203" t="s">
        <v>459</v>
      </c>
      <c r="H645" s="203" t="s">
        <v>460</v>
      </c>
      <c r="K645" s="203" t="s">
        <v>76</v>
      </c>
      <c r="N645" s="216" t="s">
        <v>1569</v>
      </c>
      <c r="O645" s="216" t="str">
        <f>INDEX('Standard Descriptions'!$E:$E,MATCH(Guidance!E645,'Standard Descriptions'!$C:$C,0))</f>
        <v xml:space="preserve"> This policy causes the price of the selected fuel(s) for domestic buyers to approach international market prices. // </v>
      </c>
      <c r="P645" s="218" t="s">
        <v>1570</v>
      </c>
      <c r="Q645" s="218" t="s">
        <v>63</v>
      </c>
      <c r="R645" s="218" t="str">
        <f t="shared" si="76"/>
        <v xml:space="preserve">Petroleum Gasoline </v>
      </c>
      <c r="S645" s="218" t="str">
        <f t="shared" si="68"/>
        <v>//**Petroleum Gasoline : **</v>
      </c>
      <c r="T645" s="203" t="str">
        <f t="shared" si="77"/>
        <v/>
      </c>
    </row>
    <row r="646" spans="1:21" x14ac:dyDescent="0.15">
      <c r="A646" s="203" t="s">
        <v>1571</v>
      </c>
      <c r="C646" s="203" t="s">
        <v>538</v>
      </c>
      <c r="D646" s="203" t="s">
        <v>594</v>
      </c>
      <c r="E646" s="203" t="s">
        <v>594</v>
      </c>
      <c r="F646" s="203" t="s">
        <v>461</v>
      </c>
      <c r="H646" s="203" t="s">
        <v>462</v>
      </c>
      <c r="K646" s="203" t="s">
        <v>76</v>
      </c>
      <c r="N646" s="216" t="s">
        <v>1569</v>
      </c>
      <c r="O646" s="216" t="str">
        <f>INDEX('Standard Descriptions'!$E:$E,MATCH(Guidance!E646,'Standard Descriptions'!$C:$C,0))</f>
        <v xml:space="preserve"> This policy causes the price of the selected fuel(s) for domestic buyers to approach international market prices. // </v>
      </c>
      <c r="P646" s="218" t="s">
        <v>1570</v>
      </c>
      <c r="Q646" s="218" t="s">
        <v>63</v>
      </c>
      <c r="R646" s="218" t="str">
        <f t="shared" si="76"/>
        <v xml:space="preserve">Petroleum Diesel </v>
      </c>
      <c r="S646" s="218" t="str">
        <f t="shared" si="68"/>
        <v>//**Petroleum Diesel : **</v>
      </c>
      <c r="T646" s="203" t="str">
        <f t="shared" si="77"/>
        <v/>
      </c>
    </row>
    <row r="647" spans="1:21" x14ac:dyDescent="0.15">
      <c r="A647" s="203" t="s">
        <v>1571</v>
      </c>
      <c r="C647" s="203" t="s">
        <v>538</v>
      </c>
      <c r="D647" s="203" t="s">
        <v>594</v>
      </c>
      <c r="E647" s="203" t="s">
        <v>594</v>
      </c>
      <c r="F647" s="203" t="s">
        <v>577</v>
      </c>
      <c r="H647" s="203" t="s">
        <v>578</v>
      </c>
      <c r="K647" s="203" t="s">
        <v>76</v>
      </c>
      <c r="N647" s="216" t="s">
        <v>1569</v>
      </c>
      <c r="O647" s="216" t="str">
        <f>INDEX('Standard Descriptions'!$E:$E,MATCH(Guidance!E647,'Standard Descriptions'!$C:$C,0))</f>
        <v xml:space="preserve"> This policy causes the price of the selected fuel(s) for domestic buyers to approach international market prices. // </v>
      </c>
      <c r="P647" s="218" t="s">
        <v>1570</v>
      </c>
      <c r="Q647" s="218" t="s">
        <v>63</v>
      </c>
      <c r="R647" s="218" t="str">
        <f t="shared" si="76"/>
        <v xml:space="preserve">Biofuel Gasoline </v>
      </c>
      <c r="S647" s="218" t="str">
        <f t="shared" si="68"/>
        <v>//**Biofuel Gasoline : **</v>
      </c>
      <c r="T647" s="203" t="str">
        <f t="shared" si="77"/>
        <v/>
      </c>
    </row>
    <row r="648" spans="1:21" x14ac:dyDescent="0.15">
      <c r="A648" s="203" t="s">
        <v>1571</v>
      </c>
      <c r="C648" s="203" t="s">
        <v>538</v>
      </c>
      <c r="D648" s="203" t="s">
        <v>594</v>
      </c>
      <c r="E648" s="203" t="s">
        <v>594</v>
      </c>
      <c r="F648" s="203" t="s">
        <v>579</v>
      </c>
      <c r="H648" s="203" t="s">
        <v>580</v>
      </c>
      <c r="K648" s="203" t="s">
        <v>76</v>
      </c>
      <c r="N648" s="216" t="s">
        <v>1569</v>
      </c>
      <c r="O648" s="216" t="str">
        <f>INDEX('Standard Descriptions'!$E:$E,MATCH(Guidance!E648,'Standard Descriptions'!$C:$C,0))</f>
        <v xml:space="preserve"> This policy causes the price of the selected fuel(s) for domestic buyers to approach international market prices. // </v>
      </c>
      <c r="P648" s="218" t="s">
        <v>1570</v>
      </c>
      <c r="Q648" s="218" t="s">
        <v>63</v>
      </c>
      <c r="R648" s="218" t="str">
        <f t="shared" si="76"/>
        <v xml:space="preserve">Biofuel Diesel </v>
      </c>
      <c r="S648" s="218" t="str">
        <f t="shared" si="68"/>
        <v>//**Biofuel Diesel : **</v>
      </c>
      <c r="T648" s="203" t="str">
        <f t="shared" si="77"/>
        <v/>
      </c>
    </row>
    <row r="649" spans="1:21" x14ac:dyDescent="0.15">
      <c r="A649" s="203" t="s">
        <v>1571</v>
      </c>
      <c r="C649" s="203" t="s">
        <v>538</v>
      </c>
      <c r="D649" s="203" t="s">
        <v>594</v>
      </c>
      <c r="E649" s="203" t="s">
        <v>594</v>
      </c>
      <c r="F649" s="203" t="s">
        <v>463</v>
      </c>
      <c r="H649" s="203" t="s">
        <v>464</v>
      </c>
      <c r="K649" s="203" t="s">
        <v>76</v>
      </c>
      <c r="N649" s="216" t="s">
        <v>1569</v>
      </c>
      <c r="O649" s="216" t="str">
        <f>INDEX('Standard Descriptions'!$E:$E,MATCH(Guidance!E649,'Standard Descriptions'!$C:$C,0))</f>
        <v xml:space="preserve"> This policy causes the price of the selected fuel(s) for domestic buyers to approach international market prices. // </v>
      </c>
      <c r="P649" s="218" t="s">
        <v>1570</v>
      </c>
      <c r="Q649" s="218" t="s">
        <v>63</v>
      </c>
      <c r="R649" s="218" t="str">
        <f t="shared" si="76"/>
        <v xml:space="preserve">Jet Fuel/Kerosene </v>
      </c>
      <c r="S649" s="218" t="str">
        <f t="shared" si="68"/>
        <v>//**Jet Fuel/Kerosene : **</v>
      </c>
      <c r="T649" s="203" t="str">
        <f t="shared" si="77"/>
        <v/>
      </c>
    </row>
    <row r="650" spans="1:21" x14ac:dyDescent="0.15">
      <c r="A650" s="203" t="s">
        <v>1571</v>
      </c>
      <c r="C650" s="203" t="s">
        <v>538</v>
      </c>
      <c r="D650" s="203" t="s">
        <v>594</v>
      </c>
      <c r="E650" s="203" t="s">
        <v>594</v>
      </c>
      <c r="F650" s="203" t="s">
        <v>465</v>
      </c>
      <c r="H650" s="203" t="s">
        <v>252</v>
      </c>
      <c r="K650" s="203" t="s">
        <v>76</v>
      </c>
      <c r="N650" s="216" t="s">
        <v>1569</v>
      </c>
      <c r="O650" s="216" t="str">
        <f>INDEX('Standard Descriptions'!$E:$E,MATCH(Guidance!E650,'Standard Descriptions'!$C:$C,0))</f>
        <v xml:space="preserve"> This policy causes the price of the selected fuel(s) for domestic buyers to approach international market prices. // </v>
      </c>
      <c r="P650" s="218" t="s">
        <v>1570</v>
      </c>
      <c r="Q650" s="218" t="s">
        <v>63</v>
      </c>
      <c r="R650" s="218" t="str">
        <f t="shared" si="76"/>
        <v xml:space="preserve">Lignite </v>
      </c>
      <c r="S650" s="218" t="str">
        <f t="shared" si="68"/>
        <v>//**Lignite : **</v>
      </c>
      <c r="T650" s="203" t="str">
        <f t="shared" si="77"/>
        <v/>
      </c>
    </row>
    <row r="651" spans="1:21" x14ac:dyDescent="0.15">
      <c r="A651" s="203" t="s">
        <v>1571</v>
      </c>
      <c r="C651" s="203" t="s">
        <v>538</v>
      </c>
      <c r="D651" s="203" t="s">
        <v>594</v>
      </c>
      <c r="E651" s="203" t="s">
        <v>594</v>
      </c>
      <c r="F651" s="203" t="s">
        <v>466</v>
      </c>
      <c r="H651" s="203" t="s">
        <v>256</v>
      </c>
      <c r="K651" s="203" t="s">
        <v>76</v>
      </c>
      <c r="N651" s="216" t="s">
        <v>1569</v>
      </c>
      <c r="O651" s="216" t="str">
        <f>INDEX('Standard Descriptions'!$E:$E,MATCH(Guidance!E651,'Standard Descriptions'!$C:$C,0))</f>
        <v xml:space="preserve"> This policy causes the price of the selected fuel(s) for domestic buyers to approach international market prices. // </v>
      </c>
      <c r="P651" s="218" t="s">
        <v>1570</v>
      </c>
      <c r="Q651" s="218" t="s">
        <v>63</v>
      </c>
      <c r="R651" s="218" t="str">
        <f t="shared" si="76"/>
        <v xml:space="preserve">Crude Oil </v>
      </c>
      <c r="S651" s="218" t="str">
        <f t="shared" si="68"/>
        <v>//**Crude Oil : **</v>
      </c>
      <c r="T651" s="203" t="str">
        <f t="shared" si="77"/>
        <v/>
      </c>
    </row>
    <row r="652" spans="1:21" x14ac:dyDescent="0.15">
      <c r="A652" s="203" t="s">
        <v>1571</v>
      </c>
      <c r="C652" s="203" t="s">
        <v>538</v>
      </c>
      <c r="D652" s="203" t="s">
        <v>594</v>
      </c>
      <c r="E652" s="203" t="s">
        <v>594</v>
      </c>
      <c r="F652" s="203" t="s">
        <v>467</v>
      </c>
      <c r="H652" s="203" t="s">
        <v>468</v>
      </c>
      <c r="K652" s="203" t="s">
        <v>76</v>
      </c>
      <c r="N652" s="216" t="s">
        <v>1569</v>
      </c>
      <c r="O652" s="216" t="str">
        <f>INDEX('Standard Descriptions'!$E:$E,MATCH(Guidance!E652,'Standard Descriptions'!$C:$C,0))</f>
        <v xml:space="preserve"> This policy causes the price of the selected fuel(s) for domestic buyers to approach international market prices. // </v>
      </c>
      <c r="P652" s="218" t="s">
        <v>1570</v>
      </c>
      <c r="Q652" s="218" t="s">
        <v>63</v>
      </c>
      <c r="R652" s="218" t="str">
        <f t="shared" si="76"/>
        <v xml:space="preserve">Heavy/Residual Fuel Oil </v>
      </c>
      <c r="S652" s="218" t="str">
        <f t="shared" si="68"/>
        <v>//**Heavy/Residual Fuel Oil : **</v>
      </c>
      <c r="T652" s="203" t="str">
        <f t="shared" si="77"/>
        <v/>
      </c>
    </row>
    <row r="653" spans="1:21" x14ac:dyDescent="0.15">
      <c r="A653" s="203" t="s">
        <v>1571</v>
      </c>
      <c r="C653" s="203" t="s">
        <v>538</v>
      </c>
      <c r="D653" s="203" t="s">
        <v>594</v>
      </c>
      <c r="E653" s="203" t="s">
        <v>594</v>
      </c>
      <c r="F653" s="203" t="s">
        <v>469</v>
      </c>
      <c r="H653" s="203" t="s">
        <v>470</v>
      </c>
      <c r="K653" s="203" t="s">
        <v>76</v>
      </c>
      <c r="N653" s="216" t="s">
        <v>1569</v>
      </c>
      <c r="O653" s="216" t="str">
        <f>INDEX('Standard Descriptions'!$E:$E,MATCH(Guidance!E653,'Standard Descriptions'!$C:$C,0))</f>
        <v xml:space="preserve"> This policy causes the price of the selected fuel(s) for domestic buyers to approach international market prices. // </v>
      </c>
      <c r="P653" s="218" t="s">
        <v>1570</v>
      </c>
      <c r="Q653" s="218" t="s">
        <v>63</v>
      </c>
      <c r="R653" s="218" t="str">
        <f t="shared" si="76"/>
        <v xml:space="preserve">LPG/Propane/Butane </v>
      </c>
      <c r="S653" s="218" t="str">
        <f t="shared" si="68"/>
        <v>//**LPG/Propane/Butane : **</v>
      </c>
      <c r="T653" s="203" t="str">
        <f t="shared" si="77"/>
        <v/>
      </c>
    </row>
    <row r="654" spans="1:21" x14ac:dyDescent="0.15">
      <c r="A654" s="203" t="s">
        <v>1571</v>
      </c>
      <c r="C654" s="203" t="s">
        <v>538</v>
      </c>
      <c r="D654" s="203" t="s">
        <v>594</v>
      </c>
      <c r="E654" s="203" t="s">
        <v>594</v>
      </c>
      <c r="F654" s="203" t="s">
        <v>584</v>
      </c>
      <c r="H654" s="203" t="s">
        <v>260</v>
      </c>
      <c r="K654" s="203" t="s">
        <v>76</v>
      </c>
      <c r="N654" s="216" t="s">
        <v>1569</v>
      </c>
      <c r="O654" s="216" t="str">
        <f>INDEX('Standard Descriptions'!$E:$E,MATCH(Guidance!E654,'Standard Descriptions'!$C:$C,0))</f>
        <v xml:space="preserve"> This policy causes the price of the selected fuel(s) for domestic buyers to approach international market prices. // </v>
      </c>
      <c r="P654" s="218" t="s">
        <v>1570</v>
      </c>
      <c r="Q654" s="218" t="s">
        <v>63</v>
      </c>
      <c r="R654" s="218" t="str">
        <f t="shared" si="76"/>
        <v xml:space="preserve">Municipal Solid Waste </v>
      </c>
      <c r="S654" s="218" t="str">
        <f t="shared" si="68"/>
        <v>//**Municipal Solid Waste : **</v>
      </c>
      <c r="T654" s="203" t="str">
        <f t="shared" si="77"/>
        <v/>
      </c>
    </row>
    <row r="655" spans="1:21" x14ac:dyDescent="0.15">
      <c r="A655" s="203" t="s">
        <v>1571</v>
      </c>
      <c r="C655" s="203" t="s">
        <v>538</v>
      </c>
      <c r="D655" s="203" t="s">
        <v>594</v>
      </c>
      <c r="E655" s="203" t="s">
        <v>594</v>
      </c>
      <c r="F655" s="203" t="s">
        <v>585</v>
      </c>
      <c r="H655" s="203" t="s">
        <v>586</v>
      </c>
      <c r="K655" s="203" t="s">
        <v>76</v>
      </c>
      <c r="N655" s="216" t="s">
        <v>1569</v>
      </c>
      <c r="O655" s="216" t="str">
        <f>INDEX('Standard Descriptions'!$E:$E,MATCH(Guidance!E655,'Standard Descriptions'!$C:$C,0))</f>
        <v xml:space="preserve"> This policy causes the price of the selected fuel(s) for domestic buyers to approach international market prices. // </v>
      </c>
      <c r="P655" s="218" t="s">
        <v>1570</v>
      </c>
      <c r="Q655" s="218" t="s">
        <v>63</v>
      </c>
      <c r="R655" s="218" t="str">
        <f t="shared" si="76"/>
        <v xml:space="preserve">Hydrogen </v>
      </c>
      <c r="S655" s="218" t="str">
        <f t="shared" si="68"/>
        <v>//**Hydrogen : **</v>
      </c>
      <c r="T655" s="203" t="str">
        <f t="shared" si="77"/>
        <v/>
      </c>
    </row>
    <row r="656" spans="1:21" s="221" customFormat="1" ht="80.5" customHeight="1" x14ac:dyDescent="0.15">
      <c r="A656" s="221" t="s">
        <v>1568</v>
      </c>
      <c r="B656" s="212" t="str">
        <f t="shared" ref="B656" si="78">C656&amp;D656&amp;E656</f>
        <v>Cross-SectorFuel TaxesAdditional Fuel Tax Rate by Fuel</v>
      </c>
      <c r="C656" s="221" t="s">
        <v>538</v>
      </c>
      <c r="D656" s="221" t="s">
        <v>598</v>
      </c>
      <c r="E656" s="221" t="str">
        <f>E657</f>
        <v>Additional Fuel Tax Rate by Fuel</v>
      </c>
      <c r="M656" s="205"/>
      <c r="N656" s="222" t="s">
        <v>1569</v>
      </c>
      <c r="O656" s="222" t="str">
        <f>INDEX('Standard Descriptions'!$E:$E,MATCH(Guidance!E656,'Standard Descriptions'!$C:$C,0))</f>
        <v xml:space="preserve"> This policy increases the tax rate for the selected fuel type(s).  It is expressed as a percentage of the BAU Scenario price, which includes sales and excise taxes. // </v>
      </c>
      <c r="P656" s="220" t="s">
        <v>1570</v>
      </c>
      <c r="Q656" s="220" t="s">
        <v>63</v>
      </c>
      <c r="S656" s="220" t="str">
        <f t="shared" ref="S656:S719" si="79">IF(R656="","","//**"&amp;R656&amp;": **")</f>
        <v/>
      </c>
      <c r="T656" s="220" t="str">
        <f t="shared" si="77"/>
        <v/>
      </c>
      <c r="U656" s="23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row>
    <row r="657" spans="1:20" x14ac:dyDescent="0.15">
      <c r="A657" s="203" t="s">
        <v>1571</v>
      </c>
      <c r="C657" s="203" t="s">
        <v>538</v>
      </c>
      <c r="D657" s="203" t="s">
        <v>598</v>
      </c>
      <c r="E657" s="203" t="s">
        <v>599</v>
      </c>
      <c r="F657" s="203" t="s">
        <v>568</v>
      </c>
      <c r="H657" s="203" t="s">
        <v>569</v>
      </c>
      <c r="J657" s="203">
        <v>78</v>
      </c>
      <c r="K657" s="307" t="s">
        <v>76</v>
      </c>
      <c r="L657" s="203" t="s">
        <v>1773</v>
      </c>
      <c r="N657" s="216" t="s">
        <v>1569</v>
      </c>
      <c r="O657" s="216" t="str">
        <f>INDEX('Standard Descriptions'!$E:$E,MATCH(Guidance!E657,'Standard Descriptions'!$C:$C,0))</f>
        <v xml:space="preserve"> This policy increases the tax rate for the selected fuel type(s).  It is expressed as a percentage of the BAU Scenario price, which includes sales and excise taxes. // </v>
      </c>
      <c r="P657" s="218" t="s">
        <v>1570</v>
      </c>
      <c r="Q657" s="218" t="s">
        <v>63</v>
      </c>
      <c r="R657" s="218" t="str">
        <f t="shared" ref="R657:R673" si="80">H657&amp;" "&amp;I657</f>
        <v xml:space="preserve">Electricity </v>
      </c>
      <c r="S657" s="218" t="str">
        <f t="shared" si="79"/>
        <v>//**Electricity : **</v>
      </c>
      <c r="T657" s="203" t="str">
        <f>IF(K657="Yes",S657&amp;L657,"")</f>
        <v/>
      </c>
    </row>
    <row r="658" spans="1:20" x14ac:dyDescent="0.15">
      <c r="A658" s="203" t="s">
        <v>1571</v>
      </c>
      <c r="C658" s="203" t="s">
        <v>538</v>
      </c>
      <c r="D658" s="203" t="s">
        <v>598</v>
      </c>
      <c r="E658" s="203" t="s">
        <v>599</v>
      </c>
      <c r="F658" s="203" t="s">
        <v>454</v>
      </c>
      <c r="H658" s="203" t="s">
        <v>227</v>
      </c>
      <c r="J658" s="203">
        <v>79</v>
      </c>
      <c r="K658" s="307" t="s">
        <v>76</v>
      </c>
      <c r="L658" s="203" t="s">
        <v>1773</v>
      </c>
      <c r="N658" s="216" t="s">
        <v>1569</v>
      </c>
      <c r="O658" s="216" t="str">
        <f>INDEX('Standard Descriptions'!$E:$E,MATCH(Guidance!E658,'Standard Descriptions'!$C:$C,0))</f>
        <v xml:space="preserve"> This policy increases the tax rate for the selected fuel type(s).  It is expressed as a percentage of the BAU Scenario price, which includes sales and excise taxes. // </v>
      </c>
      <c r="P658" s="218" t="s">
        <v>1570</v>
      </c>
      <c r="Q658" s="218" t="s">
        <v>63</v>
      </c>
      <c r="R658" s="218" t="str">
        <f t="shared" si="80"/>
        <v xml:space="preserve">Hard Coal </v>
      </c>
      <c r="S658" s="218" t="str">
        <f t="shared" si="79"/>
        <v>//**Hard Coal : **</v>
      </c>
      <c r="T658" s="203" t="str">
        <f t="shared" si="77"/>
        <v/>
      </c>
    </row>
    <row r="659" spans="1:20" x14ac:dyDescent="0.15">
      <c r="A659" s="203" t="s">
        <v>1571</v>
      </c>
      <c r="C659" s="203" t="s">
        <v>538</v>
      </c>
      <c r="D659" s="203" t="s">
        <v>598</v>
      </c>
      <c r="E659" s="203" t="s">
        <v>599</v>
      </c>
      <c r="F659" s="203" t="s">
        <v>458</v>
      </c>
      <c r="H659" s="203" t="s">
        <v>347</v>
      </c>
      <c r="J659" s="203">
        <v>80</v>
      </c>
      <c r="K659" s="307" t="s">
        <v>76</v>
      </c>
      <c r="L659" s="203" t="s">
        <v>1773</v>
      </c>
      <c r="N659" s="216" t="s">
        <v>1569</v>
      </c>
      <c r="O659" s="216" t="str">
        <f>INDEX('Standard Descriptions'!$E:$E,MATCH(Guidance!E659,'Standard Descriptions'!$C:$C,0))</f>
        <v xml:space="preserve"> This policy increases the tax rate for the selected fuel type(s).  It is expressed as a percentage of the BAU Scenario price, which includes sales and excise taxes. // </v>
      </c>
      <c r="P659" s="218" t="s">
        <v>1570</v>
      </c>
      <c r="Q659" s="218" t="s">
        <v>63</v>
      </c>
      <c r="R659" s="218" t="str">
        <f t="shared" si="80"/>
        <v xml:space="preserve">Natural Gas </v>
      </c>
      <c r="S659" s="218" t="str">
        <f t="shared" si="79"/>
        <v>//**Natural Gas : **</v>
      </c>
      <c r="T659" s="203" t="str">
        <f t="shared" si="77"/>
        <v/>
      </c>
    </row>
    <row r="660" spans="1:20" x14ac:dyDescent="0.15">
      <c r="A660" s="203" t="s">
        <v>1571</v>
      </c>
      <c r="C660" s="203" t="s">
        <v>538</v>
      </c>
      <c r="D660" s="203" t="s">
        <v>598</v>
      </c>
      <c r="E660" s="203" t="s">
        <v>599</v>
      </c>
      <c r="F660" s="203" t="s">
        <v>571</v>
      </c>
      <c r="H660" s="203" t="s">
        <v>234</v>
      </c>
      <c r="J660" s="203" t="s">
        <v>222</v>
      </c>
      <c r="K660" s="203" t="s">
        <v>76</v>
      </c>
      <c r="N660" s="216" t="s">
        <v>1569</v>
      </c>
      <c r="O660" s="216" t="str">
        <f>INDEX('Standard Descriptions'!$E:$E,MATCH(Guidance!E660,'Standard Descriptions'!$C:$C,0))</f>
        <v xml:space="preserve"> This policy increases the tax rate for the selected fuel type(s).  It is expressed as a percentage of the BAU Scenario price, which includes sales and excise taxes. // </v>
      </c>
      <c r="P660" s="218" t="s">
        <v>1570</v>
      </c>
      <c r="Q660" s="218" t="s">
        <v>63</v>
      </c>
      <c r="R660" s="218" t="str">
        <f t="shared" si="80"/>
        <v xml:space="preserve">Nuclear </v>
      </c>
      <c r="S660" s="218" t="str">
        <f t="shared" si="79"/>
        <v>//**Nuclear : **</v>
      </c>
      <c r="T660" s="203" t="str">
        <f t="shared" si="77"/>
        <v/>
      </c>
    </row>
    <row r="661" spans="1:20" x14ac:dyDescent="0.15">
      <c r="A661" s="203" t="s">
        <v>1571</v>
      </c>
      <c r="C661" s="203" t="s">
        <v>538</v>
      </c>
      <c r="D661" s="203" t="s">
        <v>598</v>
      </c>
      <c r="E661" s="203" t="s">
        <v>599</v>
      </c>
      <c r="F661" s="203" t="s">
        <v>576</v>
      </c>
      <c r="H661" s="203" t="s">
        <v>244</v>
      </c>
      <c r="J661" s="203" t="s">
        <v>222</v>
      </c>
      <c r="K661" s="203" t="s">
        <v>76</v>
      </c>
      <c r="N661" s="216" t="s">
        <v>1569</v>
      </c>
      <c r="O661" s="216" t="str">
        <f>INDEX('Standard Descriptions'!$E:$E,MATCH(Guidance!E661,'Standard Descriptions'!$C:$C,0))</f>
        <v xml:space="preserve"> This policy increases the tax rate for the selected fuel type(s).  It is expressed as a percentage of the BAU Scenario price, which includes sales and excise taxes. // </v>
      </c>
      <c r="P661" s="218" t="s">
        <v>1570</v>
      </c>
      <c r="Q661" s="218" t="s">
        <v>63</v>
      </c>
      <c r="R661" s="218" t="str">
        <f t="shared" si="80"/>
        <v xml:space="preserve">Biomass </v>
      </c>
      <c r="S661" s="218" t="str">
        <f t="shared" si="79"/>
        <v>//**Biomass : **</v>
      </c>
      <c r="T661" s="203" t="str">
        <f t="shared" si="77"/>
        <v/>
      </c>
    </row>
    <row r="662" spans="1:20" x14ac:dyDescent="0.15">
      <c r="A662" s="203" t="s">
        <v>1571</v>
      </c>
      <c r="C662" s="203" t="s">
        <v>538</v>
      </c>
      <c r="D662" s="203" t="s">
        <v>598</v>
      </c>
      <c r="E662" s="203" t="s">
        <v>599</v>
      </c>
      <c r="F662" s="203" t="s">
        <v>459</v>
      </c>
      <c r="H662" s="203" t="s">
        <v>460</v>
      </c>
      <c r="J662" s="203">
        <v>81</v>
      </c>
      <c r="K662" s="203" t="s">
        <v>63</v>
      </c>
      <c r="L662" s="203" t="s">
        <v>1773</v>
      </c>
      <c r="N662" s="216" t="s">
        <v>1569</v>
      </c>
      <c r="O662" s="216" t="str">
        <f>INDEX('Standard Descriptions'!$E:$E,MATCH(Guidance!E662,'Standard Descriptions'!$C:$C,0))</f>
        <v xml:space="preserve"> This policy increases the tax rate for the selected fuel type(s).  It is expressed as a percentage of the BAU Scenario price, which includes sales and excise taxes. // </v>
      </c>
      <c r="P662" s="218" t="s">
        <v>1570</v>
      </c>
      <c r="Q662" s="218" t="s">
        <v>63</v>
      </c>
      <c r="R662" s="218" t="str">
        <f t="shared" si="80"/>
        <v xml:space="preserve">Petroleum Gasoline </v>
      </c>
      <c r="S662" s="218" t="str">
        <f t="shared" si="79"/>
        <v>//**Petroleum Gasoline : **</v>
      </c>
      <c r="T662" s="203" t="str">
        <f t="shared" si="77"/>
        <v>//**Petroleum Gasoline : ** In 2013, the national average sales tax rate was 1,46% and the national tax rate on gasoline was 33% in December, 2013.</v>
      </c>
    </row>
    <row r="663" spans="1:20" x14ac:dyDescent="0.15">
      <c r="A663" s="203" t="s">
        <v>1571</v>
      </c>
      <c r="C663" s="203" t="s">
        <v>538</v>
      </c>
      <c r="D663" s="203" t="s">
        <v>598</v>
      </c>
      <c r="E663" s="203" t="s">
        <v>599</v>
      </c>
      <c r="F663" s="203" t="s">
        <v>461</v>
      </c>
      <c r="H663" s="203" t="s">
        <v>462</v>
      </c>
      <c r="J663" s="203">
        <v>82</v>
      </c>
      <c r="K663" s="307" t="s">
        <v>76</v>
      </c>
      <c r="L663" s="203" t="s">
        <v>1773</v>
      </c>
      <c r="N663" s="216" t="s">
        <v>1569</v>
      </c>
      <c r="O663" s="216" t="str">
        <f>INDEX('Standard Descriptions'!$E:$E,MATCH(Guidance!E663,'Standard Descriptions'!$C:$C,0))</f>
        <v xml:space="preserve"> This policy increases the tax rate for the selected fuel type(s).  It is expressed as a percentage of the BAU Scenario price, which includes sales and excise taxes. // </v>
      </c>
      <c r="P663" s="218" t="s">
        <v>1570</v>
      </c>
      <c r="Q663" s="218" t="s">
        <v>63</v>
      </c>
      <c r="R663" s="218" t="str">
        <f t="shared" si="80"/>
        <v xml:space="preserve">Petroleum Diesel </v>
      </c>
      <c r="S663" s="218" t="str">
        <f t="shared" si="79"/>
        <v>//**Petroleum Diesel : **</v>
      </c>
      <c r="T663" s="203" t="str">
        <f t="shared" si="77"/>
        <v/>
      </c>
    </row>
    <row r="664" spans="1:20" x14ac:dyDescent="0.15">
      <c r="A664" s="203" t="s">
        <v>1571</v>
      </c>
      <c r="C664" s="203" t="s">
        <v>538</v>
      </c>
      <c r="D664" s="203" t="s">
        <v>598</v>
      </c>
      <c r="E664" s="203" t="s">
        <v>599</v>
      </c>
      <c r="F664" s="203" t="s">
        <v>577</v>
      </c>
      <c r="H664" s="203" t="s">
        <v>578</v>
      </c>
      <c r="J664" s="203" t="s">
        <v>222</v>
      </c>
      <c r="K664" s="203" t="s">
        <v>76</v>
      </c>
      <c r="N664" s="216" t="s">
        <v>1569</v>
      </c>
      <c r="O664" s="216" t="str">
        <f>INDEX('Standard Descriptions'!$E:$E,MATCH(Guidance!E664,'Standard Descriptions'!$C:$C,0))</f>
        <v xml:space="preserve"> This policy increases the tax rate for the selected fuel type(s).  It is expressed as a percentage of the BAU Scenario price, which includes sales and excise taxes. // </v>
      </c>
      <c r="P664" s="218" t="s">
        <v>1570</v>
      </c>
      <c r="Q664" s="218" t="s">
        <v>63</v>
      </c>
      <c r="R664" s="218" t="str">
        <f t="shared" si="80"/>
        <v xml:space="preserve">Biofuel Gasoline </v>
      </c>
      <c r="S664" s="218" t="str">
        <f t="shared" si="79"/>
        <v>//**Biofuel Gasoline : **</v>
      </c>
      <c r="T664" s="203" t="str">
        <f t="shared" si="77"/>
        <v/>
      </c>
    </row>
    <row r="665" spans="1:20" x14ac:dyDescent="0.15">
      <c r="A665" s="203" t="s">
        <v>1571</v>
      </c>
      <c r="C665" s="203" t="s">
        <v>538</v>
      </c>
      <c r="D665" s="203" t="s">
        <v>598</v>
      </c>
      <c r="E665" s="203" t="s">
        <v>599</v>
      </c>
      <c r="F665" s="203" t="s">
        <v>579</v>
      </c>
      <c r="H665" s="203" t="s">
        <v>580</v>
      </c>
      <c r="J665" s="203" t="s">
        <v>222</v>
      </c>
      <c r="K665" s="203" t="s">
        <v>76</v>
      </c>
      <c r="N665" s="216" t="s">
        <v>1569</v>
      </c>
      <c r="O665" s="216" t="str">
        <f>INDEX('Standard Descriptions'!$E:$E,MATCH(Guidance!E665,'Standard Descriptions'!$C:$C,0))</f>
        <v xml:space="preserve"> This policy increases the tax rate for the selected fuel type(s).  It is expressed as a percentage of the BAU Scenario price, which includes sales and excise taxes. // </v>
      </c>
      <c r="P665" s="218" t="s">
        <v>1570</v>
      </c>
      <c r="Q665" s="218" t="s">
        <v>63</v>
      </c>
      <c r="R665" s="218" t="str">
        <f t="shared" si="80"/>
        <v xml:space="preserve">Biofuel Diesel </v>
      </c>
      <c r="S665" s="218" t="str">
        <f t="shared" si="79"/>
        <v>//**Biofuel Diesel : **</v>
      </c>
      <c r="T665" s="203" t="str">
        <f t="shared" si="77"/>
        <v/>
      </c>
    </row>
    <row r="666" spans="1:20" x14ac:dyDescent="0.15">
      <c r="A666" s="203" t="s">
        <v>1571</v>
      </c>
      <c r="C666" s="203" t="s">
        <v>538</v>
      </c>
      <c r="D666" s="203" t="s">
        <v>598</v>
      </c>
      <c r="E666" s="203" t="s">
        <v>599</v>
      </c>
      <c r="F666" s="203" t="s">
        <v>463</v>
      </c>
      <c r="H666" s="203" t="s">
        <v>464</v>
      </c>
      <c r="K666" s="203" t="s">
        <v>76</v>
      </c>
      <c r="N666" s="216" t="s">
        <v>1569</v>
      </c>
      <c r="O666" s="216" t="str">
        <f>INDEX('Standard Descriptions'!$E:$E,MATCH(Guidance!E666,'Standard Descriptions'!$C:$C,0))</f>
        <v xml:space="preserve"> This policy increases the tax rate for the selected fuel type(s).  It is expressed as a percentage of the BAU Scenario price, which includes sales and excise taxes. // </v>
      </c>
      <c r="P666" s="218" t="s">
        <v>1570</v>
      </c>
      <c r="Q666" s="218" t="s">
        <v>63</v>
      </c>
      <c r="R666" s="218" t="str">
        <f t="shared" si="80"/>
        <v xml:space="preserve">Jet Fuel/Kerosene </v>
      </c>
      <c r="S666" s="218" t="str">
        <f t="shared" si="79"/>
        <v>//**Jet Fuel/Kerosene : **</v>
      </c>
      <c r="T666" s="203" t="str">
        <f t="shared" si="77"/>
        <v/>
      </c>
    </row>
    <row r="667" spans="1:20" x14ac:dyDescent="0.15">
      <c r="A667" s="203" t="s">
        <v>1571</v>
      </c>
      <c r="C667" s="203" t="s">
        <v>538</v>
      </c>
      <c r="D667" s="203" t="s">
        <v>598</v>
      </c>
      <c r="E667" s="203" t="s">
        <v>599</v>
      </c>
      <c r="F667" s="203" t="s">
        <v>581</v>
      </c>
      <c r="H667" s="203" t="s">
        <v>582</v>
      </c>
      <c r="J667" s="203" t="s">
        <v>222</v>
      </c>
      <c r="K667" s="203" t="s">
        <v>76</v>
      </c>
      <c r="N667" s="216" t="s">
        <v>1569</v>
      </c>
      <c r="O667" s="216" t="str">
        <f>INDEX('Standard Descriptions'!$E:$E,MATCH(Guidance!E667,'Standard Descriptions'!$C:$C,0))</f>
        <v xml:space="preserve"> This policy increases the tax rate for the selected fuel type(s).  It is expressed as a percentage of the BAU Scenario price, which includes sales and excise taxes. // </v>
      </c>
      <c r="P667" s="218" t="s">
        <v>1570</v>
      </c>
      <c r="Q667" s="218" t="s">
        <v>63</v>
      </c>
      <c r="R667" s="218" t="str">
        <f t="shared" si="80"/>
        <v xml:space="preserve">Heat </v>
      </c>
      <c r="S667" s="218" t="str">
        <f t="shared" si="79"/>
        <v>//**Heat : **</v>
      </c>
      <c r="T667" s="203" t="str">
        <f t="shared" si="77"/>
        <v/>
      </c>
    </row>
    <row r="668" spans="1:20" x14ac:dyDescent="0.15">
      <c r="A668" s="203" t="s">
        <v>1571</v>
      </c>
      <c r="C668" s="203" t="s">
        <v>538</v>
      </c>
      <c r="D668" s="203" t="s">
        <v>598</v>
      </c>
      <c r="E668" s="203" t="s">
        <v>599</v>
      </c>
      <c r="F668" s="203" t="s">
        <v>465</v>
      </c>
      <c r="H668" s="203" t="s">
        <v>252</v>
      </c>
      <c r="K668" s="203" t="s">
        <v>76</v>
      </c>
      <c r="N668" s="216" t="s">
        <v>1569</v>
      </c>
      <c r="O668" s="216" t="str">
        <f>INDEX('Standard Descriptions'!$E:$E,MATCH(Guidance!E668,'Standard Descriptions'!$C:$C,0))</f>
        <v xml:space="preserve"> This policy increases the tax rate for the selected fuel type(s).  It is expressed as a percentage of the BAU Scenario price, which includes sales and excise taxes. // </v>
      </c>
      <c r="P668" s="218" t="s">
        <v>1570</v>
      </c>
      <c r="Q668" s="218" t="s">
        <v>63</v>
      </c>
      <c r="R668" s="218" t="str">
        <f t="shared" si="80"/>
        <v xml:space="preserve">Lignite </v>
      </c>
      <c r="S668" s="218" t="str">
        <f t="shared" si="79"/>
        <v>//**Lignite : **</v>
      </c>
      <c r="T668" s="203" t="str">
        <f t="shared" si="77"/>
        <v/>
      </c>
    </row>
    <row r="669" spans="1:20" x14ac:dyDescent="0.15">
      <c r="A669" s="203" t="s">
        <v>1571</v>
      </c>
      <c r="C669" s="203" t="s">
        <v>538</v>
      </c>
      <c r="D669" s="203" t="s">
        <v>598</v>
      </c>
      <c r="E669" s="203" t="s">
        <v>599</v>
      </c>
      <c r="F669" s="203" t="s">
        <v>466</v>
      </c>
      <c r="H669" s="203" t="s">
        <v>256</v>
      </c>
      <c r="K669" s="203" t="s">
        <v>76</v>
      </c>
      <c r="N669" s="216" t="s">
        <v>1569</v>
      </c>
      <c r="O669" s="216" t="str">
        <f>INDEX('Standard Descriptions'!$E:$E,MATCH(Guidance!E669,'Standard Descriptions'!$C:$C,0))</f>
        <v xml:space="preserve"> This policy increases the tax rate for the selected fuel type(s).  It is expressed as a percentage of the BAU Scenario price, which includes sales and excise taxes. // </v>
      </c>
      <c r="P669" s="218" t="s">
        <v>1570</v>
      </c>
      <c r="Q669" s="218" t="s">
        <v>63</v>
      </c>
      <c r="R669" s="218" t="str">
        <f t="shared" si="80"/>
        <v xml:space="preserve">Crude Oil </v>
      </c>
      <c r="S669" s="218" t="str">
        <f t="shared" si="79"/>
        <v>//**Crude Oil : **</v>
      </c>
      <c r="T669" s="203" t="str">
        <f t="shared" si="77"/>
        <v/>
      </c>
    </row>
    <row r="670" spans="1:20" x14ac:dyDescent="0.15">
      <c r="A670" s="203" t="s">
        <v>1571</v>
      </c>
      <c r="C670" s="203" t="s">
        <v>538</v>
      </c>
      <c r="D670" s="203" t="s">
        <v>598</v>
      </c>
      <c r="E670" s="203" t="s">
        <v>599</v>
      </c>
      <c r="F670" s="203" t="s">
        <v>467</v>
      </c>
      <c r="H670" s="203" t="s">
        <v>468</v>
      </c>
      <c r="K670" s="203" t="s">
        <v>76</v>
      </c>
      <c r="N670" s="216" t="s">
        <v>1569</v>
      </c>
      <c r="O670" s="216" t="str">
        <f>INDEX('Standard Descriptions'!$E:$E,MATCH(Guidance!E670,'Standard Descriptions'!$C:$C,0))</f>
        <v xml:space="preserve"> This policy increases the tax rate for the selected fuel type(s).  It is expressed as a percentage of the BAU Scenario price, which includes sales and excise taxes. // </v>
      </c>
      <c r="P670" s="218" t="s">
        <v>1570</v>
      </c>
      <c r="Q670" s="218" t="s">
        <v>63</v>
      </c>
      <c r="R670" s="218" t="str">
        <f t="shared" si="80"/>
        <v xml:space="preserve">Heavy/Residual Fuel Oil </v>
      </c>
      <c r="S670" s="218" t="str">
        <f t="shared" si="79"/>
        <v>//**Heavy/Residual Fuel Oil : **</v>
      </c>
      <c r="T670" s="203" t="str">
        <f t="shared" si="77"/>
        <v/>
      </c>
    </row>
    <row r="671" spans="1:20" x14ac:dyDescent="0.15">
      <c r="A671" s="203" t="s">
        <v>1571</v>
      </c>
      <c r="C671" s="203" t="s">
        <v>538</v>
      </c>
      <c r="D671" s="203" t="s">
        <v>598</v>
      </c>
      <c r="E671" s="203" t="s">
        <v>599</v>
      </c>
      <c r="F671" s="203" t="s">
        <v>469</v>
      </c>
      <c r="H671" s="203" t="s">
        <v>470</v>
      </c>
      <c r="J671" s="203">
        <v>599</v>
      </c>
      <c r="K671" s="307" t="s">
        <v>76</v>
      </c>
      <c r="N671" s="216" t="s">
        <v>1569</v>
      </c>
      <c r="O671" s="216" t="str">
        <f>INDEX('Standard Descriptions'!$E:$E,MATCH(Guidance!E671,'Standard Descriptions'!$C:$C,0))</f>
        <v xml:space="preserve"> This policy increases the tax rate for the selected fuel type(s).  It is expressed as a percentage of the BAU Scenario price, which includes sales and excise taxes. // </v>
      </c>
      <c r="P671" s="218" t="s">
        <v>1570</v>
      </c>
      <c r="Q671" s="218" t="s">
        <v>63</v>
      </c>
      <c r="R671" s="218" t="str">
        <f t="shared" si="80"/>
        <v xml:space="preserve">LPG/Propane/Butane </v>
      </c>
      <c r="S671" s="218" t="str">
        <f t="shared" si="79"/>
        <v>//**LPG/Propane/Butane : **</v>
      </c>
      <c r="T671" s="203" t="str">
        <f t="shared" si="77"/>
        <v/>
      </c>
    </row>
    <row r="672" spans="1:20" x14ac:dyDescent="0.15">
      <c r="A672" s="203" t="s">
        <v>1571</v>
      </c>
      <c r="C672" s="203" t="s">
        <v>538</v>
      </c>
      <c r="D672" s="203" t="s">
        <v>598</v>
      </c>
      <c r="E672" s="203" t="s">
        <v>599</v>
      </c>
      <c r="F672" s="203" t="s">
        <v>584</v>
      </c>
      <c r="H672" s="203" t="s">
        <v>260</v>
      </c>
      <c r="K672" s="203" t="s">
        <v>76</v>
      </c>
      <c r="N672" s="216" t="s">
        <v>1569</v>
      </c>
      <c r="O672" s="216" t="str">
        <f>INDEX('Standard Descriptions'!$E:$E,MATCH(Guidance!E672,'Standard Descriptions'!$C:$C,0))</f>
        <v xml:space="preserve"> This policy increases the tax rate for the selected fuel type(s).  It is expressed as a percentage of the BAU Scenario price, which includes sales and excise taxes. // </v>
      </c>
      <c r="P672" s="218" t="s">
        <v>1570</v>
      </c>
      <c r="Q672" s="218" t="s">
        <v>63</v>
      </c>
      <c r="R672" s="218" t="str">
        <f t="shared" si="80"/>
        <v xml:space="preserve">Municipal Solid Waste </v>
      </c>
      <c r="S672" s="218" t="str">
        <f t="shared" si="79"/>
        <v>//**Municipal Solid Waste : **</v>
      </c>
      <c r="T672" s="203" t="str">
        <f t="shared" si="77"/>
        <v/>
      </c>
    </row>
    <row r="673" spans="1:21" x14ac:dyDescent="0.15">
      <c r="A673" s="203" t="s">
        <v>1571</v>
      </c>
      <c r="C673" s="203" t="s">
        <v>538</v>
      </c>
      <c r="D673" s="203" t="s">
        <v>598</v>
      </c>
      <c r="E673" s="203" t="s">
        <v>599</v>
      </c>
      <c r="F673" s="203" t="s">
        <v>585</v>
      </c>
      <c r="H673" s="203" t="s">
        <v>586</v>
      </c>
      <c r="K673" s="203" t="s">
        <v>76</v>
      </c>
      <c r="N673" s="216" t="s">
        <v>1569</v>
      </c>
      <c r="O673" s="216" t="str">
        <f>INDEX('Standard Descriptions'!$E:$E,MATCH(Guidance!E673,'Standard Descriptions'!$C:$C,0))</f>
        <v xml:space="preserve"> This policy increases the tax rate for the selected fuel type(s).  It is expressed as a percentage of the BAU Scenario price, which includes sales and excise taxes. // </v>
      </c>
      <c r="P673" s="218" t="s">
        <v>1570</v>
      </c>
      <c r="Q673" s="218" t="s">
        <v>63</v>
      </c>
      <c r="R673" s="218" t="str">
        <f t="shared" si="80"/>
        <v xml:space="preserve">Hydrogen </v>
      </c>
      <c r="S673" s="218" t="str">
        <f t="shared" si="79"/>
        <v>//**Hydrogen : **</v>
      </c>
      <c r="T673" s="203" t="str">
        <f t="shared" si="77"/>
        <v/>
      </c>
    </row>
    <row r="674" spans="1:21" s="221" customFormat="1" ht="186" customHeight="1" x14ac:dyDescent="0.15">
      <c r="A674" s="221" t="s">
        <v>1568</v>
      </c>
      <c r="B674" s="212" t="str">
        <f t="shared" ref="B674" si="81">C674&amp;D674&amp;E674</f>
        <v>Research and DevelopmentCapital Cost ReductionRnD Building Capital Cost Perc Reduction</v>
      </c>
      <c r="C674" s="221" t="s">
        <v>604</v>
      </c>
      <c r="D674" s="221" t="s">
        <v>605</v>
      </c>
      <c r="E674" s="221" t="s">
        <v>606</v>
      </c>
      <c r="L674" s="203" t="s">
        <v>1608</v>
      </c>
      <c r="M674" s="205"/>
      <c r="N674" s="222" t="s">
        <v>1569</v>
      </c>
      <c r="O674" s="222"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0" t="s">
        <v>1570</v>
      </c>
      <c r="Q674" s="220" t="s">
        <v>63</v>
      </c>
      <c r="S674" s="220" t="str">
        <f t="shared" si="79"/>
        <v/>
      </c>
      <c r="T674" s="220" t="str">
        <f t="shared" si="77"/>
        <v/>
      </c>
      <c r="U674" s="234" t="str">
        <f>N674&amp;O674&amp;P674&amp;L674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15">
      <c r="A675" s="203" t="s">
        <v>1571</v>
      </c>
      <c r="C675" s="203" t="s">
        <v>604</v>
      </c>
      <c r="D675" s="203" t="s">
        <v>605</v>
      </c>
      <c r="E675" s="203" t="s">
        <v>606</v>
      </c>
      <c r="F675" s="203" t="s">
        <v>154</v>
      </c>
      <c r="H675" s="203" t="s">
        <v>607</v>
      </c>
      <c r="J675" s="203">
        <v>85</v>
      </c>
      <c r="K675" s="203" t="s">
        <v>76</v>
      </c>
      <c r="L675" s="203" t="s">
        <v>1608</v>
      </c>
      <c r="N675" s="216" t="s">
        <v>1569</v>
      </c>
      <c r="O675" s="216"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18" t="s">
        <v>1570</v>
      </c>
      <c r="Q675" s="218" t="s">
        <v>63</v>
      </c>
      <c r="R675" s="218" t="str">
        <f t="shared" ref="R675:R681" si="82">H675&amp;" "&amp;I675</f>
        <v xml:space="preserve">Buildings: Heating </v>
      </c>
      <c r="S675" s="218" t="str">
        <f t="shared" si="79"/>
        <v>//**Buildings: Heating : **</v>
      </c>
      <c r="T675" s="203" t="str">
        <f t="shared" si="77"/>
        <v/>
      </c>
    </row>
    <row r="676" spans="1:21" x14ac:dyDescent="0.15">
      <c r="A676" s="203" t="s">
        <v>1571</v>
      </c>
      <c r="C676" s="203" t="s">
        <v>604</v>
      </c>
      <c r="D676" s="203" t="s">
        <v>605</v>
      </c>
      <c r="E676" s="203" t="s">
        <v>606</v>
      </c>
      <c r="F676" s="203" t="s">
        <v>162</v>
      </c>
      <c r="H676" s="203" t="s">
        <v>613</v>
      </c>
      <c r="J676" s="203">
        <v>86</v>
      </c>
      <c r="K676" s="307" t="s">
        <v>76</v>
      </c>
      <c r="L676" s="203" t="s">
        <v>1608</v>
      </c>
      <c r="N676" s="216" t="s">
        <v>1569</v>
      </c>
      <c r="O676" s="216"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18" t="s">
        <v>1570</v>
      </c>
      <c r="Q676" s="218" t="s">
        <v>63</v>
      </c>
      <c r="R676" s="218" t="str">
        <f t="shared" si="82"/>
        <v xml:space="preserve">Buildings: Cooling and Ventilation </v>
      </c>
      <c r="S676" s="218" t="str">
        <f t="shared" si="79"/>
        <v>//**Buildings: Cooling and Ventilation : **</v>
      </c>
      <c r="T676" s="203" t="str">
        <f t="shared" si="77"/>
        <v/>
      </c>
    </row>
    <row r="677" spans="1:21" x14ac:dyDescent="0.15">
      <c r="A677" s="203" t="s">
        <v>1571</v>
      </c>
      <c r="C677" s="203" t="s">
        <v>604</v>
      </c>
      <c r="D677" s="203" t="s">
        <v>605</v>
      </c>
      <c r="E677" s="203" t="s">
        <v>606</v>
      </c>
      <c r="F677" s="203" t="s">
        <v>182</v>
      </c>
      <c r="H677" s="203" t="s">
        <v>614</v>
      </c>
      <c r="J677" s="203">
        <v>87</v>
      </c>
      <c r="K677" s="307" t="s">
        <v>76</v>
      </c>
      <c r="L677" s="203" t="s">
        <v>1608</v>
      </c>
      <c r="N677" s="216" t="s">
        <v>1569</v>
      </c>
      <c r="O677" s="216"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18" t="s">
        <v>1570</v>
      </c>
      <c r="Q677" s="218" t="s">
        <v>63</v>
      </c>
      <c r="R677" s="218" t="str">
        <f t="shared" si="82"/>
        <v xml:space="preserve">Buildings: Envelope </v>
      </c>
      <c r="S677" s="218" t="str">
        <f t="shared" si="79"/>
        <v>//**Buildings: Envelope : **</v>
      </c>
      <c r="T677" s="203" t="str">
        <f t="shared" si="77"/>
        <v/>
      </c>
    </row>
    <row r="678" spans="1:21" x14ac:dyDescent="0.15">
      <c r="A678" s="203" t="s">
        <v>1571</v>
      </c>
      <c r="C678" s="203" t="s">
        <v>604</v>
      </c>
      <c r="D678" s="203" t="s">
        <v>605</v>
      </c>
      <c r="E678" s="203" t="s">
        <v>606</v>
      </c>
      <c r="F678" s="203" t="s">
        <v>164</v>
      </c>
      <c r="H678" s="203" t="s">
        <v>615</v>
      </c>
      <c r="J678" s="203">
        <v>88</v>
      </c>
      <c r="K678" s="307" t="s">
        <v>76</v>
      </c>
      <c r="L678" s="203" t="s">
        <v>1608</v>
      </c>
      <c r="N678" s="216" t="s">
        <v>1569</v>
      </c>
      <c r="O678" s="216"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18" t="s">
        <v>1570</v>
      </c>
      <c r="Q678" s="218" t="s">
        <v>63</v>
      </c>
      <c r="R678" s="218" t="str">
        <f t="shared" si="82"/>
        <v xml:space="preserve">Buildings: Lighting </v>
      </c>
      <c r="S678" s="218" t="str">
        <f t="shared" si="79"/>
        <v>//**Buildings: Lighting : **</v>
      </c>
      <c r="T678" s="203" t="str">
        <f t="shared" si="77"/>
        <v/>
      </c>
    </row>
    <row r="679" spans="1:21" x14ac:dyDescent="0.15">
      <c r="A679" s="203" t="s">
        <v>1571</v>
      </c>
      <c r="C679" s="203" t="s">
        <v>604</v>
      </c>
      <c r="D679" s="203" t="s">
        <v>605</v>
      </c>
      <c r="E679" s="203" t="s">
        <v>606</v>
      </c>
      <c r="F679" s="203" t="s">
        <v>166</v>
      </c>
      <c r="H679" s="203" t="s">
        <v>616</v>
      </c>
      <c r="J679" s="203">
        <v>89</v>
      </c>
      <c r="K679" s="307" t="s">
        <v>76</v>
      </c>
      <c r="L679" s="203" t="s">
        <v>1608</v>
      </c>
      <c r="N679" s="216" t="s">
        <v>1569</v>
      </c>
      <c r="O679" s="216"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18" t="s">
        <v>1570</v>
      </c>
      <c r="Q679" s="218" t="s">
        <v>63</v>
      </c>
      <c r="R679" s="218" t="str">
        <f t="shared" si="82"/>
        <v xml:space="preserve">Buildings: Appliances </v>
      </c>
      <c r="S679" s="218" t="str">
        <f t="shared" si="79"/>
        <v>//**Buildings: Appliances : **</v>
      </c>
      <c r="T679" s="203" t="str">
        <f t="shared" si="77"/>
        <v/>
      </c>
    </row>
    <row r="680" spans="1:21" x14ac:dyDescent="0.15">
      <c r="A680" s="203" t="s">
        <v>1571</v>
      </c>
      <c r="C680" s="203" t="s">
        <v>604</v>
      </c>
      <c r="D680" s="203" t="s">
        <v>605</v>
      </c>
      <c r="E680" s="203" t="s">
        <v>606</v>
      </c>
      <c r="F680" s="203" t="s">
        <v>168</v>
      </c>
      <c r="H680" s="203" t="s">
        <v>617</v>
      </c>
      <c r="J680" s="203">
        <v>90</v>
      </c>
      <c r="K680" s="307" t="s">
        <v>76</v>
      </c>
      <c r="L680" s="203" t="s">
        <v>1608</v>
      </c>
      <c r="N680" s="216" t="s">
        <v>1569</v>
      </c>
      <c r="O680" s="216"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18" t="s">
        <v>1570</v>
      </c>
      <c r="Q680" s="218" t="s">
        <v>63</v>
      </c>
      <c r="R680" s="218" t="str">
        <f t="shared" si="82"/>
        <v xml:space="preserve">Buildings: Other Components </v>
      </c>
      <c r="S680" s="218" t="str">
        <f t="shared" si="79"/>
        <v>//**Buildings: Other Components : **</v>
      </c>
      <c r="T680" s="203" t="str">
        <f t="shared" si="77"/>
        <v/>
      </c>
    </row>
    <row r="681" spans="1:21" s="220" customFormat="1" ht="119" customHeight="1" x14ac:dyDescent="0.15">
      <c r="A681" s="221" t="s">
        <v>1568</v>
      </c>
      <c r="B681" s="212" t="str">
        <f t="shared" ref="B681:B682" si="83">C681&amp;D681&amp;E681</f>
        <v>Research and DevelopmentCapital Cost ReductionRnD CCS Capital Cost Perc Reduction</v>
      </c>
      <c r="C681" s="221" t="s">
        <v>604</v>
      </c>
      <c r="D681" s="221" t="s">
        <v>605</v>
      </c>
      <c r="E681" s="221" t="s">
        <v>618</v>
      </c>
      <c r="H681" s="220" t="s">
        <v>539</v>
      </c>
      <c r="J681" s="220">
        <v>91</v>
      </c>
      <c r="K681" s="309" t="s">
        <v>76</v>
      </c>
      <c r="L681" s="220" t="s">
        <v>1608</v>
      </c>
      <c r="M681" s="204"/>
      <c r="N681" s="222" t="s">
        <v>1569</v>
      </c>
      <c r="O681" s="222"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0" t="s">
        <v>1570</v>
      </c>
      <c r="Q681" s="220" t="s">
        <v>63</v>
      </c>
      <c r="R681" s="220" t="str">
        <f t="shared" si="82"/>
        <v xml:space="preserve">Carbon Capture and Sequestration </v>
      </c>
      <c r="S681" s="220" t="str">
        <f t="shared" si="79"/>
        <v>//**Carbon Capture and Sequestration : **</v>
      </c>
      <c r="T681" s="220" t="str">
        <f t="shared" si="77"/>
        <v/>
      </c>
      <c r="U681" s="23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0" customFormat="1" x14ac:dyDescent="0.15">
      <c r="A682" s="221" t="s">
        <v>1568</v>
      </c>
      <c r="B682" s="212" t="str">
        <f t="shared" si="83"/>
        <v>Research and DevelopmentCapital Cost ReductionRnD Electricity Capital Cost Perc Reduction</v>
      </c>
      <c r="C682" s="221" t="s">
        <v>604</v>
      </c>
      <c r="D682" s="221" t="s">
        <v>605</v>
      </c>
      <c r="E682" s="221" t="s">
        <v>620</v>
      </c>
      <c r="M682" s="204"/>
      <c r="N682" s="222" t="s">
        <v>1569</v>
      </c>
      <c r="O682" s="222"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0" t="s">
        <v>1570</v>
      </c>
      <c r="Q682" s="220" t="s">
        <v>63</v>
      </c>
      <c r="S682" s="220" t="str">
        <f t="shared" si="79"/>
        <v/>
      </c>
      <c r="T682" s="220" t="str">
        <f>L683</f>
        <v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2" s="211"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15">
      <c r="A683" s="203" t="s">
        <v>1571</v>
      </c>
      <c r="C683" s="203" t="s">
        <v>604</v>
      </c>
      <c r="D683" s="203" t="s">
        <v>605</v>
      </c>
      <c r="E683" s="203" t="s">
        <v>620</v>
      </c>
      <c r="F683" s="203" t="s">
        <v>226</v>
      </c>
      <c r="H683" s="203" t="s">
        <v>621</v>
      </c>
      <c r="J683" s="203">
        <v>92</v>
      </c>
      <c r="K683" s="203" t="s">
        <v>76</v>
      </c>
      <c r="L683" s="203" t="s">
        <v>1608</v>
      </c>
      <c r="N683" s="216" t="s">
        <v>1569</v>
      </c>
      <c r="O683" s="216"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18" t="s">
        <v>1570</v>
      </c>
      <c r="Q683" s="218" t="s">
        <v>63</v>
      </c>
      <c r="R683" s="218" t="str">
        <f t="shared" ref="R683:R693" si="84">H683&amp;" "&amp;I683</f>
        <v xml:space="preserve">Electricity: Hard Coal </v>
      </c>
      <c r="S683" s="218" t="str">
        <f t="shared" si="79"/>
        <v>//**Electricity: Hard Coal : **</v>
      </c>
      <c r="T683" s="203" t="str">
        <f t="shared" si="77"/>
        <v/>
      </c>
    </row>
    <row r="684" spans="1:21" x14ac:dyDescent="0.15">
      <c r="A684" s="203" t="s">
        <v>1571</v>
      </c>
      <c r="C684" s="203" t="s">
        <v>604</v>
      </c>
      <c r="D684" s="203" t="s">
        <v>605</v>
      </c>
      <c r="E684" s="203" t="s">
        <v>620</v>
      </c>
      <c r="F684" s="203" t="s">
        <v>231</v>
      </c>
      <c r="H684" s="203" t="s">
        <v>623</v>
      </c>
      <c r="J684" s="203">
        <v>93</v>
      </c>
      <c r="K684" s="203" t="s">
        <v>76</v>
      </c>
      <c r="L684" s="203" t="s">
        <v>1608</v>
      </c>
      <c r="N684" s="216" t="s">
        <v>1569</v>
      </c>
      <c r="O684" s="216"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18" t="s">
        <v>1570</v>
      </c>
      <c r="Q684" s="218" t="s">
        <v>63</v>
      </c>
      <c r="R684" s="218" t="str">
        <f t="shared" si="84"/>
        <v xml:space="preserve">Electricity: Natural Gas Nonpeaker </v>
      </c>
      <c r="S684" s="218" t="str">
        <f t="shared" si="79"/>
        <v>//**Electricity: Natural Gas Nonpeaker : **</v>
      </c>
      <c r="T684" s="203" t="str">
        <f t="shared" si="77"/>
        <v/>
      </c>
    </row>
    <row r="685" spans="1:21" x14ac:dyDescent="0.15">
      <c r="A685" s="203" t="s">
        <v>1571</v>
      </c>
      <c r="C685" s="203" t="s">
        <v>604</v>
      </c>
      <c r="D685" s="203" t="s">
        <v>605</v>
      </c>
      <c r="E685" s="203" t="s">
        <v>620</v>
      </c>
      <c r="F685" s="203" t="s">
        <v>233</v>
      </c>
      <c r="H685" s="203" t="s">
        <v>624</v>
      </c>
      <c r="J685" s="203">
        <v>94</v>
      </c>
      <c r="K685" s="203" t="s">
        <v>76</v>
      </c>
      <c r="L685" s="203" t="s">
        <v>1608</v>
      </c>
      <c r="N685" s="216" t="s">
        <v>1569</v>
      </c>
      <c r="O685" s="216"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18" t="s">
        <v>1570</v>
      </c>
      <c r="Q685" s="218" t="s">
        <v>63</v>
      </c>
      <c r="R685" s="218" t="str">
        <f t="shared" si="84"/>
        <v xml:space="preserve">Electricity: Nuclear </v>
      </c>
      <c r="S685" s="218" t="str">
        <f t="shared" si="79"/>
        <v>//**Electricity: Nuclear : **</v>
      </c>
      <c r="T685" s="203" t="str">
        <f t="shared" si="77"/>
        <v/>
      </c>
    </row>
    <row r="686" spans="1:21" x14ac:dyDescent="0.15">
      <c r="A686" s="203" t="s">
        <v>1571</v>
      </c>
      <c r="C686" s="203" t="s">
        <v>604</v>
      </c>
      <c r="D686" s="203" t="s">
        <v>605</v>
      </c>
      <c r="E686" s="203" t="s">
        <v>620</v>
      </c>
      <c r="F686" s="203" t="s">
        <v>235</v>
      </c>
      <c r="H686" s="203" t="s">
        <v>625</v>
      </c>
      <c r="J686" s="203">
        <v>95</v>
      </c>
      <c r="K686" s="308" t="s">
        <v>76</v>
      </c>
      <c r="L686" s="203" t="s">
        <v>1608</v>
      </c>
      <c r="N686" s="216" t="s">
        <v>1569</v>
      </c>
      <c r="O686" s="216"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18" t="s">
        <v>1570</v>
      </c>
      <c r="Q686" s="218" t="s">
        <v>63</v>
      </c>
      <c r="R686" s="218" t="str">
        <f t="shared" si="84"/>
        <v xml:space="preserve">Electricity: Hydro </v>
      </c>
      <c r="S686" s="218" t="str">
        <f t="shared" si="79"/>
        <v>//**Electricity: Hydro : **</v>
      </c>
      <c r="T686" s="203" t="str">
        <f t="shared" si="77"/>
        <v/>
      </c>
    </row>
    <row r="687" spans="1:21" x14ac:dyDescent="0.15">
      <c r="A687" s="203" t="s">
        <v>1571</v>
      </c>
      <c r="C687" s="203" t="s">
        <v>604</v>
      </c>
      <c r="D687" s="203" t="s">
        <v>605</v>
      </c>
      <c r="E687" s="203" t="s">
        <v>620</v>
      </c>
      <c r="F687" s="203" t="s">
        <v>237</v>
      </c>
      <c r="H687" s="203" t="s">
        <v>626</v>
      </c>
      <c r="J687" s="203">
        <v>96</v>
      </c>
      <c r="K687" s="308" t="s">
        <v>76</v>
      </c>
      <c r="L687" s="203" t="s">
        <v>1608</v>
      </c>
      <c r="N687" s="216" t="s">
        <v>1569</v>
      </c>
      <c r="O687" s="216"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18" t="s">
        <v>1570</v>
      </c>
      <c r="Q687" s="218" t="s">
        <v>63</v>
      </c>
      <c r="R687" s="218" t="str">
        <f t="shared" si="84"/>
        <v xml:space="preserve">Electricity: Onshore Wind </v>
      </c>
      <c r="S687" s="218" t="str">
        <f t="shared" si="79"/>
        <v>//**Electricity: Onshore Wind : **</v>
      </c>
      <c r="T687" s="203" t="str">
        <f t="shared" si="77"/>
        <v/>
      </c>
    </row>
    <row r="688" spans="1:21" x14ac:dyDescent="0.15">
      <c r="A688" s="203" t="s">
        <v>1571</v>
      </c>
      <c r="C688" s="203" t="s">
        <v>604</v>
      </c>
      <c r="D688" s="203" t="s">
        <v>605</v>
      </c>
      <c r="E688" s="203" t="s">
        <v>620</v>
      </c>
      <c r="F688" s="203" t="s">
        <v>239</v>
      </c>
      <c r="H688" s="203" t="s">
        <v>627</v>
      </c>
      <c r="J688" s="203">
        <v>97</v>
      </c>
      <c r="K688" s="308" t="s">
        <v>76</v>
      </c>
      <c r="L688" s="203" t="s">
        <v>1608</v>
      </c>
      <c r="N688" s="216" t="s">
        <v>1569</v>
      </c>
      <c r="O688" s="216"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18" t="s">
        <v>1570</v>
      </c>
      <c r="Q688" s="218" t="s">
        <v>63</v>
      </c>
      <c r="R688" s="218" t="str">
        <f t="shared" si="84"/>
        <v xml:space="preserve">Electricity: Solar PV </v>
      </c>
      <c r="S688" s="218" t="str">
        <f t="shared" si="79"/>
        <v>//**Electricity: Solar PV : **</v>
      </c>
      <c r="T688" s="203" t="str">
        <f t="shared" si="77"/>
        <v/>
      </c>
    </row>
    <row r="689" spans="1:21" x14ac:dyDescent="0.15">
      <c r="A689" s="203" t="s">
        <v>1571</v>
      </c>
      <c r="C689" s="203" t="s">
        <v>604</v>
      </c>
      <c r="D689" s="203" t="s">
        <v>605</v>
      </c>
      <c r="E689" s="203" t="s">
        <v>620</v>
      </c>
      <c r="F689" s="203" t="s">
        <v>241</v>
      </c>
      <c r="H689" s="203" t="s">
        <v>628</v>
      </c>
      <c r="J689" s="203">
        <v>98</v>
      </c>
      <c r="K689" s="308" t="s">
        <v>76</v>
      </c>
      <c r="L689" s="203" t="s">
        <v>1608</v>
      </c>
      <c r="N689" s="216" t="s">
        <v>1569</v>
      </c>
      <c r="O689" s="216"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18" t="s">
        <v>1570</v>
      </c>
      <c r="Q689" s="218" t="s">
        <v>63</v>
      </c>
      <c r="R689" s="218" t="str">
        <f t="shared" si="84"/>
        <v xml:space="preserve">Electricity: Solar Thermal </v>
      </c>
      <c r="S689" s="218" t="str">
        <f t="shared" si="79"/>
        <v>//**Electricity: Solar Thermal : **</v>
      </c>
      <c r="T689" s="203" t="str">
        <f t="shared" si="77"/>
        <v/>
      </c>
    </row>
    <row r="690" spans="1:21" x14ac:dyDescent="0.15">
      <c r="A690" s="203" t="s">
        <v>1571</v>
      </c>
      <c r="C690" s="203" t="s">
        <v>604</v>
      </c>
      <c r="D690" s="203" t="s">
        <v>605</v>
      </c>
      <c r="E690" s="203" t="s">
        <v>620</v>
      </c>
      <c r="F690" s="203" t="s">
        <v>243</v>
      </c>
      <c r="H690" s="203" t="s">
        <v>629</v>
      </c>
      <c r="J690" s="203">
        <v>99</v>
      </c>
      <c r="K690" s="308" t="s">
        <v>76</v>
      </c>
      <c r="L690" s="203" t="s">
        <v>1608</v>
      </c>
      <c r="N690" s="216" t="s">
        <v>1569</v>
      </c>
      <c r="O690" s="216"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18" t="s">
        <v>1570</v>
      </c>
      <c r="Q690" s="218" t="s">
        <v>63</v>
      </c>
      <c r="R690" s="218" t="str">
        <f t="shared" si="84"/>
        <v xml:space="preserve">Electricity: Biomass </v>
      </c>
      <c r="S690" s="218" t="str">
        <f t="shared" si="79"/>
        <v>//**Electricity: Biomass : **</v>
      </c>
      <c r="T690" s="203" t="str">
        <f t="shared" si="77"/>
        <v/>
      </c>
    </row>
    <row r="691" spans="1:21" x14ac:dyDescent="0.15">
      <c r="A691" s="203" t="s">
        <v>1571</v>
      </c>
      <c r="C691" s="203" t="s">
        <v>604</v>
      </c>
      <c r="D691" s="203" t="s">
        <v>605</v>
      </c>
      <c r="E691" s="203" t="s">
        <v>620</v>
      </c>
      <c r="F691" s="203" t="s">
        <v>249</v>
      </c>
      <c r="H691" s="203" t="s">
        <v>630</v>
      </c>
      <c r="J691" s="203">
        <v>192</v>
      </c>
      <c r="K691" s="203" t="s">
        <v>76</v>
      </c>
      <c r="L691" s="203" t="s">
        <v>1608</v>
      </c>
      <c r="N691" s="216" t="s">
        <v>1569</v>
      </c>
      <c r="O691" s="216"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18" t="s">
        <v>1570</v>
      </c>
      <c r="Q691" s="218" t="s">
        <v>63</v>
      </c>
      <c r="R691" s="218" t="str">
        <f t="shared" si="84"/>
        <v xml:space="preserve">Electricity: Natural Gas Peaker </v>
      </c>
      <c r="S691" s="218" t="str">
        <f t="shared" si="79"/>
        <v>//**Electricity: Natural Gas Peaker : **</v>
      </c>
      <c r="T691" s="203" t="str">
        <f t="shared" si="77"/>
        <v/>
      </c>
    </row>
    <row r="692" spans="1:21" x14ac:dyDescent="0.15">
      <c r="A692" s="203" t="s">
        <v>1571</v>
      </c>
      <c r="C692" s="203" t="s">
        <v>604</v>
      </c>
      <c r="D692" s="203" t="s">
        <v>605</v>
      </c>
      <c r="E692" s="203" t="s">
        <v>620</v>
      </c>
      <c r="F692" s="203" t="s">
        <v>251</v>
      </c>
      <c r="H692" s="203" t="s">
        <v>631</v>
      </c>
      <c r="J692" s="203">
        <v>180</v>
      </c>
      <c r="K692" s="203" t="s">
        <v>76</v>
      </c>
      <c r="L692" s="203" t="s">
        <v>1608</v>
      </c>
      <c r="N692" s="216" t="s">
        <v>1569</v>
      </c>
      <c r="O692" s="216"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18" t="s">
        <v>1570</v>
      </c>
      <c r="Q692" s="218" t="s">
        <v>63</v>
      </c>
      <c r="R692" s="218" t="str">
        <f t="shared" si="84"/>
        <v xml:space="preserve">Electricity: Lignite </v>
      </c>
      <c r="S692" s="218" t="str">
        <f t="shared" si="79"/>
        <v>//**Electricity: Lignite : **</v>
      </c>
      <c r="T692" s="203" t="str">
        <f t="shared" si="77"/>
        <v/>
      </c>
    </row>
    <row r="693" spans="1:21" x14ac:dyDescent="0.15">
      <c r="A693" s="203" t="s">
        <v>1571</v>
      </c>
      <c r="C693" s="203" t="s">
        <v>604</v>
      </c>
      <c r="D693" s="203" t="s">
        <v>605</v>
      </c>
      <c r="E693" s="203" t="s">
        <v>620</v>
      </c>
      <c r="F693" s="203" t="s">
        <v>253</v>
      </c>
      <c r="H693" s="203" t="s">
        <v>632</v>
      </c>
      <c r="J693" s="203">
        <v>183</v>
      </c>
      <c r="K693" s="308" t="s">
        <v>76</v>
      </c>
      <c r="L693" s="203" t="s">
        <v>1608</v>
      </c>
      <c r="N693" s="216" t="s">
        <v>1569</v>
      </c>
      <c r="O693" s="216"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18" t="s">
        <v>1570</v>
      </c>
      <c r="Q693" s="218" t="s">
        <v>63</v>
      </c>
      <c r="R693" s="218" t="str">
        <f t="shared" si="84"/>
        <v xml:space="preserve">Electricity: Offshore Wind </v>
      </c>
      <c r="S693" s="218" t="str">
        <f t="shared" si="79"/>
        <v>//**Electricity: Offshore Wind : **</v>
      </c>
      <c r="T693" s="203" t="str">
        <f t="shared" si="77"/>
        <v/>
      </c>
    </row>
    <row r="694" spans="1:21" s="220" customFormat="1" x14ac:dyDescent="0.15">
      <c r="A694" s="220" t="s">
        <v>1568</v>
      </c>
      <c r="B694" s="212" t="str">
        <f t="shared" ref="B694" si="85">C694&amp;D694&amp;E694</f>
        <v>Research and DevelopmentCapital Cost ReductionRnD Industry Capital Cost Perc Reduction</v>
      </c>
      <c r="C694" s="220" t="s">
        <v>604</v>
      </c>
      <c r="D694" s="220" t="s">
        <v>605</v>
      </c>
      <c r="E694" s="220" t="s">
        <v>633</v>
      </c>
      <c r="M694" s="204"/>
      <c r="N694" s="222" t="s">
        <v>1569</v>
      </c>
      <c r="O694" s="222"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0" t="s">
        <v>1570</v>
      </c>
      <c r="Q694" s="220" t="s">
        <v>63</v>
      </c>
      <c r="S694" s="220" t="str">
        <f t="shared" si="79"/>
        <v/>
      </c>
      <c r="T694" s="220" t="str">
        <f t="shared" si="77"/>
        <v/>
      </c>
      <c r="U694" s="211"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15">
      <c r="A695" s="203" t="s">
        <v>1571</v>
      </c>
      <c r="C695" s="203" t="s">
        <v>604</v>
      </c>
      <c r="D695" s="203" t="s">
        <v>605</v>
      </c>
      <c r="E695" s="203" t="s">
        <v>633</v>
      </c>
      <c r="F695" s="203" t="s">
        <v>370</v>
      </c>
      <c r="H695" s="203" t="s">
        <v>634</v>
      </c>
      <c r="J695" s="203">
        <v>100</v>
      </c>
      <c r="K695" s="308" t="s">
        <v>76</v>
      </c>
      <c r="L695" s="203" t="s">
        <v>1608</v>
      </c>
      <c r="N695" s="216" t="s">
        <v>1569</v>
      </c>
      <c r="O695" s="216"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18" t="s">
        <v>1570</v>
      </c>
      <c r="Q695" s="218" t="s">
        <v>63</v>
      </c>
      <c r="R695" s="218" t="str">
        <f t="shared" ref="R695:R702" si="86">H695&amp;" "&amp;I695</f>
        <v xml:space="preserve">Industry: Cement </v>
      </c>
      <c r="S695" s="218" t="str">
        <f t="shared" si="79"/>
        <v>//**Industry: Cement : **</v>
      </c>
      <c r="T695" s="203" t="str">
        <f t="shared" si="77"/>
        <v/>
      </c>
    </row>
    <row r="696" spans="1:21" x14ac:dyDescent="0.15">
      <c r="A696" s="203" t="s">
        <v>1571</v>
      </c>
      <c r="C696" s="203" t="s">
        <v>604</v>
      </c>
      <c r="D696" s="203" t="s">
        <v>605</v>
      </c>
      <c r="E696" s="203" t="s">
        <v>633</v>
      </c>
      <c r="F696" s="203" t="s">
        <v>375</v>
      </c>
      <c r="H696" s="203" t="s">
        <v>636</v>
      </c>
      <c r="J696" s="203">
        <v>101</v>
      </c>
      <c r="K696" s="308" t="s">
        <v>76</v>
      </c>
      <c r="L696" s="203" t="s">
        <v>1608</v>
      </c>
      <c r="N696" s="216" t="s">
        <v>1569</v>
      </c>
      <c r="O696" s="216"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18" t="s">
        <v>1570</v>
      </c>
      <c r="Q696" s="218" t="s">
        <v>63</v>
      </c>
      <c r="R696" s="218" t="str">
        <f t="shared" si="86"/>
        <v xml:space="preserve">Industry: Natural Gas and Petroleum </v>
      </c>
      <c r="S696" s="218" t="str">
        <f t="shared" si="79"/>
        <v>//**Industry: Natural Gas and Petroleum : **</v>
      </c>
      <c r="T696" s="203" t="str">
        <f t="shared" si="77"/>
        <v/>
      </c>
    </row>
    <row r="697" spans="1:21" x14ac:dyDescent="0.15">
      <c r="A697" s="203" t="s">
        <v>1571</v>
      </c>
      <c r="C697" s="203" t="s">
        <v>604</v>
      </c>
      <c r="D697" s="203" t="s">
        <v>605</v>
      </c>
      <c r="E697" s="203" t="s">
        <v>633</v>
      </c>
      <c r="F697" s="203" t="s">
        <v>377</v>
      </c>
      <c r="H697" s="203" t="s">
        <v>637</v>
      </c>
      <c r="J697" s="203">
        <v>102</v>
      </c>
      <c r="K697" s="308" t="s">
        <v>76</v>
      </c>
      <c r="L697" s="203" t="s">
        <v>1608</v>
      </c>
      <c r="N697" s="216" t="s">
        <v>1569</v>
      </c>
      <c r="O697" s="216"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18" t="s">
        <v>1570</v>
      </c>
      <c r="Q697" s="218" t="s">
        <v>63</v>
      </c>
      <c r="R697" s="218" t="str">
        <f t="shared" si="86"/>
        <v xml:space="preserve">Industry: Iron and Steel </v>
      </c>
      <c r="S697" s="218" t="str">
        <f t="shared" si="79"/>
        <v>//**Industry: Iron and Steel : **</v>
      </c>
      <c r="T697" s="203" t="str">
        <f t="shared" si="77"/>
        <v/>
      </c>
    </row>
    <row r="698" spans="1:21" x14ac:dyDescent="0.15">
      <c r="A698" s="203" t="s">
        <v>1571</v>
      </c>
      <c r="C698" s="203" t="s">
        <v>604</v>
      </c>
      <c r="D698" s="203" t="s">
        <v>605</v>
      </c>
      <c r="E698" s="203" t="s">
        <v>633</v>
      </c>
      <c r="F698" s="203" t="s">
        <v>379</v>
      </c>
      <c r="H698" s="203" t="s">
        <v>638</v>
      </c>
      <c r="J698" s="203">
        <v>103</v>
      </c>
      <c r="K698" s="308" t="s">
        <v>76</v>
      </c>
      <c r="L698" s="203" t="s">
        <v>1608</v>
      </c>
      <c r="N698" s="216" t="s">
        <v>1569</v>
      </c>
      <c r="O698" s="216"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18" t="s">
        <v>1570</v>
      </c>
      <c r="Q698" s="218" t="s">
        <v>63</v>
      </c>
      <c r="R698" s="218" t="str">
        <f t="shared" si="86"/>
        <v xml:space="preserve">Industry: Chemicals </v>
      </c>
      <c r="S698" s="218" t="str">
        <f t="shared" si="79"/>
        <v>//**Industry: Chemicals : **</v>
      </c>
      <c r="T698" s="203" t="str">
        <f t="shared" si="77"/>
        <v/>
      </c>
    </row>
    <row r="699" spans="1:21" x14ac:dyDescent="0.15">
      <c r="A699" s="203" t="s">
        <v>1571</v>
      </c>
      <c r="C699" s="203" t="s">
        <v>604</v>
      </c>
      <c r="D699" s="203" t="s">
        <v>605</v>
      </c>
      <c r="E699" s="203" t="s">
        <v>633</v>
      </c>
      <c r="F699" s="203" t="s">
        <v>381</v>
      </c>
      <c r="H699" s="203" t="s">
        <v>639</v>
      </c>
      <c r="J699" s="203">
        <v>104</v>
      </c>
      <c r="K699" s="308" t="s">
        <v>76</v>
      </c>
      <c r="L699" s="203" t="s">
        <v>1608</v>
      </c>
      <c r="N699" s="216" t="s">
        <v>1569</v>
      </c>
      <c r="O699" s="216"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18" t="s">
        <v>1570</v>
      </c>
      <c r="Q699" s="218" t="s">
        <v>63</v>
      </c>
      <c r="R699" s="218" t="str">
        <f t="shared" si="86"/>
        <v xml:space="preserve">Industry: Mining </v>
      </c>
      <c r="S699" s="218" t="str">
        <f t="shared" si="79"/>
        <v>//**Industry: Mining : **</v>
      </c>
      <c r="T699" s="203" t="str">
        <f t="shared" si="77"/>
        <v/>
      </c>
    </row>
    <row r="700" spans="1:21" x14ac:dyDescent="0.15">
      <c r="A700" s="203" t="s">
        <v>1571</v>
      </c>
      <c r="C700" s="203" t="s">
        <v>604</v>
      </c>
      <c r="D700" s="203" t="s">
        <v>605</v>
      </c>
      <c r="E700" s="203" t="s">
        <v>633</v>
      </c>
      <c r="F700" s="203" t="s">
        <v>383</v>
      </c>
      <c r="H700" s="203" t="s">
        <v>640</v>
      </c>
      <c r="J700" s="203">
        <v>105</v>
      </c>
      <c r="K700" s="308" t="s">
        <v>76</v>
      </c>
      <c r="L700" s="203" t="s">
        <v>1608</v>
      </c>
      <c r="N700" s="216" t="s">
        <v>1569</v>
      </c>
      <c r="O700" s="216"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18" t="s">
        <v>1570</v>
      </c>
      <c r="Q700" s="218" t="s">
        <v>63</v>
      </c>
      <c r="R700" s="218" t="str">
        <f t="shared" si="86"/>
        <v xml:space="preserve">Industry: Water &amp; Waste </v>
      </c>
      <c r="S700" s="218" t="str">
        <f t="shared" si="79"/>
        <v>//**Industry: Water &amp; Waste : **</v>
      </c>
      <c r="T700" s="203" t="str">
        <f t="shared" si="77"/>
        <v/>
      </c>
    </row>
    <row r="701" spans="1:21" x14ac:dyDescent="0.15">
      <c r="A701" s="203" t="s">
        <v>1571</v>
      </c>
      <c r="C701" s="203" t="s">
        <v>604</v>
      </c>
      <c r="D701" s="203" t="s">
        <v>605</v>
      </c>
      <c r="E701" s="203" t="s">
        <v>633</v>
      </c>
      <c r="F701" s="203" t="s">
        <v>385</v>
      </c>
      <c r="H701" s="203" t="s">
        <v>641</v>
      </c>
      <c r="J701" s="203">
        <v>106</v>
      </c>
      <c r="K701" s="308" t="s">
        <v>76</v>
      </c>
      <c r="L701" s="203" t="s">
        <v>1608</v>
      </c>
      <c r="N701" s="216" t="s">
        <v>1569</v>
      </c>
      <c r="O701" s="216"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18" t="s">
        <v>1570</v>
      </c>
      <c r="Q701" s="218" t="s">
        <v>63</v>
      </c>
      <c r="R701" s="218" t="str">
        <f t="shared" si="86"/>
        <v xml:space="preserve">Industry: Agriculture </v>
      </c>
      <c r="S701" s="218" t="str">
        <f t="shared" si="79"/>
        <v>//**Industry: Agriculture : **</v>
      </c>
      <c r="T701" s="203" t="str">
        <f t="shared" si="77"/>
        <v/>
      </c>
    </row>
    <row r="702" spans="1:21" x14ac:dyDescent="0.15">
      <c r="A702" s="203" t="s">
        <v>1571</v>
      </c>
      <c r="C702" s="203" t="s">
        <v>604</v>
      </c>
      <c r="D702" s="203" t="s">
        <v>605</v>
      </c>
      <c r="E702" s="203" t="s">
        <v>633</v>
      </c>
      <c r="F702" s="203" t="s">
        <v>387</v>
      </c>
      <c r="H702" s="203" t="s">
        <v>642</v>
      </c>
      <c r="J702" s="203">
        <v>107</v>
      </c>
      <c r="K702" s="308" t="s">
        <v>76</v>
      </c>
      <c r="L702" s="203" t="s">
        <v>1608</v>
      </c>
      <c r="N702" s="216" t="s">
        <v>1569</v>
      </c>
      <c r="O702" s="216"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18" t="s">
        <v>1570</v>
      </c>
      <c r="Q702" s="218" t="s">
        <v>63</v>
      </c>
      <c r="R702" s="218" t="str">
        <f t="shared" si="86"/>
        <v xml:space="preserve">Industry: Other Industries </v>
      </c>
      <c r="S702" s="218" t="str">
        <f t="shared" si="79"/>
        <v>//**Industry: Other Industries : **</v>
      </c>
      <c r="T702" s="203" t="str">
        <f t="shared" si="77"/>
        <v/>
      </c>
    </row>
    <row r="703" spans="1:21" s="220" customFormat="1" x14ac:dyDescent="0.15">
      <c r="A703" s="220" t="s">
        <v>1568</v>
      </c>
      <c r="B703" s="212" t="str">
        <f t="shared" ref="B703" si="87">C703&amp;D703&amp;E703</f>
        <v>Research and DevelopmentCapital Cost ReductionRnD Transportation Capital Cost Perc Reduction</v>
      </c>
      <c r="C703" s="221" t="s">
        <v>604</v>
      </c>
      <c r="D703" s="221" t="s">
        <v>605</v>
      </c>
      <c r="E703" s="221" t="s">
        <v>643</v>
      </c>
      <c r="M703" s="204"/>
      <c r="N703" s="222" t="s">
        <v>1569</v>
      </c>
      <c r="O703" s="222"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0" t="s">
        <v>1570</v>
      </c>
      <c r="Q703" s="220" t="s">
        <v>63</v>
      </c>
      <c r="S703" s="220" t="str">
        <f t="shared" si="79"/>
        <v/>
      </c>
      <c r="T703" s="220" t="str">
        <f t="shared" si="77"/>
        <v/>
      </c>
      <c r="U703" s="211" t="str">
        <f>U681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15">
      <c r="A704" s="203" t="s">
        <v>1571</v>
      </c>
      <c r="C704" s="203" t="s">
        <v>604</v>
      </c>
      <c r="D704" s="203" t="s">
        <v>605</v>
      </c>
      <c r="E704" s="203" t="s">
        <v>643</v>
      </c>
      <c r="F704" s="203" t="s">
        <v>644</v>
      </c>
      <c r="H704" s="203" t="s">
        <v>645</v>
      </c>
      <c r="J704" s="203">
        <v>108</v>
      </c>
      <c r="K704" s="308" t="s">
        <v>76</v>
      </c>
      <c r="L704" s="203" t="s">
        <v>1608</v>
      </c>
      <c r="N704" s="216" t="s">
        <v>1569</v>
      </c>
      <c r="O704" s="216"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18" t="s">
        <v>1570</v>
      </c>
      <c r="Q704" s="218" t="s">
        <v>63</v>
      </c>
      <c r="R704" s="218" t="str">
        <f t="shared" ref="R704:R711" si="88">H704&amp;" "&amp;I704</f>
        <v xml:space="preserve">Vehicles: Battery Electric </v>
      </c>
      <c r="S704" s="218" t="str">
        <f t="shared" si="79"/>
        <v>//**Vehicles: Battery Electric : **</v>
      </c>
      <c r="T704" s="203" t="str">
        <f t="shared" si="77"/>
        <v/>
      </c>
    </row>
    <row r="705" spans="1:22" x14ac:dyDescent="0.15">
      <c r="A705" s="203" t="s">
        <v>1571</v>
      </c>
      <c r="C705" s="203" t="s">
        <v>604</v>
      </c>
      <c r="D705" s="203" t="s">
        <v>605</v>
      </c>
      <c r="E705" s="203" t="s">
        <v>643</v>
      </c>
      <c r="F705" s="203" t="s">
        <v>647</v>
      </c>
      <c r="H705" s="203" t="s">
        <v>648</v>
      </c>
      <c r="J705" s="203">
        <v>109</v>
      </c>
      <c r="K705" s="308" t="s">
        <v>76</v>
      </c>
      <c r="L705" s="203" t="s">
        <v>1608</v>
      </c>
      <c r="N705" s="216" t="s">
        <v>1569</v>
      </c>
      <c r="O705" s="216"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18" t="s">
        <v>1570</v>
      </c>
      <c r="Q705" s="218" t="s">
        <v>63</v>
      </c>
      <c r="R705" s="218" t="str">
        <f t="shared" si="88"/>
        <v xml:space="preserve">Vehicles: Natural Gas </v>
      </c>
      <c r="S705" s="218" t="str">
        <f t="shared" si="79"/>
        <v>//**Vehicles: Natural Gas : **</v>
      </c>
      <c r="T705" s="203" t="str">
        <f t="shared" si="77"/>
        <v/>
      </c>
    </row>
    <row r="706" spans="1:22" x14ac:dyDescent="0.15">
      <c r="A706" s="203" t="s">
        <v>1571</v>
      </c>
      <c r="C706" s="203" t="s">
        <v>604</v>
      </c>
      <c r="D706" s="203" t="s">
        <v>605</v>
      </c>
      <c r="E706" s="203" t="s">
        <v>643</v>
      </c>
      <c r="F706" s="203" t="s">
        <v>649</v>
      </c>
      <c r="H706" s="203" t="s">
        <v>650</v>
      </c>
      <c r="J706" s="203">
        <v>110</v>
      </c>
      <c r="K706" s="308" t="s">
        <v>76</v>
      </c>
      <c r="L706" s="203" t="s">
        <v>1608</v>
      </c>
      <c r="N706" s="216" t="s">
        <v>1569</v>
      </c>
      <c r="O706" s="216"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18" t="s">
        <v>1570</v>
      </c>
      <c r="Q706" s="218" t="s">
        <v>63</v>
      </c>
      <c r="R706" s="218" t="str">
        <f t="shared" si="88"/>
        <v xml:space="preserve">Vehicles: Gasoline Engine </v>
      </c>
      <c r="S706" s="218" t="str">
        <f t="shared" si="79"/>
        <v>//**Vehicles: Gasoline Engine : **</v>
      </c>
      <c r="T706" s="203" t="str">
        <f t="shared" si="77"/>
        <v/>
      </c>
    </row>
    <row r="707" spans="1:22" x14ac:dyDescent="0.15">
      <c r="A707" s="203" t="s">
        <v>1571</v>
      </c>
      <c r="C707" s="203" t="s">
        <v>604</v>
      </c>
      <c r="D707" s="203" t="s">
        <v>605</v>
      </c>
      <c r="E707" s="203" t="s">
        <v>643</v>
      </c>
      <c r="F707" s="203" t="s">
        <v>651</v>
      </c>
      <c r="H707" s="203" t="s">
        <v>652</v>
      </c>
      <c r="J707" s="203">
        <v>111</v>
      </c>
      <c r="K707" s="308" t="s">
        <v>76</v>
      </c>
      <c r="L707" s="203" t="s">
        <v>1608</v>
      </c>
      <c r="N707" s="216" t="s">
        <v>1569</v>
      </c>
      <c r="O707" s="216"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18" t="s">
        <v>1570</v>
      </c>
      <c r="Q707" s="218" t="s">
        <v>63</v>
      </c>
      <c r="R707" s="218" t="str">
        <f t="shared" si="88"/>
        <v xml:space="preserve">Vehicles: Diesel Engine </v>
      </c>
      <c r="S707" s="218" t="str">
        <f t="shared" si="79"/>
        <v>//**Vehicles: Diesel Engine : **</v>
      </c>
      <c r="T707" s="203" t="str">
        <f t="shared" si="77"/>
        <v/>
      </c>
    </row>
    <row r="708" spans="1:22" x14ac:dyDescent="0.15">
      <c r="A708" s="203" t="s">
        <v>1571</v>
      </c>
      <c r="C708" s="203" t="s">
        <v>604</v>
      </c>
      <c r="D708" s="203" t="s">
        <v>605</v>
      </c>
      <c r="E708" s="203" t="s">
        <v>643</v>
      </c>
      <c r="F708" s="203" t="s">
        <v>653</v>
      </c>
      <c r="H708" s="203" t="s">
        <v>654</v>
      </c>
      <c r="J708" s="203">
        <v>112</v>
      </c>
      <c r="K708" s="308" t="s">
        <v>76</v>
      </c>
      <c r="L708" s="203" t="s">
        <v>1608</v>
      </c>
      <c r="N708" s="216" t="s">
        <v>1569</v>
      </c>
      <c r="O708" s="216"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18" t="s">
        <v>1570</v>
      </c>
      <c r="Q708" s="218" t="s">
        <v>63</v>
      </c>
      <c r="R708" s="218" t="str">
        <f t="shared" si="88"/>
        <v xml:space="preserve">Vehicles: Plug-in Hybrid </v>
      </c>
      <c r="S708" s="218" t="str">
        <f t="shared" si="79"/>
        <v>//**Vehicles: Plug-in Hybrid : **</v>
      </c>
      <c r="T708" s="203" t="str">
        <f t="shared" ref="T708:T771" si="89">IF(K708="Yes",S708&amp;L708,"")</f>
        <v/>
      </c>
    </row>
    <row r="709" spans="1:22" x14ac:dyDescent="0.15">
      <c r="A709" s="203" t="s">
        <v>1571</v>
      </c>
      <c r="C709" s="203" t="s">
        <v>604</v>
      </c>
      <c r="D709" s="203" t="s">
        <v>605</v>
      </c>
      <c r="E709" s="203" t="s">
        <v>643</v>
      </c>
      <c r="F709" s="203" t="s">
        <v>655</v>
      </c>
      <c r="H709" s="203" t="s">
        <v>656</v>
      </c>
      <c r="J709" s="203">
        <v>113</v>
      </c>
      <c r="K709" s="308" t="s">
        <v>76</v>
      </c>
      <c r="L709" s="203" t="s">
        <v>1608</v>
      </c>
      <c r="N709" s="216" t="s">
        <v>1569</v>
      </c>
      <c r="O709" s="216"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18" t="s">
        <v>1570</v>
      </c>
      <c r="Q709" s="218" t="s">
        <v>63</v>
      </c>
      <c r="R709" s="218" t="str">
        <f t="shared" si="88"/>
        <v xml:space="preserve">Vehicles: LPG </v>
      </c>
      <c r="S709" s="218" t="str">
        <f t="shared" si="79"/>
        <v>//**Vehicles: LPG : **</v>
      </c>
      <c r="T709" s="203" t="str">
        <f t="shared" si="89"/>
        <v/>
      </c>
    </row>
    <row r="710" spans="1:22" x14ac:dyDescent="0.15">
      <c r="A710" s="203" t="s">
        <v>1571</v>
      </c>
      <c r="C710" s="203" t="s">
        <v>604</v>
      </c>
      <c r="D710" s="203" t="s">
        <v>605</v>
      </c>
      <c r="E710" s="203" t="s">
        <v>643</v>
      </c>
      <c r="F710" s="203" t="s">
        <v>657</v>
      </c>
      <c r="H710" s="203" t="s">
        <v>658</v>
      </c>
      <c r="J710" s="203">
        <v>523</v>
      </c>
      <c r="K710" s="308" t="s">
        <v>76</v>
      </c>
      <c r="L710" s="203" t="s">
        <v>1608</v>
      </c>
      <c r="N710" s="216" t="s">
        <v>1569</v>
      </c>
      <c r="O710" s="216"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18" t="s">
        <v>1570</v>
      </c>
      <c r="Q710" s="218" t="s">
        <v>63</v>
      </c>
      <c r="R710" s="218" t="str">
        <f t="shared" si="88"/>
        <v xml:space="preserve">Vehicles: Hydrogen </v>
      </c>
      <c r="S710" s="218" t="str">
        <f t="shared" si="79"/>
        <v>//**Vehicles: Hydrogen : **</v>
      </c>
      <c r="T710" s="203" t="str">
        <f t="shared" si="89"/>
        <v/>
      </c>
    </row>
    <row r="711" spans="1:22" x14ac:dyDescent="0.15">
      <c r="A711" s="220" t="s">
        <v>1568</v>
      </c>
      <c r="B711" s="212" t="str">
        <f t="shared" ref="B711:B712" si="90">C711&amp;D711&amp;E711</f>
        <v>Research and DevelopmentDirect Air CaptureFraction of Direct Air Capture Potential Achieved</v>
      </c>
      <c r="C711" s="220" t="s">
        <v>604</v>
      </c>
      <c r="D711" s="220" t="s">
        <v>659</v>
      </c>
      <c r="E711" s="220" t="s">
        <v>660</v>
      </c>
      <c r="F711" s="220"/>
      <c r="G711" s="220"/>
      <c r="H711" s="220"/>
      <c r="I711" s="220"/>
      <c r="J711" s="220">
        <v>525</v>
      </c>
      <c r="K711" s="220" t="s">
        <v>63</v>
      </c>
      <c r="L711" s="220" t="s">
        <v>1774</v>
      </c>
      <c r="N711" s="222" t="s">
        <v>1569</v>
      </c>
      <c r="O711" s="222"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0" t="s">
        <v>1570</v>
      </c>
      <c r="Q711" s="220" t="s">
        <v>76</v>
      </c>
      <c r="R711" s="220" t="str">
        <f t="shared" si="88"/>
        <v xml:space="preserve"> </v>
      </c>
      <c r="S711" s="220"/>
      <c r="T711" s="220"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1"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15">
      <c r="A712" s="220" t="s">
        <v>1568</v>
      </c>
      <c r="B712" s="212" t="str">
        <f t="shared" si="90"/>
        <v>Research and DevelopmentFuel Use ReductionRnD Building Fuel Use Perc Reduction</v>
      </c>
      <c r="C712" s="220" t="s">
        <v>604</v>
      </c>
      <c r="D712" s="220" t="s">
        <v>665</v>
      </c>
      <c r="E712" s="220" t="s">
        <v>666</v>
      </c>
      <c r="F712" s="220"/>
      <c r="G712" s="220"/>
      <c r="H712" s="220"/>
      <c r="I712" s="220"/>
      <c r="J712" s="220"/>
      <c r="K712" s="220"/>
      <c r="L712" s="299" t="s">
        <v>1872</v>
      </c>
      <c r="N712" s="222" t="s">
        <v>1569</v>
      </c>
      <c r="O712" s="222"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0" t="s">
        <v>1570</v>
      </c>
      <c r="Q712" s="220" t="s">
        <v>63</v>
      </c>
      <c r="R712" s="220"/>
      <c r="S712" s="220" t="str">
        <f t="shared" si="79"/>
        <v/>
      </c>
      <c r="T712" s="220" t="str">
        <f t="shared" si="89"/>
        <v/>
      </c>
      <c r="U712" s="234"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01"/>
    </row>
    <row r="713" spans="1:22" x14ac:dyDescent="0.15">
      <c r="A713" s="203" t="s">
        <v>1571</v>
      </c>
      <c r="C713" s="203" t="s">
        <v>604</v>
      </c>
      <c r="D713" s="203" t="s">
        <v>665</v>
      </c>
      <c r="E713" s="203" t="s">
        <v>666</v>
      </c>
      <c r="F713" s="203" t="s">
        <v>154</v>
      </c>
      <c r="H713" s="203" t="s">
        <v>607</v>
      </c>
      <c r="J713" s="203">
        <v>114</v>
      </c>
      <c r="K713" s="203" t="s">
        <v>76</v>
      </c>
      <c r="L713" s="298" t="s">
        <v>1608</v>
      </c>
      <c r="N713" s="216" t="s">
        <v>1569</v>
      </c>
      <c r="O713" s="216"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18" t="s">
        <v>1570</v>
      </c>
      <c r="Q713" s="218" t="s">
        <v>63</v>
      </c>
      <c r="R713" s="218" t="str">
        <f t="shared" ref="R713:R719" si="91">H713&amp;" "&amp;I713</f>
        <v xml:space="preserve">Buildings: Heating </v>
      </c>
      <c r="S713" s="218" t="str">
        <f t="shared" si="79"/>
        <v>//**Buildings: Heating : **</v>
      </c>
      <c r="T713" s="203" t="str">
        <f t="shared" si="89"/>
        <v/>
      </c>
    </row>
    <row r="714" spans="1:22" x14ac:dyDescent="0.15">
      <c r="A714" s="203" t="s">
        <v>1571</v>
      </c>
      <c r="C714" s="203" t="s">
        <v>604</v>
      </c>
      <c r="D714" s="203" t="s">
        <v>665</v>
      </c>
      <c r="E714" s="203" t="s">
        <v>666</v>
      </c>
      <c r="F714" s="203" t="s">
        <v>162</v>
      </c>
      <c r="H714" s="203" t="s">
        <v>613</v>
      </c>
      <c r="J714" s="203">
        <v>115</v>
      </c>
      <c r="K714" s="203" t="s">
        <v>63</v>
      </c>
      <c r="L714" s="203" t="s">
        <v>1608</v>
      </c>
      <c r="N714" s="216" t="s">
        <v>1569</v>
      </c>
      <c r="O714" s="216"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18" t="s">
        <v>1570</v>
      </c>
      <c r="Q714" s="218" t="s">
        <v>63</v>
      </c>
      <c r="R714" s="218" t="str">
        <f t="shared" si="91"/>
        <v xml:space="preserve">Buildings: Cooling and Ventilation </v>
      </c>
      <c r="S714" s="218" t="str">
        <f t="shared" si="79"/>
        <v>//**Buildings: Cooling and Ventilation : **</v>
      </c>
      <c r="T714" s="203"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15">
      <c r="A715" s="203" t="s">
        <v>1571</v>
      </c>
      <c r="C715" s="203" t="s">
        <v>604</v>
      </c>
      <c r="D715" s="203" t="s">
        <v>665</v>
      </c>
      <c r="E715" s="203" t="s">
        <v>666</v>
      </c>
      <c r="F715" s="203" t="s">
        <v>182</v>
      </c>
      <c r="H715" s="203" t="s">
        <v>614</v>
      </c>
      <c r="K715" s="203" t="s">
        <v>76</v>
      </c>
      <c r="N715" s="216" t="s">
        <v>1569</v>
      </c>
      <c r="O715" s="216"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18" t="s">
        <v>1570</v>
      </c>
      <c r="Q715" s="218" t="s">
        <v>63</v>
      </c>
      <c r="R715" s="218" t="str">
        <f t="shared" si="91"/>
        <v xml:space="preserve">Buildings: Envelope </v>
      </c>
      <c r="S715" s="218" t="str">
        <f t="shared" si="79"/>
        <v>//**Buildings: Envelope : **</v>
      </c>
      <c r="T715" s="203" t="str">
        <f t="shared" si="89"/>
        <v/>
      </c>
    </row>
    <row r="716" spans="1:22" x14ac:dyDescent="0.15">
      <c r="A716" s="203" t="s">
        <v>1571</v>
      </c>
      <c r="C716" s="203" t="s">
        <v>604</v>
      </c>
      <c r="D716" s="203" t="s">
        <v>665</v>
      </c>
      <c r="E716" s="203" t="s">
        <v>666</v>
      </c>
      <c r="F716" s="203" t="s">
        <v>164</v>
      </c>
      <c r="H716" s="203" t="s">
        <v>615</v>
      </c>
      <c r="J716" s="203">
        <v>117</v>
      </c>
      <c r="K716" s="203" t="s">
        <v>63</v>
      </c>
      <c r="L716" s="203" t="s">
        <v>1608</v>
      </c>
      <c r="N716" s="216" t="s">
        <v>1569</v>
      </c>
      <c r="O716" s="216"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18" t="s">
        <v>1570</v>
      </c>
      <c r="Q716" s="218" t="s">
        <v>63</v>
      </c>
      <c r="R716" s="218" t="str">
        <f t="shared" si="91"/>
        <v xml:space="preserve">Buildings: Lighting </v>
      </c>
      <c r="S716" s="218" t="str">
        <f t="shared" si="79"/>
        <v>//**Buildings: Lighting : **</v>
      </c>
      <c r="T716" s="203"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15">
      <c r="A717" s="203" t="s">
        <v>1571</v>
      </c>
      <c r="C717" s="203" t="s">
        <v>604</v>
      </c>
      <c r="D717" s="203" t="s">
        <v>665</v>
      </c>
      <c r="E717" s="203" t="s">
        <v>666</v>
      </c>
      <c r="F717" s="203" t="s">
        <v>166</v>
      </c>
      <c r="H717" s="203" t="s">
        <v>616</v>
      </c>
      <c r="J717" s="203">
        <v>118</v>
      </c>
      <c r="K717" s="203" t="s">
        <v>63</v>
      </c>
      <c r="L717" s="203" t="s">
        <v>1608</v>
      </c>
      <c r="N717" s="216" t="s">
        <v>1569</v>
      </c>
      <c r="O717" s="216"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18" t="s">
        <v>1570</v>
      </c>
      <c r="Q717" s="218" t="s">
        <v>63</v>
      </c>
      <c r="R717" s="218" t="str">
        <f t="shared" si="91"/>
        <v xml:space="preserve">Buildings: Appliances </v>
      </c>
      <c r="S717" s="218" t="str">
        <f t="shared" si="79"/>
        <v>//**Buildings: Appliances : **</v>
      </c>
      <c r="T717" s="203"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15">
      <c r="A718" s="203" t="s">
        <v>1571</v>
      </c>
      <c r="C718" s="203" t="s">
        <v>604</v>
      </c>
      <c r="D718" s="203" t="s">
        <v>665</v>
      </c>
      <c r="E718" s="203" t="s">
        <v>666</v>
      </c>
      <c r="F718" s="203" t="s">
        <v>168</v>
      </c>
      <c r="H718" s="203" t="s">
        <v>617</v>
      </c>
      <c r="J718" s="203">
        <v>119</v>
      </c>
      <c r="K718" s="203" t="s">
        <v>63</v>
      </c>
      <c r="L718" s="203" t="s">
        <v>1608</v>
      </c>
      <c r="N718" s="216" t="s">
        <v>1569</v>
      </c>
      <c r="O718" s="216"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18" t="s">
        <v>1570</v>
      </c>
      <c r="Q718" s="218" t="s">
        <v>63</v>
      </c>
      <c r="R718" s="218" t="str">
        <f t="shared" si="91"/>
        <v xml:space="preserve">Buildings: Other Components </v>
      </c>
      <c r="S718" s="218" t="str">
        <f t="shared" si="79"/>
        <v>//**Buildings: Other Components : **</v>
      </c>
      <c r="T718" s="203"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15">
      <c r="A719" s="221" t="s">
        <v>1568</v>
      </c>
      <c r="B719" s="212" t="str">
        <f t="shared" ref="B719:B720" si="92">C719&amp;D719&amp;E719</f>
        <v>Research and DevelopmentFuel Use ReductionRnD CCS Fuel Use Perc Reduction</v>
      </c>
      <c r="C719" s="221" t="s">
        <v>604</v>
      </c>
      <c r="D719" s="221" t="s">
        <v>665</v>
      </c>
      <c r="E719" s="221" t="s">
        <v>670</v>
      </c>
      <c r="F719" s="221"/>
      <c r="G719" s="221"/>
      <c r="H719" s="221" t="s">
        <v>539</v>
      </c>
      <c r="I719" s="221"/>
      <c r="J719" s="221">
        <v>120</v>
      </c>
      <c r="K719" s="221" t="s">
        <v>63</v>
      </c>
      <c r="L719" s="221" t="s">
        <v>1608</v>
      </c>
      <c r="M719" s="205"/>
      <c r="N719" s="224" t="s">
        <v>1569</v>
      </c>
      <c r="O719" s="224"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1" t="s">
        <v>1570</v>
      </c>
      <c r="Q719" s="221" t="s">
        <v>63</v>
      </c>
      <c r="R719" s="221" t="str">
        <f t="shared" si="91"/>
        <v xml:space="preserve">Carbon Capture and Sequestration </v>
      </c>
      <c r="S719" s="221" t="str">
        <f t="shared" si="79"/>
        <v>//**Carbon Capture and Sequestration : **</v>
      </c>
      <c r="T719" s="221"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1"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1"/>
    </row>
    <row r="720" spans="1:22" x14ac:dyDescent="0.15">
      <c r="A720" s="221" t="s">
        <v>1568</v>
      </c>
      <c r="B720" s="212" t="str">
        <f t="shared" si="92"/>
        <v>Research and DevelopmentFuel Use ReductionRnD Electricity Fuel Use Perc Reduction</v>
      </c>
      <c r="C720" s="221" t="s">
        <v>604</v>
      </c>
      <c r="D720" s="221" t="s">
        <v>665</v>
      </c>
      <c r="E720" s="221" t="s">
        <v>672</v>
      </c>
      <c r="F720" s="221"/>
      <c r="G720" s="221"/>
      <c r="H720" s="221"/>
      <c r="I720" s="221"/>
      <c r="J720" s="221"/>
      <c r="K720" s="221"/>
      <c r="L720" s="221"/>
      <c r="M720" s="205"/>
      <c r="N720" s="224" t="s">
        <v>1569</v>
      </c>
      <c r="O720" s="224"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1" t="s">
        <v>1570</v>
      </c>
      <c r="Q720" s="221" t="s">
        <v>63</v>
      </c>
      <c r="R720" s="221"/>
      <c r="S720" s="221" t="str">
        <f t="shared" ref="S720:S783" si="93">IF(R720="","","//**"&amp;R720&amp;": **")</f>
        <v/>
      </c>
      <c r="T720" s="221" t="str">
        <f t="shared" si="89"/>
        <v/>
      </c>
      <c r="U720" s="211"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1"/>
    </row>
    <row r="721" spans="1:21" x14ac:dyDescent="0.15">
      <c r="A721" s="203" t="s">
        <v>1571</v>
      </c>
      <c r="C721" s="203" t="s">
        <v>604</v>
      </c>
      <c r="D721" s="203" t="s">
        <v>665</v>
      </c>
      <c r="E721" s="203" t="s">
        <v>672</v>
      </c>
      <c r="F721" s="203" t="s">
        <v>226</v>
      </c>
      <c r="H721" s="203" t="s">
        <v>621</v>
      </c>
      <c r="J721" s="203">
        <v>121</v>
      </c>
      <c r="K721" s="203" t="s">
        <v>63</v>
      </c>
      <c r="L721" s="203" t="s">
        <v>1608</v>
      </c>
      <c r="N721" s="216" t="s">
        <v>1569</v>
      </c>
      <c r="O721" s="216"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18" t="s">
        <v>1570</v>
      </c>
      <c r="Q721" s="218" t="s">
        <v>63</v>
      </c>
      <c r="R721" s="218" t="str">
        <f t="shared" ref="R721:R731" si="94">H721&amp;" "&amp;I721</f>
        <v xml:space="preserve">Electricity: Hard Coal </v>
      </c>
      <c r="S721" s="218" t="str">
        <f t="shared" si="93"/>
        <v>//**Electricity: Hard Coal : **</v>
      </c>
      <c r="T721" s="203"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15">
      <c r="A722" s="203" t="s">
        <v>1571</v>
      </c>
      <c r="C722" s="203" t="s">
        <v>604</v>
      </c>
      <c r="D722" s="203" t="s">
        <v>665</v>
      </c>
      <c r="E722" s="203" t="s">
        <v>672</v>
      </c>
      <c r="F722" s="203" t="s">
        <v>231</v>
      </c>
      <c r="H722" s="203" t="s">
        <v>623</v>
      </c>
      <c r="J722" s="203">
        <v>122</v>
      </c>
      <c r="K722" s="203" t="s">
        <v>63</v>
      </c>
      <c r="L722" s="203" t="s">
        <v>1608</v>
      </c>
      <c r="N722" s="216" t="s">
        <v>1569</v>
      </c>
      <c r="O722" s="216"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18" t="s">
        <v>1570</v>
      </c>
      <c r="Q722" s="218" t="s">
        <v>63</v>
      </c>
      <c r="R722" s="218" t="str">
        <f t="shared" si="94"/>
        <v xml:space="preserve">Electricity: Natural Gas Nonpeaker </v>
      </c>
      <c r="S722" s="218" t="str">
        <f t="shared" si="93"/>
        <v>//**Electricity: Natural Gas Nonpeaker : **</v>
      </c>
      <c r="T722" s="203"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15">
      <c r="A723" s="203" t="s">
        <v>1571</v>
      </c>
      <c r="C723" s="203" t="s">
        <v>604</v>
      </c>
      <c r="D723" s="203" t="s">
        <v>665</v>
      </c>
      <c r="E723" s="203" t="s">
        <v>672</v>
      </c>
      <c r="F723" s="203" t="s">
        <v>233</v>
      </c>
      <c r="H723" s="203" t="s">
        <v>624</v>
      </c>
      <c r="J723" s="203">
        <v>123</v>
      </c>
      <c r="K723" s="203" t="s">
        <v>63</v>
      </c>
      <c r="L723" s="203" t="s">
        <v>1608</v>
      </c>
      <c r="N723" s="216" t="s">
        <v>1569</v>
      </c>
      <c r="O723" s="216"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18" t="s">
        <v>1570</v>
      </c>
      <c r="Q723" s="218" t="s">
        <v>63</v>
      </c>
      <c r="R723" s="218" t="str">
        <f t="shared" si="94"/>
        <v xml:space="preserve">Electricity: Nuclear </v>
      </c>
      <c r="S723" s="218" t="str">
        <f t="shared" si="93"/>
        <v>//**Electricity: Nuclear : **</v>
      </c>
      <c r="T723" s="203"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15">
      <c r="A724" s="203" t="s">
        <v>1571</v>
      </c>
      <c r="C724" s="203" t="s">
        <v>604</v>
      </c>
      <c r="D724" s="203" t="s">
        <v>665</v>
      </c>
      <c r="E724" s="203" t="s">
        <v>672</v>
      </c>
      <c r="F724" s="203" t="s">
        <v>235</v>
      </c>
      <c r="H724" s="203" t="s">
        <v>625</v>
      </c>
      <c r="J724" s="203" t="s">
        <v>222</v>
      </c>
      <c r="K724" s="203" t="s">
        <v>76</v>
      </c>
      <c r="N724" s="216" t="s">
        <v>1569</v>
      </c>
      <c r="O724" s="216"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18" t="s">
        <v>1570</v>
      </c>
      <c r="Q724" s="218" t="s">
        <v>63</v>
      </c>
      <c r="R724" s="218" t="str">
        <f t="shared" si="94"/>
        <v xml:space="preserve">Electricity: Hydro </v>
      </c>
      <c r="S724" s="218" t="str">
        <f t="shared" si="93"/>
        <v>//**Electricity: Hydro : **</v>
      </c>
      <c r="T724" s="203" t="str">
        <f t="shared" si="89"/>
        <v/>
      </c>
    </row>
    <row r="725" spans="1:21" x14ac:dyDescent="0.15">
      <c r="A725" s="203" t="s">
        <v>1571</v>
      </c>
      <c r="C725" s="203" t="s">
        <v>604</v>
      </c>
      <c r="D725" s="203" t="s">
        <v>665</v>
      </c>
      <c r="E725" s="203" t="s">
        <v>672</v>
      </c>
      <c r="F725" s="203" t="s">
        <v>237</v>
      </c>
      <c r="H725" s="203" t="s">
        <v>626</v>
      </c>
      <c r="J725" s="203" t="s">
        <v>222</v>
      </c>
      <c r="K725" s="203" t="s">
        <v>76</v>
      </c>
      <c r="N725" s="216" t="s">
        <v>1569</v>
      </c>
      <c r="O725" s="216"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18" t="s">
        <v>1570</v>
      </c>
      <c r="Q725" s="218" t="s">
        <v>63</v>
      </c>
      <c r="R725" s="218" t="str">
        <f t="shared" si="94"/>
        <v xml:space="preserve">Electricity: Onshore Wind </v>
      </c>
      <c r="S725" s="218" t="str">
        <f t="shared" si="93"/>
        <v>//**Electricity: Onshore Wind : **</v>
      </c>
      <c r="T725" s="203" t="str">
        <f t="shared" si="89"/>
        <v/>
      </c>
    </row>
    <row r="726" spans="1:21" x14ac:dyDescent="0.15">
      <c r="A726" s="203" t="s">
        <v>1571</v>
      </c>
      <c r="C726" s="203" t="s">
        <v>604</v>
      </c>
      <c r="D726" s="203" t="s">
        <v>665</v>
      </c>
      <c r="E726" s="203" t="s">
        <v>672</v>
      </c>
      <c r="F726" s="203" t="s">
        <v>239</v>
      </c>
      <c r="H726" s="203" t="s">
        <v>627</v>
      </c>
      <c r="J726" s="203" t="s">
        <v>222</v>
      </c>
      <c r="K726" s="203" t="s">
        <v>76</v>
      </c>
      <c r="N726" s="216" t="s">
        <v>1569</v>
      </c>
      <c r="O726" s="216"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18" t="s">
        <v>1570</v>
      </c>
      <c r="Q726" s="218" t="s">
        <v>63</v>
      </c>
      <c r="R726" s="218" t="str">
        <f t="shared" si="94"/>
        <v xml:space="preserve">Electricity: Solar PV </v>
      </c>
      <c r="S726" s="218" t="str">
        <f t="shared" si="93"/>
        <v>//**Electricity: Solar PV : **</v>
      </c>
      <c r="T726" s="203" t="str">
        <f t="shared" si="89"/>
        <v/>
      </c>
    </row>
    <row r="727" spans="1:21" x14ac:dyDescent="0.15">
      <c r="A727" s="203" t="s">
        <v>1571</v>
      </c>
      <c r="C727" s="203" t="s">
        <v>604</v>
      </c>
      <c r="D727" s="203" t="s">
        <v>665</v>
      </c>
      <c r="E727" s="203" t="s">
        <v>672</v>
      </c>
      <c r="F727" s="203" t="s">
        <v>241</v>
      </c>
      <c r="H727" s="203" t="s">
        <v>628</v>
      </c>
      <c r="J727" s="203" t="s">
        <v>222</v>
      </c>
      <c r="K727" s="203" t="s">
        <v>76</v>
      </c>
      <c r="N727" s="216" t="s">
        <v>1569</v>
      </c>
      <c r="O727" s="216"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18" t="s">
        <v>1570</v>
      </c>
      <c r="Q727" s="218" t="s">
        <v>63</v>
      </c>
      <c r="R727" s="218" t="str">
        <f t="shared" si="94"/>
        <v xml:space="preserve">Electricity: Solar Thermal </v>
      </c>
      <c r="S727" s="218" t="str">
        <f t="shared" si="93"/>
        <v>//**Electricity: Solar Thermal : **</v>
      </c>
      <c r="T727" s="203" t="str">
        <f t="shared" si="89"/>
        <v/>
      </c>
    </row>
    <row r="728" spans="1:21" x14ac:dyDescent="0.15">
      <c r="A728" s="203" t="s">
        <v>1571</v>
      </c>
      <c r="C728" s="203" t="s">
        <v>604</v>
      </c>
      <c r="D728" s="203" t="s">
        <v>665</v>
      </c>
      <c r="E728" s="203" t="s">
        <v>672</v>
      </c>
      <c r="F728" s="203" t="s">
        <v>243</v>
      </c>
      <c r="H728" s="203" t="s">
        <v>629</v>
      </c>
      <c r="J728" s="203">
        <v>124</v>
      </c>
      <c r="K728" s="203" t="s">
        <v>76</v>
      </c>
      <c r="L728" s="203" t="s">
        <v>1608</v>
      </c>
      <c r="N728" s="216" t="s">
        <v>1569</v>
      </c>
      <c r="O728" s="216"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18" t="s">
        <v>1570</v>
      </c>
      <c r="Q728" s="218" t="s">
        <v>63</v>
      </c>
      <c r="R728" s="218" t="str">
        <f t="shared" si="94"/>
        <v xml:space="preserve">Electricity: Biomass </v>
      </c>
      <c r="S728" s="218" t="str">
        <f t="shared" si="93"/>
        <v>//**Electricity: Biomass : **</v>
      </c>
      <c r="T728" s="203" t="str">
        <f t="shared" si="89"/>
        <v/>
      </c>
    </row>
    <row r="729" spans="1:21" x14ac:dyDescent="0.15">
      <c r="A729" s="203" t="s">
        <v>1571</v>
      </c>
      <c r="C729" s="203" t="s">
        <v>604</v>
      </c>
      <c r="D729" s="203" t="s">
        <v>665</v>
      </c>
      <c r="E729" s="203" t="s">
        <v>672</v>
      </c>
      <c r="F729" s="203" t="s">
        <v>249</v>
      </c>
      <c r="H729" s="203" t="s">
        <v>630</v>
      </c>
      <c r="J729" s="203">
        <v>193</v>
      </c>
      <c r="K729" s="203" t="s">
        <v>63</v>
      </c>
      <c r="L729" s="203" t="s">
        <v>1608</v>
      </c>
      <c r="N729" s="216" t="s">
        <v>1569</v>
      </c>
      <c r="O729" s="216"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18" t="s">
        <v>1570</v>
      </c>
      <c r="Q729" s="218" t="s">
        <v>63</v>
      </c>
      <c r="R729" s="218" t="str">
        <f t="shared" si="94"/>
        <v xml:space="preserve">Electricity: Natural Gas Peaker </v>
      </c>
      <c r="S729" s="218" t="str">
        <f t="shared" si="93"/>
        <v>//**Electricity: Natural Gas Peaker : **</v>
      </c>
      <c r="T729" s="203"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15">
      <c r="A730" s="203" t="s">
        <v>1571</v>
      </c>
      <c r="C730" s="203" t="s">
        <v>604</v>
      </c>
      <c r="D730" s="203" t="s">
        <v>665</v>
      </c>
      <c r="E730" s="203" t="s">
        <v>672</v>
      </c>
      <c r="F730" s="203" t="s">
        <v>251</v>
      </c>
      <c r="H730" s="203" t="s">
        <v>631</v>
      </c>
      <c r="J730" s="203">
        <v>181</v>
      </c>
      <c r="K730" s="203" t="s">
        <v>63</v>
      </c>
      <c r="L730" s="203" t="s">
        <v>1608</v>
      </c>
      <c r="N730" s="216" t="s">
        <v>1569</v>
      </c>
      <c r="O730" s="216"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18" t="s">
        <v>1570</v>
      </c>
      <c r="Q730" s="218" t="s">
        <v>63</v>
      </c>
      <c r="R730" s="218" t="str">
        <f t="shared" si="94"/>
        <v xml:space="preserve">Electricity: Lignite </v>
      </c>
      <c r="S730" s="218" t="str">
        <f t="shared" si="93"/>
        <v>//**Electricity: Lignite : **</v>
      </c>
      <c r="T730" s="203"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15">
      <c r="A731" s="203" t="s">
        <v>1571</v>
      </c>
      <c r="C731" s="203" t="s">
        <v>604</v>
      </c>
      <c r="D731" s="203" t="s">
        <v>665</v>
      </c>
      <c r="E731" s="203" t="s">
        <v>672</v>
      </c>
      <c r="F731" s="203" t="s">
        <v>253</v>
      </c>
      <c r="H731" s="203" t="s">
        <v>632</v>
      </c>
      <c r="K731" s="203" t="s">
        <v>76</v>
      </c>
      <c r="N731" s="216" t="s">
        <v>1569</v>
      </c>
      <c r="O731" s="216"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18" t="s">
        <v>1570</v>
      </c>
      <c r="Q731" s="218" t="s">
        <v>63</v>
      </c>
      <c r="R731" s="218" t="str">
        <f t="shared" si="94"/>
        <v xml:space="preserve">Electricity: Offshore Wind </v>
      </c>
      <c r="S731" s="218" t="str">
        <f t="shared" si="93"/>
        <v>//**Electricity: Offshore Wind : **</v>
      </c>
      <c r="T731" s="203" t="str">
        <f t="shared" si="89"/>
        <v/>
      </c>
    </row>
    <row r="732" spans="1:21" s="221" customFormat="1" x14ac:dyDescent="0.15">
      <c r="A732" s="221" t="s">
        <v>1568</v>
      </c>
      <c r="B732" s="212" t="str">
        <f t="shared" ref="B732" si="95">C732&amp;D732&amp;E732</f>
        <v>Research and DevelopmentFuel Use ReductionRnD Industry Fuel Use Perc Reduction</v>
      </c>
      <c r="C732" s="221" t="s">
        <v>604</v>
      </c>
      <c r="D732" s="221" t="s">
        <v>665</v>
      </c>
      <c r="E732" s="221" t="s">
        <v>674</v>
      </c>
      <c r="M732" s="205"/>
      <c r="N732" s="224" t="s">
        <v>1569</v>
      </c>
      <c r="O732" s="224"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1" t="s">
        <v>1570</v>
      </c>
      <c r="Q732" s="221" t="s">
        <v>63</v>
      </c>
      <c r="S732" s="221" t="str">
        <f t="shared" si="93"/>
        <v/>
      </c>
      <c r="T732" s="221" t="str">
        <f t="shared" si="89"/>
        <v/>
      </c>
      <c r="U732" s="211"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15">
      <c r="A733" s="203" t="s">
        <v>1571</v>
      </c>
      <c r="C733" s="203" t="s">
        <v>604</v>
      </c>
      <c r="D733" s="203" t="s">
        <v>665</v>
      </c>
      <c r="E733" s="203" t="s">
        <v>674</v>
      </c>
      <c r="F733" s="203" t="s">
        <v>370</v>
      </c>
      <c r="H733" s="203" t="s">
        <v>634</v>
      </c>
      <c r="J733" s="203">
        <v>125</v>
      </c>
      <c r="K733" s="203" t="s">
        <v>63</v>
      </c>
      <c r="L733" s="203" t="s">
        <v>1608</v>
      </c>
      <c r="N733" s="216" t="s">
        <v>1569</v>
      </c>
      <c r="O733" s="216"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18" t="s">
        <v>1570</v>
      </c>
      <c r="Q733" s="218" t="s">
        <v>63</v>
      </c>
      <c r="R733" s="218" t="str">
        <f t="shared" ref="R733:R740" si="96">H733&amp;" "&amp;I733</f>
        <v xml:space="preserve">Industry: Cement </v>
      </c>
      <c r="S733" s="218" t="str">
        <f t="shared" si="93"/>
        <v>//**Industry: Cement : **</v>
      </c>
      <c r="T733" s="203"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15">
      <c r="A734" s="203" t="s">
        <v>1571</v>
      </c>
      <c r="C734" s="203" t="s">
        <v>604</v>
      </c>
      <c r="D734" s="203" t="s">
        <v>665</v>
      </c>
      <c r="E734" s="203" t="s">
        <v>674</v>
      </c>
      <c r="F734" s="203" t="s">
        <v>375</v>
      </c>
      <c r="H734" s="203" t="s">
        <v>636</v>
      </c>
      <c r="J734" s="203">
        <v>126</v>
      </c>
      <c r="K734" s="203" t="s">
        <v>63</v>
      </c>
      <c r="L734" s="203" t="s">
        <v>1608</v>
      </c>
      <c r="N734" s="216" t="s">
        <v>1569</v>
      </c>
      <c r="O734" s="216"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18" t="s">
        <v>1570</v>
      </c>
      <c r="Q734" s="218" t="s">
        <v>63</v>
      </c>
      <c r="R734" s="218" t="str">
        <f t="shared" si="96"/>
        <v xml:space="preserve">Industry: Natural Gas and Petroleum </v>
      </c>
      <c r="S734" s="218" t="str">
        <f t="shared" si="93"/>
        <v>//**Industry: Natural Gas and Petroleum : **</v>
      </c>
      <c r="T734" s="203"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15">
      <c r="A735" s="203" t="s">
        <v>1571</v>
      </c>
      <c r="C735" s="203" t="s">
        <v>604</v>
      </c>
      <c r="D735" s="203" t="s">
        <v>665</v>
      </c>
      <c r="E735" s="203" t="s">
        <v>674</v>
      </c>
      <c r="F735" s="203" t="s">
        <v>377</v>
      </c>
      <c r="H735" s="203" t="s">
        <v>637</v>
      </c>
      <c r="J735" s="203">
        <v>127</v>
      </c>
      <c r="K735" s="203" t="s">
        <v>63</v>
      </c>
      <c r="L735" s="203" t="s">
        <v>1608</v>
      </c>
      <c r="N735" s="216" t="s">
        <v>1569</v>
      </c>
      <c r="O735" s="216"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18" t="s">
        <v>1570</v>
      </c>
      <c r="Q735" s="218" t="s">
        <v>63</v>
      </c>
      <c r="R735" s="218" t="str">
        <f t="shared" si="96"/>
        <v xml:space="preserve">Industry: Iron and Steel </v>
      </c>
      <c r="S735" s="218" t="str">
        <f t="shared" si="93"/>
        <v>//**Industry: Iron and Steel : **</v>
      </c>
      <c r="T735" s="203"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15">
      <c r="A736" s="203" t="s">
        <v>1571</v>
      </c>
      <c r="C736" s="203" t="s">
        <v>604</v>
      </c>
      <c r="D736" s="203" t="s">
        <v>665</v>
      </c>
      <c r="E736" s="203" t="s">
        <v>674</v>
      </c>
      <c r="F736" s="203" t="s">
        <v>379</v>
      </c>
      <c r="H736" s="203" t="s">
        <v>638</v>
      </c>
      <c r="J736" s="203">
        <v>128</v>
      </c>
      <c r="K736" s="203" t="s">
        <v>63</v>
      </c>
      <c r="L736" s="203" t="s">
        <v>1608</v>
      </c>
      <c r="N736" s="216" t="s">
        <v>1569</v>
      </c>
      <c r="O736" s="216"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18" t="s">
        <v>1570</v>
      </c>
      <c r="Q736" s="218" t="s">
        <v>63</v>
      </c>
      <c r="R736" s="218" t="str">
        <f t="shared" si="96"/>
        <v xml:space="preserve">Industry: Chemicals </v>
      </c>
      <c r="S736" s="218" t="str">
        <f t="shared" si="93"/>
        <v>//**Industry: Chemicals : **</v>
      </c>
      <c r="T736" s="203"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15">
      <c r="A737" s="203" t="s">
        <v>1571</v>
      </c>
      <c r="C737" s="203" t="s">
        <v>604</v>
      </c>
      <c r="D737" s="203" t="s">
        <v>665</v>
      </c>
      <c r="E737" s="203" t="s">
        <v>674</v>
      </c>
      <c r="F737" s="203" t="s">
        <v>381</v>
      </c>
      <c r="H737" s="203" t="s">
        <v>639</v>
      </c>
      <c r="J737" s="203">
        <v>129</v>
      </c>
      <c r="K737" s="203" t="s">
        <v>63</v>
      </c>
      <c r="L737" s="203" t="s">
        <v>1608</v>
      </c>
      <c r="N737" s="216" t="s">
        <v>1569</v>
      </c>
      <c r="O737" s="216"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18" t="s">
        <v>1570</v>
      </c>
      <c r="Q737" s="218" t="s">
        <v>63</v>
      </c>
      <c r="R737" s="218" t="str">
        <f t="shared" si="96"/>
        <v xml:space="preserve">Industry: Mining </v>
      </c>
      <c r="S737" s="218" t="str">
        <f t="shared" si="93"/>
        <v>//**Industry: Mining : **</v>
      </c>
      <c r="T737" s="203"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15">
      <c r="A738" s="203" t="s">
        <v>1571</v>
      </c>
      <c r="C738" s="203" t="s">
        <v>604</v>
      </c>
      <c r="D738" s="203" t="s">
        <v>665</v>
      </c>
      <c r="E738" s="203" t="s">
        <v>674</v>
      </c>
      <c r="F738" s="203" t="s">
        <v>383</v>
      </c>
      <c r="H738" s="203" t="s">
        <v>640</v>
      </c>
      <c r="J738" s="203">
        <v>130</v>
      </c>
      <c r="K738" s="203" t="s">
        <v>63</v>
      </c>
      <c r="L738" s="203" t="s">
        <v>1608</v>
      </c>
      <c r="N738" s="216" t="s">
        <v>1569</v>
      </c>
      <c r="O738" s="216"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18" t="s">
        <v>1570</v>
      </c>
      <c r="Q738" s="218" t="s">
        <v>63</v>
      </c>
      <c r="R738" s="218" t="str">
        <f t="shared" si="96"/>
        <v xml:space="preserve">Industry: Water &amp; Waste </v>
      </c>
      <c r="S738" s="218" t="str">
        <f t="shared" si="93"/>
        <v>//**Industry: Water &amp; Waste : **</v>
      </c>
      <c r="T738" s="203"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15">
      <c r="A739" s="203" t="s">
        <v>1571</v>
      </c>
      <c r="C739" s="203" t="s">
        <v>604</v>
      </c>
      <c r="D739" s="203" t="s">
        <v>665</v>
      </c>
      <c r="E739" s="203" t="s">
        <v>674</v>
      </c>
      <c r="F739" s="203" t="s">
        <v>385</v>
      </c>
      <c r="H739" s="203" t="s">
        <v>641</v>
      </c>
      <c r="J739" s="203">
        <v>131</v>
      </c>
      <c r="K739" s="203" t="s">
        <v>63</v>
      </c>
      <c r="L739" s="203" t="s">
        <v>1608</v>
      </c>
      <c r="N739" s="216" t="s">
        <v>1569</v>
      </c>
      <c r="O739" s="216"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18" t="s">
        <v>1570</v>
      </c>
      <c r="Q739" s="218" t="s">
        <v>63</v>
      </c>
      <c r="R739" s="218" t="str">
        <f t="shared" si="96"/>
        <v xml:space="preserve">Industry: Agriculture </v>
      </c>
      <c r="S739" s="218" t="str">
        <f t="shared" si="93"/>
        <v>//**Industry: Agriculture : **</v>
      </c>
      <c r="T739" s="203"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15">
      <c r="A740" s="203" t="s">
        <v>1571</v>
      </c>
      <c r="C740" s="203" t="s">
        <v>604</v>
      </c>
      <c r="D740" s="203" t="s">
        <v>665</v>
      </c>
      <c r="E740" s="203" t="s">
        <v>674</v>
      </c>
      <c r="F740" s="203" t="s">
        <v>387</v>
      </c>
      <c r="H740" s="203" t="s">
        <v>642</v>
      </c>
      <c r="J740" s="203">
        <v>132</v>
      </c>
      <c r="K740" s="203" t="s">
        <v>63</v>
      </c>
      <c r="L740" s="203" t="s">
        <v>1608</v>
      </c>
      <c r="N740" s="216" t="s">
        <v>1569</v>
      </c>
      <c r="O740" s="216"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18" t="s">
        <v>1570</v>
      </c>
      <c r="Q740" s="218" t="s">
        <v>63</v>
      </c>
      <c r="R740" s="218" t="str">
        <f t="shared" si="96"/>
        <v xml:space="preserve">Industry: Other Industries </v>
      </c>
      <c r="S740" s="218" t="str">
        <f t="shared" si="93"/>
        <v>//**Industry: Other Industries : **</v>
      </c>
      <c r="T740" s="203"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1" customFormat="1" x14ac:dyDescent="0.15">
      <c r="A741" s="221" t="s">
        <v>1568</v>
      </c>
      <c r="B741" s="212" t="str">
        <f t="shared" ref="B741" si="97">C741&amp;D741&amp;E741</f>
        <v>Research and DevelopmentFuel Use ReductionRnD Transportation Fuel Use Perc Reduction</v>
      </c>
      <c r="C741" s="221" t="s">
        <v>604</v>
      </c>
      <c r="D741" s="221" t="s">
        <v>665</v>
      </c>
      <c r="E741" s="221" t="s">
        <v>676</v>
      </c>
      <c r="M741" s="205"/>
      <c r="N741" s="222" t="s">
        <v>1569</v>
      </c>
      <c r="O741" s="222"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0" t="s">
        <v>1570</v>
      </c>
      <c r="Q741" s="220" t="s">
        <v>63</v>
      </c>
      <c r="S741" s="220" t="str">
        <f t="shared" si="93"/>
        <v/>
      </c>
      <c r="T741" s="220" t="str">
        <f t="shared" si="89"/>
        <v/>
      </c>
      <c r="U741" s="211"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15">
      <c r="A742" s="203" t="s">
        <v>1571</v>
      </c>
      <c r="C742" s="203" t="s">
        <v>604</v>
      </c>
      <c r="D742" s="203" t="s">
        <v>665</v>
      </c>
      <c r="E742" s="203" t="s">
        <v>676</v>
      </c>
      <c r="F742" s="203" t="s">
        <v>644</v>
      </c>
      <c r="H742" s="203" t="s">
        <v>645</v>
      </c>
      <c r="J742" s="203">
        <v>133</v>
      </c>
      <c r="K742" s="203" t="s">
        <v>76</v>
      </c>
      <c r="L742" s="203" t="s">
        <v>1608</v>
      </c>
      <c r="N742" s="216" t="s">
        <v>1569</v>
      </c>
      <c r="O742" s="216"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18" t="s">
        <v>1570</v>
      </c>
      <c r="Q742" s="218" t="s">
        <v>63</v>
      </c>
      <c r="R742" s="218" t="str">
        <f t="shared" ref="R742:R749" si="98">H742&amp;" "&amp;I742</f>
        <v xml:space="preserve">Vehicles: Battery Electric </v>
      </c>
      <c r="S742" s="218" t="str">
        <f t="shared" si="93"/>
        <v>//**Vehicles: Battery Electric : **</v>
      </c>
      <c r="T742" s="203" t="str">
        <f t="shared" si="89"/>
        <v/>
      </c>
    </row>
    <row r="743" spans="1:21" x14ac:dyDescent="0.15">
      <c r="A743" s="203" t="s">
        <v>1571</v>
      </c>
      <c r="C743" s="203" t="s">
        <v>604</v>
      </c>
      <c r="D743" s="203" t="s">
        <v>665</v>
      </c>
      <c r="E743" s="203" t="s">
        <v>676</v>
      </c>
      <c r="F743" s="203" t="s">
        <v>647</v>
      </c>
      <c r="H743" s="203" t="s">
        <v>648</v>
      </c>
      <c r="J743" s="203">
        <v>134</v>
      </c>
      <c r="K743" s="203" t="s">
        <v>76</v>
      </c>
      <c r="L743" s="203" t="s">
        <v>1608</v>
      </c>
      <c r="N743" s="216" t="s">
        <v>1569</v>
      </c>
      <c r="O743" s="216"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18" t="s">
        <v>1570</v>
      </c>
      <c r="Q743" s="218" t="s">
        <v>63</v>
      </c>
      <c r="R743" s="218" t="str">
        <f t="shared" si="98"/>
        <v xml:space="preserve">Vehicles: Natural Gas </v>
      </c>
      <c r="S743" s="218" t="str">
        <f t="shared" si="93"/>
        <v>//**Vehicles: Natural Gas : **</v>
      </c>
      <c r="T743" s="203" t="str">
        <f t="shared" si="89"/>
        <v/>
      </c>
    </row>
    <row r="744" spans="1:21" x14ac:dyDescent="0.15">
      <c r="A744" s="203" t="s">
        <v>1571</v>
      </c>
      <c r="C744" s="203" t="s">
        <v>604</v>
      </c>
      <c r="D744" s="203" t="s">
        <v>665</v>
      </c>
      <c r="E744" s="203" t="s">
        <v>676</v>
      </c>
      <c r="F744" s="203" t="s">
        <v>649</v>
      </c>
      <c r="H744" s="203" t="s">
        <v>650</v>
      </c>
      <c r="J744" s="203">
        <v>135</v>
      </c>
      <c r="K744" s="203" t="s">
        <v>63</v>
      </c>
      <c r="L744" s="203" t="s">
        <v>1608</v>
      </c>
      <c r="N744" s="216" t="s">
        <v>1569</v>
      </c>
      <c r="O744" s="216"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18" t="s">
        <v>1570</v>
      </c>
      <c r="Q744" s="218" t="s">
        <v>63</v>
      </c>
      <c r="R744" s="218" t="str">
        <f t="shared" si="98"/>
        <v xml:space="preserve">Vehicles: Gasoline Engine </v>
      </c>
      <c r="S744" s="218" t="str">
        <f t="shared" si="93"/>
        <v>//**Vehicles: Gasoline Engine : **</v>
      </c>
      <c r="T744" s="203"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15">
      <c r="A745" s="203" t="s">
        <v>1571</v>
      </c>
      <c r="C745" s="203" t="s">
        <v>604</v>
      </c>
      <c r="D745" s="203" t="s">
        <v>665</v>
      </c>
      <c r="E745" s="203" t="s">
        <v>676</v>
      </c>
      <c r="F745" s="203" t="s">
        <v>651</v>
      </c>
      <c r="H745" s="203" t="s">
        <v>652</v>
      </c>
      <c r="J745" s="203">
        <v>136</v>
      </c>
      <c r="K745" s="203" t="s">
        <v>63</v>
      </c>
      <c r="L745" s="203" t="s">
        <v>1608</v>
      </c>
      <c r="N745" s="216" t="s">
        <v>1569</v>
      </c>
      <c r="O745" s="216"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18" t="s">
        <v>1570</v>
      </c>
      <c r="Q745" s="218" t="s">
        <v>63</v>
      </c>
      <c r="R745" s="218" t="str">
        <f t="shared" si="98"/>
        <v xml:space="preserve">Vehicles: Diesel Engine </v>
      </c>
      <c r="S745" s="218" t="str">
        <f t="shared" si="93"/>
        <v>//**Vehicles: Diesel Engine : **</v>
      </c>
      <c r="T745" s="203"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15">
      <c r="A746" s="203" t="s">
        <v>1571</v>
      </c>
      <c r="C746" s="203" t="s">
        <v>604</v>
      </c>
      <c r="D746" s="203" t="s">
        <v>665</v>
      </c>
      <c r="E746" s="203" t="s">
        <v>676</v>
      </c>
      <c r="F746" s="203" t="s">
        <v>653</v>
      </c>
      <c r="H746" s="203" t="s">
        <v>654</v>
      </c>
      <c r="J746" s="203">
        <v>137</v>
      </c>
      <c r="K746" s="203" t="s">
        <v>76</v>
      </c>
      <c r="L746" s="203" t="s">
        <v>1608</v>
      </c>
      <c r="N746" s="216" t="s">
        <v>1569</v>
      </c>
      <c r="O746" s="216"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18" t="s">
        <v>1570</v>
      </c>
      <c r="Q746" s="218" t="s">
        <v>63</v>
      </c>
      <c r="R746" s="218" t="str">
        <f t="shared" si="98"/>
        <v xml:space="preserve">Vehicles: Plug-in Hybrid </v>
      </c>
      <c r="S746" s="218" t="str">
        <f t="shared" si="93"/>
        <v>//**Vehicles: Plug-in Hybrid : **</v>
      </c>
      <c r="T746" s="203" t="str">
        <f t="shared" si="89"/>
        <v/>
      </c>
    </row>
    <row r="747" spans="1:21" x14ac:dyDescent="0.15">
      <c r="A747" s="203" t="s">
        <v>1571</v>
      </c>
      <c r="C747" s="203" t="s">
        <v>604</v>
      </c>
      <c r="D747" s="203" t="s">
        <v>665</v>
      </c>
      <c r="E747" s="203" t="s">
        <v>676</v>
      </c>
      <c r="F747" s="203" t="s">
        <v>655</v>
      </c>
      <c r="H747" s="203" t="s">
        <v>656</v>
      </c>
      <c r="J747" s="203">
        <v>138</v>
      </c>
      <c r="K747" s="203" t="s">
        <v>63</v>
      </c>
      <c r="L747" s="203" t="s">
        <v>1608</v>
      </c>
      <c r="N747" s="216" t="s">
        <v>1569</v>
      </c>
      <c r="O747" s="216"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18" t="s">
        <v>1570</v>
      </c>
      <c r="Q747" s="218" t="s">
        <v>63</v>
      </c>
      <c r="R747" s="218" t="str">
        <f t="shared" si="98"/>
        <v xml:space="preserve">Vehicles: LPG </v>
      </c>
      <c r="S747" s="218" t="str">
        <f t="shared" si="93"/>
        <v>//**Vehicles: LPG : **</v>
      </c>
      <c r="T747" s="203"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15">
      <c r="A748" s="203" t="s">
        <v>1571</v>
      </c>
      <c r="C748" s="203" t="s">
        <v>604</v>
      </c>
      <c r="D748" s="203" t="s">
        <v>665</v>
      </c>
      <c r="E748" s="203" t="s">
        <v>676</v>
      </c>
      <c r="F748" s="203" t="s">
        <v>657</v>
      </c>
      <c r="H748" s="203" t="s">
        <v>658</v>
      </c>
      <c r="J748" s="203">
        <v>524</v>
      </c>
      <c r="K748" s="203" t="s">
        <v>76</v>
      </c>
      <c r="L748" s="203" t="s">
        <v>1608</v>
      </c>
      <c r="N748" s="216" t="s">
        <v>1569</v>
      </c>
      <c r="O748" s="216"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18" t="s">
        <v>1570</v>
      </c>
      <c r="Q748" s="218" t="s">
        <v>63</v>
      </c>
      <c r="R748" s="218" t="str">
        <f t="shared" si="98"/>
        <v xml:space="preserve">Vehicles: Hydrogen </v>
      </c>
      <c r="S748" s="218" t="str">
        <f t="shared" si="93"/>
        <v>//**Vehicles: Hydrogen : **</v>
      </c>
      <c r="T748" s="203" t="str">
        <f t="shared" si="89"/>
        <v/>
      </c>
    </row>
    <row r="749" spans="1:21" s="220" customFormat="1" x14ac:dyDescent="0.15">
      <c r="A749" s="220" t="s">
        <v>1568</v>
      </c>
      <c r="B749" s="212" t="str">
        <f t="shared" ref="B749:B750" si="99">C749&amp;D749&amp;E749</f>
        <v>Control SettingsCOVID-19 RecessionGDPGR Alternative Base Case GDP Growth Rate</v>
      </c>
      <c r="C749" s="220" t="s">
        <v>678</v>
      </c>
      <c r="D749" s="220" t="s">
        <v>679</v>
      </c>
      <c r="E749" s="220" t="s">
        <v>680</v>
      </c>
      <c r="J749" s="220">
        <v>543</v>
      </c>
      <c r="K749" s="220" t="s">
        <v>76</v>
      </c>
      <c r="L749" s="220" t="s">
        <v>1775</v>
      </c>
      <c r="M749" s="204"/>
      <c r="N749" s="222" t="s">
        <v>1569</v>
      </c>
      <c r="O749" s="222"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0" t="s">
        <v>1570</v>
      </c>
      <c r="Q749" s="220" t="s">
        <v>76</v>
      </c>
      <c r="R749" s="220" t="str">
        <f t="shared" si="98"/>
        <v xml:space="preserve"> </v>
      </c>
      <c r="T749" s="220" t="str">
        <f t="shared" si="89"/>
        <v/>
      </c>
      <c r="U749" s="211"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0" customFormat="1" x14ac:dyDescent="0.15">
      <c r="A750" s="220" t="s">
        <v>1568</v>
      </c>
      <c r="B750" s="212" t="str">
        <f t="shared" si="99"/>
        <v>Government Revenue AccountingCarbon Tax RevenueGRA for Carbon Tax Revenue</v>
      </c>
      <c r="C750" s="220" t="s">
        <v>684</v>
      </c>
      <c r="D750" s="220" t="s">
        <v>685</v>
      </c>
      <c r="E750" s="220" t="str">
        <f>E751</f>
        <v>GRA for Carbon Tax Revenue</v>
      </c>
      <c r="N750" s="222" t="s">
        <v>1569</v>
      </c>
      <c r="O750" s="222"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0" t="s">
        <v>1570</v>
      </c>
      <c r="Q750" s="220" t="s">
        <v>63</v>
      </c>
      <c r="S750" s="220" t="str">
        <f t="shared" si="93"/>
        <v/>
      </c>
      <c r="T750" s="220" t="str">
        <f t="shared" si="89"/>
        <v/>
      </c>
      <c r="U750" s="211"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15">
      <c r="A751" s="203" t="s">
        <v>1571</v>
      </c>
      <c r="C751" s="203" t="s">
        <v>684</v>
      </c>
      <c r="D751" s="203" t="s">
        <v>685</v>
      </c>
      <c r="E751" s="203" t="s">
        <v>686</v>
      </c>
      <c r="F751" s="203" t="s">
        <v>687</v>
      </c>
      <c r="H751" s="203" t="s">
        <v>688</v>
      </c>
      <c r="J751" s="203">
        <v>545</v>
      </c>
      <c r="K751" s="203" t="s">
        <v>76</v>
      </c>
      <c r="L751" s="203" t="s">
        <v>1609</v>
      </c>
      <c r="N751" s="216" t="s">
        <v>1569</v>
      </c>
      <c r="O751" s="216"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18" t="s">
        <v>1570</v>
      </c>
      <c r="Q751" s="218" t="s">
        <v>63</v>
      </c>
      <c r="R751" s="218" t="str">
        <f>H751&amp;" "&amp;I751</f>
        <v xml:space="preserve">Regular Spending </v>
      </c>
      <c r="S751" s="218" t="str">
        <f t="shared" si="93"/>
        <v>//**Regular Spending : **</v>
      </c>
      <c r="T751" s="203" t="str">
        <f t="shared" si="89"/>
        <v/>
      </c>
    </row>
    <row r="752" spans="1:21" x14ac:dyDescent="0.15">
      <c r="A752" s="203" t="s">
        <v>1571</v>
      </c>
      <c r="C752" s="203" t="s">
        <v>684</v>
      </c>
      <c r="D752" s="203" t="s">
        <v>685</v>
      </c>
      <c r="E752" s="203" t="s">
        <v>686</v>
      </c>
      <c r="F752" s="203" t="s">
        <v>691</v>
      </c>
      <c r="H752" s="203" t="s">
        <v>692</v>
      </c>
      <c r="J752" s="203">
        <v>546</v>
      </c>
      <c r="K752" s="203" t="s">
        <v>76</v>
      </c>
      <c r="L752" s="203" t="s">
        <v>1609</v>
      </c>
      <c r="N752" s="216" t="s">
        <v>1569</v>
      </c>
      <c r="O752" s="216"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18" t="s">
        <v>1570</v>
      </c>
      <c r="Q752" s="218" t="s">
        <v>63</v>
      </c>
      <c r="R752" s="218" t="str">
        <f>H752&amp;" "&amp;I752</f>
        <v xml:space="preserve">Deficit Spending </v>
      </c>
      <c r="S752" s="218" t="str">
        <f t="shared" si="93"/>
        <v>//**Deficit Spending : **</v>
      </c>
      <c r="T752" s="203" t="str">
        <f t="shared" si="89"/>
        <v/>
      </c>
    </row>
    <row r="753" spans="1:21" x14ac:dyDescent="0.15">
      <c r="A753" s="203" t="s">
        <v>1571</v>
      </c>
      <c r="C753" s="203" t="s">
        <v>684</v>
      </c>
      <c r="D753" s="203" t="s">
        <v>685</v>
      </c>
      <c r="E753" s="203" t="s">
        <v>686</v>
      </c>
      <c r="F753" s="203" t="s">
        <v>693</v>
      </c>
      <c r="H753" s="203" t="s">
        <v>694</v>
      </c>
      <c r="J753" s="203">
        <v>547</v>
      </c>
      <c r="K753" s="203" t="s">
        <v>76</v>
      </c>
      <c r="L753" s="203" t="s">
        <v>1609</v>
      </c>
      <c r="N753" s="216" t="s">
        <v>1569</v>
      </c>
      <c r="O753" s="216"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18" t="s">
        <v>1570</v>
      </c>
      <c r="Q753" s="218" t="s">
        <v>63</v>
      </c>
      <c r="R753" s="218" t="str">
        <f>H753&amp;" "&amp;I753</f>
        <v xml:space="preserve">Household Taxes </v>
      </c>
      <c r="S753" s="218" t="str">
        <f t="shared" si="93"/>
        <v>//**Household Taxes : **</v>
      </c>
      <c r="T753" s="203" t="str">
        <f t="shared" si="89"/>
        <v/>
      </c>
    </row>
    <row r="754" spans="1:21" x14ac:dyDescent="0.15">
      <c r="A754" s="203" t="s">
        <v>1571</v>
      </c>
      <c r="C754" s="203" t="s">
        <v>684</v>
      </c>
      <c r="D754" s="203" t="s">
        <v>685</v>
      </c>
      <c r="E754" s="203" t="s">
        <v>686</v>
      </c>
      <c r="F754" s="203" t="s">
        <v>695</v>
      </c>
      <c r="H754" s="203" t="s">
        <v>696</v>
      </c>
      <c r="J754" s="203">
        <v>548</v>
      </c>
      <c r="K754" s="203" t="s">
        <v>76</v>
      </c>
      <c r="L754" s="203" t="s">
        <v>1609</v>
      </c>
      <c r="N754" s="216" t="s">
        <v>1569</v>
      </c>
      <c r="O754" s="216"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18" t="s">
        <v>1570</v>
      </c>
      <c r="Q754" s="218" t="s">
        <v>63</v>
      </c>
      <c r="R754" s="218" t="str">
        <f>H754&amp;" "&amp;I754</f>
        <v xml:space="preserve">Payroll Taxes </v>
      </c>
      <c r="S754" s="218" t="str">
        <f t="shared" si="93"/>
        <v>//**Payroll Taxes : **</v>
      </c>
      <c r="T754" s="203" t="str">
        <f t="shared" si="89"/>
        <v/>
      </c>
    </row>
    <row r="755" spans="1:21" x14ac:dyDescent="0.15">
      <c r="A755" s="203" t="s">
        <v>1571</v>
      </c>
      <c r="C755" s="203" t="s">
        <v>684</v>
      </c>
      <c r="D755" s="203" t="s">
        <v>685</v>
      </c>
      <c r="E755" s="203" t="s">
        <v>686</v>
      </c>
      <c r="F755" s="203" t="s">
        <v>697</v>
      </c>
      <c r="H755" s="203" t="s">
        <v>698</v>
      </c>
      <c r="J755" s="203">
        <v>549</v>
      </c>
      <c r="K755" s="203" t="s">
        <v>76</v>
      </c>
      <c r="L755" s="203" t="s">
        <v>1609</v>
      </c>
      <c r="N755" s="216" t="s">
        <v>1569</v>
      </c>
      <c r="O755" s="216"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18" t="s">
        <v>1570</v>
      </c>
      <c r="Q755" s="218" t="s">
        <v>63</v>
      </c>
      <c r="R755" s="218" t="str">
        <f>H755&amp;" "&amp;I755</f>
        <v xml:space="preserve">Corporate Income Taxes </v>
      </c>
      <c r="S755" s="218" t="str">
        <f t="shared" si="93"/>
        <v>//**Corporate Income Taxes : **</v>
      </c>
      <c r="T755" s="203" t="str">
        <f t="shared" si="89"/>
        <v/>
      </c>
    </row>
    <row r="756" spans="1:21" s="220" customFormat="1" x14ac:dyDescent="0.15">
      <c r="A756" s="220" t="s">
        <v>1568</v>
      </c>
      <c r="B756" s="212" t="str">
        <f t="shared" ref="B756" si="100">C756&amp;D756&amp;E756</f>
        <v>Government Revenue AccountingFuel Tax RevenueGRA for Fuel Tax Revenue</v>
      </c>
      <c r="C756" s="220" t="s">
        <v>684</v>
      </c>
      <c r="D756" s="220" t="s">
        <v>699</v>
      </c>
      <c r="E756" s="220" t="str">
        <f>E757</f>
        <v>GRA for Fuel Tax Revenue</v>
      </c>
      <c r="M756" s="204"/>
      <c r="N756" s="222" t="s">
        <v>1569</v>
      </c>
      <c r="O756" s="222"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0" t="s">
        <v>1570</v>
      </c>
      <c r="Q756" s="220" t="s">
        <v>63</v>
      </c>
      <c r="S756" s="220" t="str">
        <f t="shared" si="93"/>
        <v/>
      </c>
      <c r="T756" s="220" t="str">
        <f t="shared" si="89"/>
        <v/>
      </c>
      <c r="U756" s="211"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15">
      <c r="A757" s="203" t="s">
        <v>1571</v>
      </c>
      <c r="C757" s="203" t="s">
        <v>684</v>
      </c>
      <c r="D757" s="203" t="s">
        <v>699</v>
      </c>
      <c r="E757" s="203" t="s">
        <v>700</v>
      </c>
      <c r="F757" s="203" t="s">
        <v>687</v>
      </c>
      <c r="H757" s="203" t="s">
        <v>688</v>
      </c>
      <c r="J757" s="203">
        <v>550</v>
      </c>
      <c r="K757" s="203" t="s">
        <v>76</v>
      </c>
      <c r="L757" s="203" t="s">
        <v>1609</v>
      </c>
      <c r="N757" s="216" t="s">
        <v>1569</v>
      </c>
      <c r="O757" s="216"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18" t="s">
        <v>1570</v>
      </c>
      <c r="Q757" s="218" t="s">
        <v>63</v>
      </c>
      <c r="R757" s="218" t="str">
        <f>H757&amp;" "&amp;I757</f>
        <v xml:space="preserve">Regular Spending </v>
      </c>
      <c r="S757" s="218" t="str">
        <f t="shared" si="93"/>
        <v>//**Regular Spending : **</v>
      </c>
      <c r="T757" s="203" t="str">
        <f t="shared" si="89"/>
        <v/>
      </c>
    </row>
    <row r="758" spans="1:21" x14ac:dyDescent="0.15">
      <c r="A758" s="203" t="s">
        <v>1571</v>
      </c>
      <c r="C758" s="203" t="s">
        <v>684</v>
      </c>
      <c r="D758" s="203" t="s">
        <v>699</v>
      </c>
      <c r="E758" s="203" t="s">
        <v>700</v>
      </c>
      <c r="F758" s="203" t="s">
        <v>691</v>
      </c>
      <c r="H758" s="203" t="s">
        <v>692</v>
      </c>
      <c r="J758" s="203">
        <v>551</v>
      </c>
      <c r="K758" s="203" t="s">
        <v>76</v>
      </c>
      <c r="L758" s="203" t="s">
        <v>1609</v>
      </c>
      <c r="N758" s="216" t="s">
        <v>1569</v>
      </c>
      <c r="O758" s="216"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18" t="s">
        <v>1570</v>
      </c>
      <c r="Q758" s="218" t="s">
        <v>63</v>
      </c>
      <c r="R758" s="218" t="str">
        <f>H758&amp;" "&amp;I758</f>
        <v xml:space="preserve">Deficit Spending </v>
      </c>
      <c r="S758" s="218" t="str">
        <f t="shared" si="93"/>
        <v>//**Deficit Spending : **</v>
      </c>
      <c r="T758" s="203" t="str">
        <f t="shared" si="89"/>
        <v/>
      </c>
    </row>
    <row r="759" spans="1:21" x14ac:dyDescent="0.15">
      <c r="A759" s="203" t="s">
        <v>1571</v>
      </c>
      <c r="C759" s="203" t="s">
        <v>684</v>
      </c>
      <c r="D759" s="203" t="s">
        <v>699</v>
      </c>
      <c r="E759" s="203" t="s">
        <v>700</v>
      </c>
      <c r="F759" s="203" t="s">
        <v>693</v>
      </c>
      <c r="H759" s="203" t="s">
        <v>694</v>
      </c>
      <c r="J759" s="203">
        <v>552</v>
      </c>
      <c r="K759" s="203" t="s">
        <v>76</v>
      </c>
      <c r="L759" s="203" t="s">
        <v>1609</v>
      </c>
      <c r="N759" s="216" t="s">
        <v>1569</v>
      </c>
      <c r="O759" s="216"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18" t="s">
        <v>1570</v>
      </c>
      <c r="Q759" s="218" t="s">
        <v>63</v>
      </c>
      <c r="R759" s="218" t="str">
        <f>H759&amp;" "&amp;I759</f>
        <v xml:space="preserve">Household Taxes </v>
      </c>
      <c r="S759" s="218" t="str">
        <f t="shared" si="93"/>
        <v>//**Household Taxes : **</v>
      </c>
      <c r="T759" s="203" t="str">
        <f t="shared" si="89"/>
        <v/>
      </c>
    </row>
    <row r="760" spans="1:21" x14ac:dyDescent="0.15">
      <c r="A760" s="203" t="s">
        <v>1571</v>
      </c>
      <c r="C760" s="203" t="s">
        <v>684</v>
      </c>
      <c r="D760" s="203" t="s">
        <v>699</v>
      </c>
      <c r="E760" s="203" t="s">
        <v>700</v>
      </c>
      <c r="F760" s="203" t="s">
        <v>695</v>
      </c>
      <c r="H760" s="203" t="s">
        <v>696</v>
      </c>
      <c r="J760" s="203">
        <v>553</v>
      </c>
      <c r="K760" s="203" t="s">
        <v>76</v>
      </c>
      <c r="L760" s="203" t="s">
        <v>1609</v>
      </c>
      <c r="N760" s="216" t="s">
        <v>1569</v>
      </c>
      <c r="O760" s="216"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18" t="s">
        <v>1570</v>
      </c>
      <c r="Q760" s="218" t="s">
        <v>63</v>
      </c>
      <c r="R760" s="218" t="str">
        <f>H760&amp;" "&amp;I760</f>
        <v xml:space="preserve">Payroll Taxes </v>
      </c>
      <c r="S760" s="218" t="str">
        <f t="shared" si="93"/>
        <v>//**Payroll Taxes : **</v>
      </c>
      <c r="T760" s="203" t="str">
        <f t="shared" si="89"/>
        <v/>
      </c>
    </row>
    <row r="761" spans="1:21" x14ac:dyDescent="0.15">
      <c r="A761" s="203" t="s">
        <v>1571</v>
      </c>
      <c r="C761" s="203" t="s">
        <v>684</v>
      </c>
      <c r="D761" s="203" t="s">
        <v>699</v>
      </c>
      <c r="E761" s="203" t="s">
        <v>700</v>
      </c>
      <c r="F761" s="203" t="s">
        <v>697</v>
      </c>
      <c r="H761" s="203" t="s">
        <v>698</v>
      </c>
      <c r="J761" s="203">
        <v>554</v>
      </c>
      <c r="K761" s="203" t="s">
        <v>76</v>
      </c>
      <c r="L761" s="203" t="s">
        <v>1609</v>
      </c>
      <c r="N761" s="216" t="s">
        <v>1569</v>
      </c>
      <c r="O761" s="216"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18" t="s">
        <v>1570</v>
      </c>
      <c r="Q761" s="218" t="s">
        <v>63</v>
      </c>
      <c r="R761" s="218" t="str">
        <f>H761&amp;" "&amp;I761</f>
        <v xml:space="preserve">Corporate Income Taxes </v>
      </c>
      <c r="S761" s="218" t="str">
        <f t="shared" si="93"/>
        <v>//**Corporate Income Taxes : **</v>
      </c>
      <c r="T761" s="203" t="str">
        <f t="shared" si="89"/>
        <v/>
      </c>
    </row>
    <row r="762" spans="1:21" s="220" customFormat="1" x14ac:dyDescent="0.15">
      <c r="A762" s="220" t="s">
        <v>1568</v>
      </c>
      <c r="B762" s="212" t="str">
        <f t="shared" ref="B762" si="101">C762&amp;D762&amp;E762</f>
        <v>Government Revenue AccountingEV SubsidyGRA for EV Subsidy</v>
      </c>
      <c r="C762" s="220" t="s">
        <v>684</v>
      </c>
      <c r="D762" s="220" t="s">
        <v>113</v>
      </c>
      <c r="E762" s="220" t="str">
        <f>E763</f>
        <v>GRA for EV Subsidy</v>
      </c>
      <c r="M762" s="204"/>
      <c r="N762" s="222" t="s">
        <v>1569</v>
      </c>
      <c r="O762" s="222"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0" t="s">
        <v>1570</v>
      </c>
      <c r="Q762" s="220" t="s">
        <v>63</v>
      </c>
      <c r="S762" s="220" t="str">
        <f t="shared" si="93"/>
        <v/>
      </c>
      <c r="T762" s="220" t="str">
        <f t="shared" si="89"/>
        <v/>
      </c>
      <c r="U762" s="211"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15">
      <c r="A763" s="203" t="s">
        <v>1571</v>
      </c>
      <c r="C763" s="203" t="s">
        <v>684</v>
      </c>
      <c r="D763" s="203" t="s">
        <v>113</v>
      </c>
      <c r="E763" s="203" t="s">
        <v>701</v>
      </c>
      <c r="F763" s="203" t="s">
        <v>687</v>
      </c>
      <c r="H763" s="203" t="s">
        <v>688</v>
      </c>
      <c r="J763" s="203">
        <v>555</v>
      </c>
      <c r="K763" s="203" t="s">
        <v>76</v>
      </c>
      <c r="L763" s="203" t="s">
        <v>1609</v>
      </c>
      <c r="N763" s="216" t="s">
        <v>1569</v>
      </c>
      <c r="O763" s="216"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18" t="s">
        <v>1570</v>
      </c>
      <c r="Q763" s="218" t="s">
        <v>63</v>
      </c>
      <c r="R763" s="218" t="str">
        <f>H763&amp;" "&amp;I763</f>
        <v xml:space="preserve">Regular Spending </v>
      </c>
      <c r="S763" s="218" t="str">
        <f t="shared" si="93"/>
        <v>//**Regular Spending : **</v>
      </c>
      <c r="T763" s="203" t="str">
        <f t="shared" si="89"/>
        <v/>
      </c>
    </row>
    <row r="764" spans="1:21" x14ac:dyDescent="0.15">
      <c r="A764" s="203" t="s">
        <v>1571</v>
      </c>
      <c r="C764" s="203" t="s">
        <v>684</v>
      </c>
      <c r="D764" s="203" t="s">
        <v>113</v>
      </c>
      <c r="E764" s="203" t="s">
        <v>701</v>
      </c>
      <c r="F764" s="203" t="s">
        <v>691</v>
      </c>
      <c r="H764" s="203" t="s">
        <v>692</v>
      </c>
      <c r="J764" s="203">
        <v>556</v>
      </c>
      <c r="K764" s="203" t="s">
        <v>76</v>
      </c>
      <c r="L764" s="203" t="s">
        <v>1609</v>
      </c>
      <c r="N764" s="216" t="s">
        <v>1569</v>
      </c>
      <c r="O764" s="216"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18" t="s">
        <v>1570</v>
      </c>
      <c r="Q764" s="218" t="s">
        <v>63</v>
      </c>
      <c r="R764" s="218" t="str">
        <f>H764&amp;" "&amp;I764</f>
        <v xml:space="preserve">Deficit Spending </v>
      </c>
      <c r="S764" s="218" t="str">
        <f t="shared" si="93"/>
        <v>//**Deficit Spending : **</v>
      </c>
      <c r="T764" s="203" t="str">
        <f t="shared" si="89"/>
        <v/>
      </c>
    </row>
    <row r="765" spans="1:21" x14ac:dyDescent="0.15">
      <c r="A765" s="203" t="s">
        <v>1571</v>
      </c>
      <c r="C765" s="203" t="s">
        <v>684</v>
      </c>
      <c r="D765" s="203" t="s">
        <v>113</v>
      </c>
      <c r="E765" s="203" t="s">
        <v>701</v>
      </c>
      <c r="F765" s="203" t="s">
        <v>693</v>
      </c>
      <c r="H765" s="203" t="s">
        <v>694</v>
      </c>
      <c r="J765" s="203">
        <v>557</v>
      </c>
      <c r="K765" s="203" t="s">
        <v>76</v>
      </c>
      <c r="L765" s="203" t="s">
        <v>1609</v>
      </c>
      <c r="N765" s="216" t="s">
        <v>1569</v>
      </c>
      <c r="O765" s="216"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18" t="s">
        <v>1570</v>
      </c>
      <c r="Q765" s="218" t="s">
        <v>63</v>
      </c>
      <c r="R765" s="218" t="str">
        <f>H765&amp;" "&amp;I765</f>
        <v xml:space="preserve">Household Taxes </v>
      </c>
      <c r="S765" s="218" t="str">
        <f t="shared" si="93"/>
        <v>//**Household Taxes : **</v>
      </c>
      <c r="T765" s="203" t="str">
        <f t="shared" si="89"/>
        <v/>
      </c>
    </row>
    <row r="766" spans="1:21" x14ac:dyDescent="0.15">
      <c r="A766" s="203" t="s">
        <v>1571</v>
      </c>
      <c r="C766" s="203" t="s">
        <v>684</v>
      </c>
      <c r="D766" s="203" t="s">
        <v>113</v>
      </c>
      <c r="E766" s="203" t="s">
        <v>701</v>
      </c>
      <c r="F766" s="203" t="s">
        <v>695</v>
      </c>
      <c r="H766" s="203" t="s">
        <v>696</v>
      </c>
      <c r="J766" s="203">
        <v>558</v>
      </c>
      <c r="K766" s="203" t="s">
        <v>76</v>
      </c>
      <c r="L766" s="203" t="s">
        <v>1609</v>
      </c>
      <c r="N766" s="216" t="s">
        <v>1569</v>
      </c>
      <c r="O766" s="216"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18" t="s">
        <v>1570</v>
      </c>
      <c r="Q766" s="218" t="s">
        <v>63</v>
      </c>
      <c r="R766" s="218" t="str">
        <f>H766&amp;" "&amp;I766</f>
        <v xml:space="preserve">Payroll Taxes </v>
      </c>
      <c r="S766" s="218" t="str">
        <f t="shared" si="93"/>
        <v>//**Payroll Taxes : **</v>
      </c>
      <c r="T766" s="203" t="str">
        <f t="shared" si="89"/>
        <v/>
      </c>
    </row>
    <row r="767" spans="1:21" x14ac:dyDescent="0.15">
      <c r="A767" s="203" t="s">
        <v>1571</v>
      </c>
      <c r="C767" s="203" t="s">
        <v>684</v>
      </c>
      <c r="D767" s="203" t="s">
        <v>113</v>
      </c>
      <c r="E767" s="203" t="s">
        <v>701</v>
      </c>
      <c r="F767" s="203" t="s">
        <v>697</v>
      </c>
      <c r="H767" s="203" t="s">
        <v>698</v>
      </c>
      <c r="J767" s="203">
        <v>559</v>
      </c>
      <c r="K767" s="203" t="s">
        <v>76</v>
      </c>
      <c r="L767" s="203" t="s">
        <v>1609</v>
      </c>
      <c r="N767" s="216" t="s">
        <v>1569</v>
      </c>
      <c r="O767" s="216"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18" t="s">
        <v>1570</v>
      </c>
      <c r="Q767" s="218" t="s">
        <v>63</v>
      </c>
      <c r="R767" s="218" t="str">
        <f>H767&amp;" "&amp;I767</f>
        <v xml:space="preserve">Corporate Income Taxes </v>
      </c>
      <c r="S767" s="218" t="str">
        <f t="shared" si="93"/>
        <v>//**Corporate Income Taxes : **</v>
      </c>
      <c r="T767" s="203" t="str">
        <f t="shared" si="89"/>
        <v/>
      </c>
    </row>
    <row r="768" spans="1:21" s="220" customFormat="1" x14ac:dyDescent="0.15">
      <c r="A768" s="220" t="s">
        <v>1568</v>
      </c>
      <c r="B768" s="212" t="str">
        <f t="shared" ref="B768" si="102">C768&amp;D768&amp;E768</f>
        <v>Government Revenue AccountingElectricity Generation SubsidyGRA for Electricity Generation Subsidies</v>
      </c>
      <c r="C768" s="220" t="s">
        <v>684</v>
      </c>
      <c r="D768" s="220" t="s">
        <v>702</v>
      </c>
      <c r="E768" s="220" t="str">
        <f>E769</f>
        <v>GRA for Electricity Generation Subsidies</v>
      </c>
      <c r="M768" s="204"/>
      <c r="N768" s="222" t="s">
        <v>1569</v>
      </c>
      <c r="O768" s="222"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0" t="s">
        <v>1570</v>
      </c>
      <c r="Q768" s="220" t="s">
        <v>63</v>
      </c>
      <c r="S768" s="220" t="str">
        <f t="shared" si="93"/>
        <v/>
      </c>
      <c r="T768" s="220" t="str">
        <f t="shared" si="89"/>
        <v/>
      </c>
      <c r="U768" s="211"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15">
      <c r="A769" s="203" t="s">
        <v>1571</v>
      </c>
      <c r="C769" s="203" t="s">
        <v>684</v>
      </c>
      <c r="D769" s="203" t="s">
        <v>702</v>
      </c>
      <c r="E769" s="203" t="s">
        <v>703</v>
      </c>
      <c r="F769" s="203" t="s">
        <v>687</v>
      </c>
      <c r="H769" s="203" t="s">
        <v>688</v>
      </c>
      <c r="J769" s="203">
        <v>560</v>
      </c>
      <c r="K769" s="203" t="s">
        <v>76</v>
      </c>
      <c r="L769" s="203" t="s">
        <v>1609</v>
      </c>
      <c r="N769" s="216" t="s">
        <v>1569</v>
      </c>
      <c r="O769" s="216"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18" t="s">
        <v>1570</v>
      </c>
      <c r="Q769" s="218" t="s">
        <v>63</v>
      </c>
      <c r="R769" s="218" t="str">
        <f>H769&amp;" "&amp;I769</f>
        <v xml:space="preserve">Regular Spending </v>
      </c>
      <c r="S769" s="218" t="str">
        <f t="shared" si="93"/>
        <v>//**Regular Spending : **</v>
      </c>
      <c r="T769" s="203" t="str">
        <f t="shared" si="89"/>
        <v/>
      </c>
    </row>
    <row r="770" spans="1:21" x14ac:dyDescent="0.15">
      <c r="A770" s="203" t="s">
        <v>1571</v>
      </c>
      <c r="C770" s="203" t="s">
        <v>684</v>
      </c>
      <c r="D770" s="203" t="s">
        <v>702</v>
      </c>
      <c r="E770" s="203" t="s">
        <v>703</v>
      </c>
      <c r="F770" s="203" t="s">
        <v>691</v>
      </c>
      <c r="H770" s="203" t="s">
        <v>692</v>
      </c>
      <c r="J770" s="203">
        <v>561</v>
      </c>
      <c r="K770" s="203" t="s">
        <v>76</v>
      </c>
      <c r="L770" s="203" t="s">
        <v>1609</v>
      </c>
      <c r="N770" s="216" t="s">
        <v>1569</v>
      </c>
      <c r="O770" s="216"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18" t="s">
        <v>1570</v>
      </c>
      <c r="Q770" s="218" t="s">
        <v>63</v>
      </c>
      <c r="R770" s="218" t="str">
        <f>H770&amp;" "&amp;I770</f>
        <v xml:space="preserve">Deficit Spending </v>
      </c>
      <c r="S770" s="218" t="str">
        <f t="shared" si="93"/>
        <v>//**Deficit Spending : **</v>
      </c>
      <c r="T770" s="203" t="str">
        <f t="shared" si="89"/>
        <v/>
      </c>
    </row>
    <row r="771" spans="1:21" x14ac:dyDescent="0.15">
      <c r="A771" s="203" t="s">
        <v>1571</v>
      </c>
      <c r="C771" s="203" t="s">
        <v>684</v>
      </c>
      <c r="D771" s="203" t="s">
        <v>702</v>
      </c>
      <c r="E771" s="203" t="s">
        <v>703</v>
      </c>
      <c r="F771" s="203" t="s">
        <v>693</v>
      </c>
      <c r="H771" s="203" t="s">
        <v>694</v>
      </c>
      <c r="J771" s="203">
        <v>562</v>
      </c>
      <c r="K771" s="203" t="s">
        <v>76</v>
      </c>
      <c r="L771" s="203" t="s">
        <v>1609</v>
      </c>
      <c r="N771" s="216" t="s">
        <v>1569</v>
      </c>
      <c r="O771" s="216"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18" t="s">
        <v>1570</v>
      </c>
      <c r="Q771" s="218" t="s">
        <v>63</v>
      </c>
      <c r="R771" s="218" t="str">
        <f>H771&amp;" "&amp;I771</f>
        <v xml:space="preserve">Household Taxes </v>
      </c>
      <c r="S771" s="218" t="str">
        <f t="shared" si="93"/>
        <v>//**Household Taxes : **</v>
      </c>
      <c r="T771" s="203" t="str">
        <f t="shared" si="89"/>
        <v/>
      </c>
    </row>
    <row r="772" spans="1:21" x14ac:dyDescent="0.15">
      <c r="A772" s="203" t="s">
        <v>1571</v>
      </c>
      <c r="C772" s="203" t="s">
        <v>684</v>
      </c>
      <c r="D772" s="203" t="s">
        <v>702</v>
      </c>
      <c r="E772" s="203" t="s">
        <v>703</v>
      </c>
      <c r="F772" s="203" t="s">
        <v>695</v>
      </c>
      <c r="H772" s="203" t="s">
        <v>696</v>
      </c>
      <c r="J772" s="203">
        <v>563</v>
      </c>
      <c r="K772" s="203" t="s">
        <v>76</v>
      </c>
      <c r="L772" s="203" t="s">
        <v>1609</v>
      </c>
      <c r="N772" s="216" t="s">
        <v>1569</v>
      </c>
      <c r="O772" s="216"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18" t="s">
        <v>1570</v>
      </c>
      <c r="Q772" s="218" t="s">
        <v>63</v>
      </c>
      <c r="R772" s="218" t="str">
        <f>H772&amp;" "&amp;I772</f>
        <v xml:space="preserve">Payroll Taxes </v>
      </c>
      <c r="S772" s="218" t="str">
        <f t="shared" si="93"/>
        <v>//**Payroll Taxes : **</v>
      </c>
      <c r="T772" s="203" t="str">
        <f t="shared" ref="T772:T803" si="103">IF(K772="Yes",S772&amp;L772,"")</f>
        <v/>
      </c>
    </row>
    <row r="773" spans="1:21" x14ac:dyDescent="0.15">
      <c r="A773" s="203" t="s">
        <v>1571</v>
      </c>
      <c r="C773" s="203" t="s">
        <v>684</v>
      </c>
      <c r="D773" s="203" t="s">
        <v>702</v>
      </c>
      <c r="E773" s="203" t="s">
        <v>703</v>
      </c>
      <c r="F773" s="203" t="s">
        <v>697</v>
      </c>
      <c r="H773" s="203" t="s">
        <v>698</v>
      </c>
      <c r="J773" s="203">
        <v>564</v>
      </c>
      <c r="K773" s="203" t="s">
        <v>76</v>
      </c>
      <c r="L773" s="203" t="s">
        <v>1609</v>
      </c>
      <c r="N773" s="216" t="s">
        <v>1569</v>
      </c>
      <c r="O773" s="216"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18" t="s">
        <v>1570</v>
      </c>
      <c r="Q773" s="218" t="s">
        <v>63</v>
      </c>
      <c r="R773" s="218" t="str">
        <f>H773&amp;" "&amp;I773</f>
        <v xml:space="preserve">Corporate Income Taxes </v>
      </c>
      <c r="S773" s="218" t="str">
        <f t="shared" si="93"/>
        <v>//**Corporate Income Taxes : **</v>
      </c>
      <c r="T773" s="203" t="str">
        <f t="shared" si="103"/>
        <v/>
      </c>
    </row>
    <row r="774" spans="1:21" s="220" customFormat="1" x14ac:dyDescent="0.15">
      <c r="A774" s="220" t="s">
        <v>1568</v>
      </c>
      <c r="B774" s="212" t="str">
        <f t="shared" ref="B774" si="104">C774&amp;D774&amp;E774</f>
        <v>Government Revenue AccountingElectricity Capacity Construction SubsidyGRA for Electricity Capacity Construction Subsidies</v>
      </c>
      <c r="C774" s="220" t="s">
        <v>684</v>
      </c>
      <c r="D774" s="220" t="s">
        <v>704</v>
      </c>
      <c r="E774" s="220" t="str">
        <f>E775</f>
        <v>GRA for Electricity Capacity Construction Subsidies</v>
      </c>
      <c r="M774" s="204"/>
      <c r="N774" s="222" t="s">
        <v>1569</v>
      </c>
      <c r="O774" s="222"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0" t="s">
        <v>1570</v>
      </c>
      <c r="Q774" s="220" t="s">
        <v>63</v>
      </c>
      <c r="S774" s="220" t="str">
        <f t="shared" si="93"/>
        <v/>
      </c>
      <c r="T774" s="220" t="str">
        <f t="shared" si="103"/>
        <v/>
      </c>
      <c r="U774" s="211"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15">
      <c r="A775" s="203" t="s">
        <v>1571</v>
      </c>
      <c r="C775" s="203" t="s">
        <v>684</v>
      </c>
      <c r="D775" s="203" t="s">
        <v>704</v>
      </c>
      <c r="E775" s="203" t="s">
        <v>705</v>
      </c>
      <c r="F775" s="203" t="s">
        <v>687</v>
      </c>
      <c r="H775" s="203" t="s">
        <v>688</v>
      </c>
      <c r="J775" s="203">
        <v>565</v>
      </c>
      <c r="K775" s="203" t="s">
        <v>76</v>
      </c>
      <c r="L775" s="203" t="s">
        <v>1609</v>
      </c>
      <c r="N775" s="216" t="s">
        <v>1569</v>
      </c>
      <c r="O775" s="216"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18" t="s">
        <v>1570</v>
      </c>
      <c r="Q775" s="218" t="s">
        <v>63</v>
      </c>
      <c r="R775" s="218" t="str">
        <f>H775&amp;" "&amp;I775</f>
        <v xml:space="preserve">Regular Spending </v>
      </c>
      <c r="S775" s="218" t="str">
        <f t="shared" si="93"/>
        <v>//**Regular Spending : **</v>
      </c>
      <c r="T775" s="203" t="str">
        <f t="shared" si="103"/>
        <v/>
      </c>
    </row>
    <row r="776" spans="1:21" x14ac:dyDescent="0.15">
      <c r="A776" s="203" t="s">
        <v>1571</v>
      </c>
      <c r="C776" s="203" t="s">
        <v>684</v>
      </c>
      <c r="D776" s="203" t="s">
        <v>704</v>
      </c>
      <c r="E776" s="203" t="s">
        <v>705</v>
      </c>
      <c r="F776" s="203" t="s">
        <v>691</v>
      </c>
      <c r="H776" s="203" t="s">
        <v>692</v>
      </c>
      <c r="J776" s="203">
        <v>566</v>
      </c>
      <c r="K776" s="203" t="s">
        <v>76</v>
      </c>
      <c r="L776" s="203" t="s">
        <v>1609</v>
      </c>
      <c r="N776" s="216" t="s">
        <v>1569</v>
      </c>
      <c r="O776" s="216"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18" t="s">
        <v>1570</v>
      </c>
      <c r="Q776" s="218" t="s">
        <v>63</v>
      </c>
      <c r="R776" s="218" t="str">
        <f t="shared" ref="R776:R803" si="105">H776&amp;" "&amp;I776</f>
        <v xml:space="preserve">Deficit Spending </v>
      </c>
      <c r="S776" s="218" t="str">
        <f t="shared" si="93"/>
        <v>//**Deficit Spending : **</v>
      </c>
      <c r="T776" s="203" t="str">
        <f t="shared" si="103"/>
        <v/>
      </c>
    </row>
    <row r="777" spans="1:21" x14ac:dyDescent="0.15">
      <c r="A777" s="203" t="s">
        <v>1571</v>
      </c>
      <c r="C777" s="203" t="s">
        <v>684</v>
      </c>
      <c r="D777" s="203" t="s">
        <v>704</v>
      </c>
      <c r="E777" s="203" t="s">
        <v>705</v>
      </c>
      <c r="F777" s="203" t="s">
        <v>693</v>
      </c>
      <c r="H777" s="203" t="s">
        <v>694</v>
      </c>
      <c r="J777" s="203">
        <v>567</v>
      </c>
      <c r="K777" s="203" t="s">
        <v>76</v>
      </c>
      <c r="L777" s="203" t="s">
        <v>1609</v>
      </c>
      <c r="N777" s="216" t="s">
        <v>1569</v>
      </c>
      <c r="O777" s="216"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18" t="s">
        <v>1570</v>
      </c>
      <c r="Q777" s="218" t="s">
        <v>63</v>
      </c>
      <c r="R777" s="218" t="str">
        <f t="shared" si="105"/>
        <v xml:space="preserve">Household Taxes </v>
      </c>
      <c r="S777" s="218" t="str">
        <f t="shared" si="93"/>
        <v>//**Household Taxes : **</v>
      </c>
      <c r="T777" s="203" t="str">
        <f t="shared" si="103"/>
        <v/>
      </c>
    </row>
    <row r="778" spans="1:21" x14ac:dyDescent="0.15">
      <c r="A778" s="203" t="s">
        <v>1571</v>
      </c>
      <c r="C778" s="203" t="s">
        <v>684</v>
      </c>
      <c r="D778" s="203" t="s">
        <v>704</v>
      </c>
      <c r="E778" s="203" t="s">
        <v>705</v>
      </c>
      <c r="F778" s="203" t="s">
        <v>695</v>
      </c>
      <c r="H778" s="203" t="s">
        <v>696</v>
      </c>
      <c r="J778" s="203">
        <v>568</v>
      </c>
      <c r="K778" s="203" t="s">
        <v>76</v>
      </c>
      <c r="L778" s="203" t="s">
        <v>1609</v>
      </c>
      <c r="N778" s="216" t="s">
        <v>1569</v>
      </c>
      <c r="O778" s="216"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18" t="s">
        <v>1570</v>
      </c>
      <c r="Q778" s="218" t="s">
        <v>63</v>
      </c>
      <c r="R778" s="218" t="str">
        <f t="shared" si="105"/>
        <v xml:space="preserve">Payroll Taxes </v>
      </c>
      <c r="S778" s="218" t="str">
        <f t="shared" si="93"/>
        <v>//**Payroll Taxes : **</v>
      </c>
      <c r="T778" s="203" t="str">
        <f t="shared" si="103"/>
        <v/>
      </c>
    </row>
    <row r="779" spans="1:21" x14ac:dyDescent="0.15">
      <c r="A779" s="203" t="s">
        <v>1571</v>
      </c>
      <c r="C779" s="203" t="s">
        <v>684</v>
      </c>
      <c r="D779" s="203" t="s">
        <v>704</v>
      </c>
      <c r="E779" s="203" t="s">
        <v>705</v>
      </c>
      <c r="F779" s="203" t="s">
        <v>697</v>
      </c>
      <c r="H779" s="203" t="s">
        <v>698</v>
      </c>
      <c r="J779" s="203">
        <v>569</v>
      </c>
      <c r="K779" s="203" t="s">
        <v>76</v>
      </c>
      <c r="L779" s="203" t="s">
        <v>1609</v>
      </c>
      <c r="N779" s="216" t="s">
        <v>1569</v>
      </c>
      <c r="O779" s="216"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18" t="s">
        <v>1570</v>
      </c>
      <c r="Q779" s="218" t="s">
        <v>63</v>
      </c>
      <c r="R779" s="218" t="str">
        <f t="shared" si="105"/>
        <v xml:space="preserve">Corporate Income Taxes </v>
      </c>
      <c r="S779" s="218" t="str">
        <f t="shared" si="93"/>
        <v>//**Corporate Income Taxes : **</v>
      </c>
      <c r="T779" s="203" t="str">
        <f t="shared" si="103"/>
        <v/>
      </c>
    </row>
    <row r="780" spans="1:21" s="220" customFormat="1" x14ac:dyDescent="0.15">
      <c r="A780" s="220" t="s">
        <v>1568</v>
      </c>
      <c r="B780" s="212" t="str">
        <f t="shared" ref="B780" si="106">C780&amp;D780&amp;E780</f>
        <v>Government Revenue AccountingDistributed Solar SubsidyGRA for Distributed Solar Subsidy</v>
      </c>
      <c r="C780" s="220" t="s">
        <v>684</v>
      </c>
      <c r="D780" s="220" t="s">
        <v>198</v>
      </c>
      <c r="E780" s="220" t="str">
        <f>E781</f>
        <v>GRA for Distributed Solar Subsidy</v>
      </c>
      <c r="M780" s="204"/>
      <c r="N780" s="222" t="s">
        <v>1569</v>
      </c>
      <c r="O780" s="222"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0" t="s">
        <v>1570</v>
      </c>
      <c r="Q780" s="220" t="s">
        <v>63</v>
      </c>
      <c r="S780" s="220" t="str">
        <f t="shared" si="93"/>
        <v/>
      </c>
      <c r="T780" s="220" t="str">
        <f t="shared" si="103"/>
        <v/>
      </c>
      <c r="U780" s="211"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15">
      <c r="A781" s="203" t="s">
        <v>1571</v>
      </c>
      <c r="C781" s="203" t="s">
        <v>684</v>
      </c>
      <c r="D781" s="203" t="s">
        <v>198</v>
      </c>
      <c r="E781" s="203" t="s">
        <v>706</v>
      </c>
      <c r="F781" s="203" t="s">
        <v>687</v>
      </c>
      <c r="H781" s="203" t="s">
        <v>688</v>
      </c>
      <c r="J781" s="203">
        <v>570</v>
      </c>
      <c r="K781" s="203" t="s">
        <v>76</v>
      </c>
      <c r="L781" s="203" t="s">
        <v>1609</v>
      </c>
      <c r="N781" s="216" t="s">
        <v>1569</v>
      </c>
      <c r="O781" s="216"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18" t="s">
        <v>1570</v>
      </c>
      <c r="Q781" s="218" t="s">
        <v>63</v>
      </c>
      <c r="R781" s="218" t="str">
        <f t="shared" si="105"/>
        <v xml:space="preserve">Regular Spending </v>
      </c>
      <c r="S781" s="218" t="str">
        <f t="shared" si="93"/>
        <v>//**Regular Spending : **</v>
      </c>
      <c r="T781" s="203" t="str">
        <f t="shared" si="103"/>
        <v/>
      </c>
    </row>
    <row r="782" spans="1:21" x14ac:dyDescent="0.15">
      <c r="A782" s="203" t="s">
        <v>1571</v>
      </c>
      <c r="C782" s="203" t="s">
        <v>684</v>
      </c>
      <c r="D782" s="203" t="s">
        <v>198</v>
      </c>
      <c r="E782" s="203" t="s">
        <v>706</v>
      </c>
      <c r="F782" s="203" t="s">
        <v>691</v>
      </c>
      <c r="H782" s="203" t="s">
        <v>692</v>
      </c>
      <c r="J782" s="203">
        <v>571</v>
      </c>
      <c r="K782" s="203" t="s">
        <v>76</v>
      </c>
      <c r="L782" s="203" t="s">
        <v>1609</v>
      </c>
      <c r="N782" s="216" t="s">
        <v>1569</v>
      </c>
      <c r="O782" s="216"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18" t="s">
        <v>1570</v>
      </c>
      <c r="Q782" s="218" t="s">
        <v>63</v>
      </c>
      <c r="R782" s="218" t="str">
        <f t="shared" si="105"/>
        <v xml:space="preserve">Deficit Spending </v>
      </c>
      <c r="S782" s="218" t="str">
        <f t="shared" si="93"/>
        <v>//**Deficit Spending : **</v>
      </c>
      <c r="T782" s="203" t="str">
        <f t="shared" si="103"/>
        <v/>
      </c>
    </row>
    <row r="783" spans="1:21" x14ac:dyDescent="0.15">
      <c r="A783" s="203" t="s">
        <v>1571</v>
      </c>
      <c r="C783" s="203" t="s">
        <v>684</v>
      </c>
      <c r="D783" s="203" t="s">
        <v>198</v>
      </c>
      <c r="E783" s="203" t="s">
        <v>706</v>
      </c>
      <c r="F783" s="203" t="s">
        <v>693</v>
      </c>
      <c r="H783" s="203" t="s">
        <v>694</v>
      </c>
      <c r="J783" s="203">
        <v>572</v>
      </c>
      <c r="K783" s="203" t="s">
        <v>76</v>
      </c>
      <c r="L783" s="203" t="s">
        <v>1609</v>
      </c>
      <c r="N783" s="216" t="s">
        <v>1569</v>
      </c>
      <c r="O783" s="216"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18" t="s">
        <v>1570</v>
      </c>
      <c r="Q783" s="218" t="s">
        <v>63</v>
      </c>
      <c r="R783" s="218" t="str">
        <f t="shared" si="105"/>
        <v xml:space="preserve">Household Taxes </v>
      </c>
      <c r="S783" s="218" t="str">
        <f t="shared" si="93"/>
        <v>//**Household Taxes : **</v>
      </c>
      <c r="T783" s="203" t="str">
        <f t="shared" si="103"/>
        <v/>
      </c>
    </row>
    <row r="784" spans="1:21" x14ac:dyDescent="0.15">
      <c r="A784" s="203" t="s">
        <v>1571</v>
      </c>
      <c r="C784" s="203" t="s">
        <v>684</v>
      </c>
      <c r="D784" s="203" t="s">
        <v>198</v>
      </c>
      <c r="E784" s="203" t="s">
        <v>706</v>
      </c>
      <c r="F784" s="203" t="s">
        <v>695</v>
      </c>
      <c r="H784" s="203" t="s">
        <v>696</v>
      </c>
      <c r="J784" s="203">
        <v>573</v>
      </c>
      <c r="K784" s="203" t="s">
        <v>76</v>
      </c>
      <c r="L784" s="203" t="s">
        <v>1609</v>
      </c>
      <c r="N784" s="216" t="s">
        <v>1569</v>
      </c>
      <c r="O784" s="216"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18" t="s">
        <v>1570</v>
      </c>
      <c r="Q784" s="218" t="s">
        <v>63</v>
      </c>
      <c r="R784" s="218" t="str">
        <f t="shared" si="105"/>
        <v xml:space="preserve">Payroll Taxes </v>
      </c>
      <c r="S784" s="218" t="str">
        <f t="shared" ref="S784:S803" si="107">IF(R784="","","//**"&amp;R784&amp;": **")</f>
        <v>//**Payroll Taxes : **</v>
      </c>
      <c r="T784" s="203" t="str">
        <f t="shared" si="103"/>
        <v/>
      </c>
    </row>
    <row r="785" spans="1:21" x14ac:dyDescent="0.15">
      <c r="A785" s="203" t="s">
        <v>1571</v>
      </c>
      <c r="C785" s="203" t="s">
        <v>684</v>
      </c>
      <c r="D785" s="203" t="s">
        <v>198</v>
      </c>
      <c r="E785" s="203" t="s">
        <v>706</v>
      </c>
      <c r="F785" s="203" t="s">
        <v>697</v>
      </c>
      <c r="H785" s="203" t="s">
        <v>698</v>
      </c>
      <c r="J785" s="203">
        <v>574</v>
      </c>
      <c r="K785" s="203" t="s">
        <v>76</v>
      </c>
      <c r="L785" s="203" t="s">
        <v>1609</v>
      </c>
      <c r="N785" s="216" t="s">
        <v>1569</v>
      </c>
      <c r="O785" s="216"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18" t="s">
        <v>1570</v>
      </c>
      <c r="Q785" s="218" t="s">
        <v>63</v>
      </c>
      <c r="R785" s="218" t="str">
        <f t="shared" si="105"/>
        <v xml:space="preserve">Corporate Income Taxes </v>
      </c>
      <c r="S785" s="218" t="str">
        <f t="shared" si="107"/>
        <v>//**Corporate Income Taxes : **</v>
      </c>
      <c r="T785" s="203" t="str">
        <f t="shared" si="103"/>
        <v/>
      </c>
    </row>
    <row r="786" spans="1:21" s="220" customFormat="1" x14ac:dyDescent="0.15">
      <c r="A786" s="220" t="s">
        <v>1568</v>
      </c>
      <c r="B786" s="212" t="str">
        <f t="shared" ref="B786" si="108">C786&amp;D786&amp;E786</f>
        <v>Government Revenue AccountingFuel SubsidyGRA for Fuel Subsidies</v>
      </c>
      <c r="C786" s="220" t="s">
        <v>684</v>
      </c>
      <c r="D786" s="220" t="s">
        <v>707</v>
      </c>
      <c r="E786" s="220" t="str">
        <f>E787</f>
        <v>GRA for Fuel Subsidies</v>
      </c>
      <c r="M786" s="204"/>
      <c r="N786" s="222" t="s">
        <v>1569</v>
      </c>
      <c r="O786" s="222"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0" t="s">
        <v>1570</v>
      </c>
      <c r="Q786" s="220" t="s">
        <v>63</v>
      </c>
      <c r="S786" s="220" t="str">
        <f t="shared" si="107"/>
        <v/>
      </c>
      <c r="T786" s="220" t="str">
        <f t="shared" si="103"/>
        <v/>
      </c>
      <c r="U786" s="211"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15">
      <c r="A787" s="203" t="s">
        <v>1571</v>
      </c>
      <c r="C787" s="203" t="s">
        <v>684</v>
      </c>
      <c r="D787" s="203" t="s">
        <v>707</v>
      </c>
      <c r="E787" s="203" t="s">
        <v>708</v>
      </c>
      <c r="F787" s="203" t="s">
        <v>687</v>
      </c>
      <c r="H787" s="203" t="s">
        <v>688</v>
      </c>
      <c r="J787" s="203">
        <v>575</v>
      </c>
      <c r="K787" s="203" t="s">
        <v>76</v>
      </c>
      <c r="L787" s="203" t="s">
        <v>1609</v>
      </c>
      <c r="N787" s="216" t="s">
        <v>1569</v>
      </c>
      <c r="O787" s="216"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18" t="s">
        <v>1570</v>
      </c>
      <c r="Q787" s="218" t="s">
        <v>63</v>
      </c>
      <c r="R787" s="218" t="str">
        <f t="shared" si="105"/>
        <v xml:space="preserve">Regular Spending </v>
      </c>
      <c r="S787" s="218" t="str">
        <f t="shared" si="107"/>
        <v>//**Regular Spending : **</v>
      </c>
      <c r="T787" s="203" t="str">
        <f t="shared" si="103"/>
        <v/>
      </c>
    </row>
    <row r="788" spans="1:21" x14ac:dyDescent="0.15">
      <c r="A788" s="203" t="s">
        <v>1571</v>
      </c>
      <c r="C788" s="203" t="s">
        <v>684</v>
      </c>
      <c r="D788" s="203" t="s">
        <v>707</v>
      </c>
      <c r="E788" s="203" t="s">
        <v>708</v>
      </c>
      <c r="F788" s="203" t="s">
        <v>691</v>
      </c>
      <c r="H788" s="203" t="s">
        <v>692</v>
      </c>
      <c r="J788" s="203">
        <v>576</v>
      </c>
      <c r="K788" s="203" t="s">
        <v>76</v>
      </c>
      <c r="L788" s="203" t="s">
        <v>1609</v>
      </c>
      <c r="N788" s="216" t="s">
        <v>1569</v>
      </c>
      <c r="O788" s="216"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18" t="s">
        <v>1570</v>
      </c>
      <c r="Q788" s="218" t="s">
        <v>63</v>
      </c>
      <c r="R788" s="218" t="str">
        <f t="shared" si="105"/>
        <v xml:space="preserve">Deficit Spending </v>
      </c>
      <c r="S788" s="218" t="str">
        <f t="shared" si="107"/>
        <v>//**Deficit Spending : **</v>
      </c>
      <c r="T788" s="203" t="str">
        <f t="shared" si="103"/>
        <v/>
      </c>
    </row>
    <row r="789" spans="1:21" x14ac:dyDescent="0.15">
      <c r="A789" s="203" t="s">
        <v>1571</v>
      </c>
      <c r="C789" s="203" t="s">
        <v>684</v>
      </c>
      <c r="D789" s="203" t="s">
        <v>707</v>
      </c>
      <c r="E789" s="203" t="s">
        <v>708</v>
      </c>
      <c r="F789" s="203" t="s">
        <v>693</v>
      </c>
      <c r="H789" s="203" t="s">
        <v>694</v>
      </c>
      <c r="J789" s="203">
        <v>577</v>
      </c>
      <c r="K789" s="203" t="s">
        <v>76</v>
      </c>
      <c r="L789" s="203" t="s">
        <v>1609</v>
      </c>
      <c r="N789" s="216" t="s">
        <v>1569</v>
      </c>
      <c r="O789" s="216"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18" t="s">
        <v>1570</v>
      </c>
      <c r="Q789" s="218" t="s">
        <v>63</v>
      </c>
      <c r="R789" s="218" t="str">
        <f t="shared" si="105"/>
        <v xml:space="preserve">Household Taxes </v>
      </c>
      <c r="S789" s="218" t="str">
        <f t="shared" si="107"/>
        <v>//**Household Taxes : **</v>
      </c>
      <c r="T789" s="203" t="str">
        <f t="shared" si="103"/>
        <v/>
      </c>
    </row>
    <row r="790" spans="1:21" x14ac:dyDescent="0.15">
      <c r="A790" s="203" t="s">
        <v>1571</v>
      </c>
      <c r="C790" s="203" t="s">
        <v>684</v>
      </c>
      <c r="D790" s="203" t="s">
        <v>707</v>
      </c>
      <c r="E790" s="203" t="s">
        <v>708</v>
      </c>
      <c r="F790" s="203" t="s">
        <v>695</v>
      </c>
      <c r="H790" s="203" t="s">
        <v>696</v>
      </c>
      <c r="J790" s="203">
        <v>578</v>
      </c>
      <c r="K790" s="203" t="s">
        <v>76</v>
      </c>
      <c r="L790" s="203" t="s">
        <v>1609</v>
      </c>
      <c r="N790" s="216" t="s">
        <v>1569</v>
      </c>
      <c r="O790" s="216"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18" t="s">
        <v>1570</v>
      </c>
      <c r="Q790" s="218" t="s">
        <v>63</v>
      </c>
      <c r="R790" s="218" t="str">
        <f t="shared" si="105"/>
        <v xml:space="preserve">Payroll Taxes </v>
      </c>
      <c r="S790" s="218" t="str">
        <f t="shared" si="107"/>
        <v>//**Payroll Taxes : **</v>
      </c>
      <c r="T790" s="203" t="str">
        <f t="shared" si="103"/>
        <v/>
      </c>
    </row>
    <row r="791" spans="1:21" x14ac:dyDescent="0.15">
      <c r="A791" s="203" t="s">
        <v>1571</v>
      </c>
      <c r="C791" s="203" t="s">
        <v>684</v>
      </c>
      <c r="D791" s="203" t="s">
        <v>707</v>
      </c>
      <c r="E791" s="203" t="s">
        <v>708</v>
      </c>
      <c r="F791" s="203" t="s">
        <v>697</v>
      </c>
      <c r="H791" s="203" t="s">
        <v>698</v>
      </c>
      <c r="J791" s="203">
        <v>579</v>
      </c>
      <c r="K791" s="203" t="s">
        <v>76</v>
      </c>
      <c r="L791" s="203" t="s">
        <v>1609</v>
      </c>
      <c r="N791" s="216" t="s">
        <v>1569</v>
      </c>
      <c r="O791" s="216"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18" t="s">
        <v>1570</v>
      </c>
      <c r="Q791" s="218" t="s">
        <v>63</v>
      </c>
      <c r="R791" s="218" t="str">
        <f t="shared" si="105"/>
        <v xml:space="preserve">Corporate Income Taxes </v>
      </c>
      <c r="S791" s="218" t="str">
        <f t="shared" si="107"/>
        <v>//**Corporate Income Taxes : **</v>
      </c>
      <c r="T791" s="203" t="str">
        <f t="shared" si="103"/>
        <v/>
      </c>
    </row>
    <row r="792" spans="1:21" s="220" customFormat="1" x14ac:dyDescent="0.15">
      <c r="A792" s="220" t="s">
        <v>1568</v>
      </c>
      <c r="B792" s="212" t="str">
        <f t="shared" ref="B792" si="109">C792&amp;D792&amp;E792</f>
        <v>Government Revenue AccountingNational Debt InterestGRA for National Debt Interest</v>
      </c>
      <c r="C792" s="220" t="s">
        <v>684</v>
      </c>
      <c r="D792" s="220" t="s">
        <v>709</v>
      </c>
      <c r="E792" s="220" t="str">
        <f>E793</f>
        <v>GRA for National Debt Interest</v>
      </c>
      <c r="M792" s="204"/>
      <c r="N792" s="222" t="s">
        <v>1569</v>
      </c>
      <c r="O792" s="222"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0" t="s">
        <v>1570</v>
      </c>
      <c r="Q792" s="220" t="s">
        <v>63</v>
      </c>
      <c r="S792" s="220" t="str">
        <f t="shared" si="107"/>
        <v/>
      </c>
      <c r="T792" s="220" t="str">
        <f t="shared" si="103"/>
        <v/>
      </c>
      <c r="U792" s="211"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15">
      <c r="A793" s="203" t="s">
        <v>1571</v>
      </c>
      <c r="C793" s="203" t="s">
        <v>684</v>
      </c>
      <c r="D793" s="203" t="s">
        <v>709</v>
      </c>
      <c r="E793" s="203" t="s">
        <v>710</v>
      </c>
      <c r="F793" s="203" t="s">
        <v>687</v>
      </c>
      <c r="H793" s="203" t="s">
        <v>688</v>
      </c>
      <c r="J793" s="203">
        <v>580</v>
      </c>
      <c r="K793" s="203" t="s">
        <v>76</v>
      </c>
      <c r="L793" s="203" t="s">
        <v>1609</v>
      </c>
      <c r="N793" s="216" t="s">
        <v>1569</v>
      </c>
      <c r="O793" s="216"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18" t="s">
        <v>1570</v>
      </c>
      <c r="Q793" s="218" t="s">
        <v>63</v>
      </c>
      <c r="R793" s="218" t="str">
        <f t="shared" si="105"/>
        <v xml:space="preserve">Regular Spending </v>
      </c>
      <c r="S793" s="218" t="str">
        <f t="shared" si="107"/>
        <v>//**Regular Spending : **</v>
      </c>
      <c r="T793" s="203" t="str">
        <f t="shared" si="103"/>
        <v/>
      </c>
    </row>
    <row r="794" spans="1:21" x14ac:dyDescent="0.15">
      <c r="A794" s="203" t="s">
        <v>1571</v>
      </c>
      <c r="C794" s="203" t="s">
        <v>684</v>
      </c>
      <c r="D794" s="203" t="s">
        <v>709</v>
      </c>
      <c r="E794" s="203" t="s">
        <v>710</v>
      </c>
      <c r="F794" s="203" t="s">
        <v>691</v>
      </c>
      <c r="H794" s="203" t="s">
        <v>692</v>
      </c>
      <c r="J794" s="203">
        <v>581</v>
      </c>
      <c r="K794" s="203" t="s">
        <v>76</v>
      </c>
      <c r="L794" s="203" t="s">
        <v>1609</v>
      </c>
      <c r="N794" s="216" t="s">
        <v>1569</v>
      </c>
      <c r="O794" s="216"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18" t="s">
        <v>1570</v>
      </c>
      <c r="Q794" s="218" t="s">
        <v>63</v>
      </c>
      <c r="R794" s="218" t="str">
        <f t="shared" si="105"/>
        <v xml:space="preserve">Deficit Spending </v>
      </c>
      <c r="S794" s="218" t="str">
        <f t="shared" si="107"/>
        <v>//**Deficit Spending : **</v>
      </c>
      <c r="T794" s="203" t="str">
        <f t="shared" si="103"/>
        <v/>
      </c>
    </row>
    <row r="795" spans="1:21" x14ac:dyDescent="0.15">
      <c r="A795" s="203" t="s">
        <v>1571</v>
      </c>
      <c r="C795" s="203" t="s">
        <v>684</v>
      </c>
      <c r="D795" s="203" t="s">
        <v>709</v>
      </c>
      <c r="E795" s="203" t="s">
        <v>710</v>
      </c>
      <c r="F795" s="203" t="s">
        <v>693</v>
      </c>
      <c r="H795" s="203" t="s">
        <v>694</v>
      </c>
      <c r="J795" s="203">
        <v>582</v>
      </c>
      <c r="K795" s="203" t="s">
        <v>76</v>
      </c>
      <c r="L795" s="203" t="s">
        <v>1609</v>
      </c>
      <c r="N795" s="216" t="s">
        <v>1569</v>
      </c>
      <c r="O795" s="216"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18" t="s">
        <v>1570</v>
      </c>
      <c r="Q795" s="218" t="s">
        <v>63</v>
      </c>
      <c r="R795" s="218" t="str">
        <f t="shared" si="105"/>
        <v xml:space="preserve">Household Taxes </v>
      </c>
      <c r="S795" s="218" t="str">
        <f t="shared" si="107"/>
        <v>//**Household Taxes : **</v>
      </c>
      <c r="T795" s="203" t="str">
        <f t="shared" si="103"/>
        <v/>
      </c>
    </row>
    <row r="796" spans="1:21" x14ac:dyDescent="0.15">
      <c r="A796" s="203" t="s">
        <v>1571</v>
      </c>
      <c r="C796" s="203" t="s">
        <v>684</v>
      </c>
      <c r="D796" s="203" t="s">
        <v>709</v>
      </c>
      <c r="E796" s="203" t="s">
        <v>710</v>
      </c>
      <c r="F796" s="203" t="s">
        <v>695</v>
      </c>
      <c r="H796" s="203" t="s">
        <v>696</v>
      </c>
      <c r="J796" s="203">
        <v>583</v>
      </c>
      <c r="K796" s="203" t="s">
        <v>76</v>
      </c>
      <c r="L796" s="203" t="s">
        <v>1609</v>
      </c>
      <c r="N796" s="216" t="s">
        <v>1569</v>
      </c>
      <c r="O796" s="216"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18" t="s">
        <v>1570</v>
      </c>
      <c r="Q796" s="218" t="s">
        <v>63</v>
      </c>
      <c r="R796" s="218" t="str">
        <f t="shared" si="105"/>
        <v xml:space="preserve">Payroll Taxes </v>
      </c>
      <c r="S796" s="218" t="str">
        <f t="shared" si="107"/>
        <v>//**Payroll Taxes : **</v>
      </c>
      <c r="T796" s="203" t="str">
        <f t="shared" si="103"/>
        <v/>
      </c>
    </row>
    <row r="797" spans="1:21" x14ac:dyDescent="0.15">
      <c r="A797" s="203" t="s">
        <v>1571</v>
      </c>
      <c r="C797" s="203" t="s">
        <v>684</v>
      </c>
      <c r="D797" s="203" t="s">
        <v>709</v>
      </c>
      <c r="E797" s="203" t="s">
        <v>710</v>
      </c>
      <c r="F797" s="203" t="s">
        <v>697</v>
      </c>
      <c r="H797" s="203" t="s">
        <v>698</v>
      </c>
      <c r="J797" s="203">
        <v>584</v>
      </c>
      <c r="K797" s="203" t="s">
        <v>76</v>
      </c>
      <c r="L797" s="203" t="s">
        <v>1609</v>
      </c>
      <c r="N797" s="216" t="s">
        <v>1569</v>
      </c>
      <c r="O797" s="216"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18" t="s">
        <v>1570</v>
      </c>
      <c r="Q797" s="218" t="s">
        <v>63</v>
      </c>
      <c r="R797" s="218" t="str">
        <f t="shared" si="105"/>
        <v xml:space="preserve">Corporate Income Taxes </v>
      </c>
      <c r="S797" s="218" t="str">
        <f t="shared" si="107"/>
        <v>//**Corporate Income Taxes : **</v>
      </c>
      <c r="T797" s="203" t="str">
        <f t="shared" si="103"/>
        <v/>
      </c>
    </row>
    <row r="798" spans="1:21" s="220" customFormat="1" x14ac:dyDescent="0.15">
      <c r="A798" s="220" t="s">
        <v>1568</v>
      </c>
      <c r="B798" s="212" t="str">
        <f t="shared" ref="B798" si="110">C798&amp;D798&amp;E798</f>
        <v>Government Revenue AccountingRemaining Government Cash FlowsGRA for Remaining Government Cash Flow Changes</v>
      </c>
      <c r="C798" s="220" t="s">
        <v>684</v>
      </c>
      <c r="D798" s="220" t="s">
        <v>711</v>
      </c>
      <c r="E798" s="220" t="str">
        <f>E799</f>
        <v>GRA for Remaining Government Cash Flow Changes</v>
      </c>
      <c r="M798" s="204"/>
      <c r="N798" s="222" t="s">
        <v>1569</v>
      </c>
      <c r="O798" s="222"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0" t="s">
        <v>1570</v>
      </c>
      <c r="Q798" s="220" t="s">
        <v>63</v>
      </c>
      <c r="S798" s="220" t="str">
        <f t="shared" si="107"/>
        <v/>
      </c>
      <c r="T798" s="220" t="str">
        <f t="shared" si="103"/>
        <v/>
      </c>
      <c r="U798" s="211"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15">
      <c r="A799" s="203" t="s">
        <v>1571</v>
      </c>
      <c r="C799" s="203" t="s">
        <v>684</v>
      </c>
      <c r="D799" s="203" t="s">
        <v>711</v>
      </c>
      <c r="E799" s="203" t="s">
        <v>712</v>
      </c>
      <c r="F799" s="203" t="s">
        <v>687</v>
      </c>
      <c r="H799" s="203" t="s">
        <v>688</v>
      </c>
      <c r="J799" s="203">
        <v>585</v>
      </c>
      <c r="K799" s="203" t="s">
        <v>76</v>
      </c>
      <c r="L799" s="203" t="s">
        <v>1609</v>
      </c>
      <c r="N799" s="216" t="s">
        <v>1569</v>
      </c>
      <c r="O799" s="216"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18" t="s">
        <v>1570</v>
      </c>
      <c r="Q799" s="218" t="s">
        <v>63</v>
      </c>
      <c r="R799" s="218" t="str">
        <f t="shared" si="105"/>
        <v xml:space="preserve">Regular Spending </v>
      </c>
      <c r="S799" s="218" t="str">
        <f t="shared" si="107"/>
        <v>//**Regular Spending : **</v>
      </c>
      <c r="T799" s="203" t="str">
        <f t="shared" si="103"/>
        <v/>
      </c>
    </row>
    <row r="800" spans="1:21" x14ac:dyDescent="0.15">
      <c r="A800" s="203" t="s">
        <v>1571</v>
      </c>
      <c r="C800" s="203" t="s">
        <v>684</v>
      </c>
      <c r="D800" s="203" t="s">
        <v>711</v>
      </c>
      <c r="E800" s="203" t="s">
        <v>712</v>
      </c>
      <c r="F800" s="203" t="s">
        <v>691</v>
      </c>
      <c r="H800" s="203" t="s">
        <v>692</v>
      </c>
      <c r="J800" s="203">
        <v>586</v>
      </c>
      <c r="K800" s="203" t="s">
        <v>76</v>
      </c>
      <c r="L800" s="203" t="s">
        <v>1609</v>
      </c>
      <c r="N800" s="216" t="s">
        <v>1569</v>
      </c>
      <c r="O800" s="216"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18" t="s">
        <v>1570</v>
      </c>
      <c r="Q800" s="218" t="s">
        <v>63</v>
      </c>
      <c r="R800" s="218" t="str">
        <f t="shared" si="105"/>
        <v xml:space="preserve">Deficit Spending </v>
      </c>
      <c r="S800" s="218" t="str">
        <f t="shared" si="107"/>
        <v>//**Deficit Spending : **</v>
      </c>
      <c r="T800" s="203" t="str">
        <f t="shared" si="103"/>
        <v/>
      </c>
    </row>
    <row r="801" spans="1:21" x14ac:dyDescent="0.15">
      <c r="A801" s="203" t="s">
        <v>1571</v>
      </c>
      <c r="C801" s="203" t="s">
        <v>684</v>
      </c>
      <c r="D801" s="203" t="s">
        <v>711</v>
      </c>
      <c r="E801" s="203" t="s">
        <v>712</v>
      </c>
      <c r="F801" s="203" t="s">
        <v>693</v>
      </c>
      <c r="H801" s="203" t="s">
        <v>694</v>
      </c>
      <c r="J801" s="203">
        <v>587</v>
      </c>
      <c r="K801" s="203" t="s">
        <v>76</v>
      </c>
      <c r="L801" s="203" t="s">
        <v>1609</v>
      </c>
      <c r="N801" s="216" t="s">
        <v>1569</v>
      </c>
      <c r="O801" s="216"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18" t="s">
        <v>1570</v>
      </c>
      <c r="Q801" s="218" t="s">
        <v>63</v>
      </c>
      <c r="R801" s="218" t="str">
        <f t="shared" si="105"/>
        <v xml:space="preserve">Household Taxes </v>
      </c>
      <c r="S801" s="218" t="str">
        <f t="shared" si="107"/>
        <v>//**Household Taxes : **</v>
      </c>
      <c r="T801" s="203" t="str">
        <f t="shared" si="103"/>
        <v/>
      </c>
    </row>
    <row r="802" spans="1:21" x14ac:dyDescent="0.15">
      <c r="A802" s="203" t="s">
        <v>1571</v>
      </c>
      <c r="C802" s="203" t="s">
        <v>684</v>
      </c>
      <c r="D802" s="203" t="s">
        <v>711</v>
      </c>
      <c r="E802" s="203" t="s">
        <v>712</v>
      </c>
      <c r="F802" s="203" t="s">
        <v>695</v>
      </c>
      <c r="H802" s="203" t="s">
        <v>696</v>
      </c>
      <c r="J802" s="203">
        <v>588</v>
      </c>
      <c r="K802" s="203" t="s">
        <v>76</v>
      </c>
      <c r="L802" s="203" t="s">
        <v>1609</v>
      </c>
      <c r="N802" s="216" t="s">
        <v>1569</v>
      </c>
      <c r="O802" s="216"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18" t="s">
        <v>1570</v>
      </c>
      <c r="Q802" s="218" t="s">
        <v>63</v>
      </c>
      <c r="R802" s="218" t="str">
        <f t="shared" si="105"/>
        <v xml:space="preserve">Payroll Taxes </v>
      </c>
      <c r="S802" s="218" t="str">
        <f t="shared" si="107"/>
        <v>//**Payroll Taxes : **</v>
      </c>
      <c r="T802" s="203" t="str">
        <f t="shared" si="103"/>
        <v/>
      </c>
    </row>
    <row r="803" spans="1:21" x14ac:dyDescent="0.15">
      <c r="A803" s="203" t="s">
        <v>1571</v>
      </c>
      <c r="C803" s="203" t="s">
        <v>684</v>
      </c>
      <c r="D803" s="203" t="s">
        <v>711</v>
      </c>
      <c r="E803" s="203" t="s">
        <v>712</v>
      </c>
      <c r="F803" s="203" t="s">
        <v>697</v>
      </c>
      <c r="H803" s="203" t="s">
        <v>698</v>
      </c>
      <c r="J803" s="203">
        <v>589</v>
      </c>
      <c r="K803" s="203" t="s">
        <v>76</v>
      </c>
      <c r="L803" s="203" t="s">
        <v>1609</v>
      </c>
      <c r="N803" s="216" t="s">
        <v>1569</v>
      </c>
      <c r="O803" s="216"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18" t="s">
        <v>1570</v>
      </c>
      <c r="Q803" s="218" t="s">
        <v>63</v>
      </c>
      <c r="R803" s="218" t="str">
        <f t="shared" si="105"/>
        <v xml:space="preserve">Corporate Income Taxes </v>
      </c>
      <c r="S803" s="218" t="str">
        <f t="shared" si="107"/>
        <v>//**Corporate Income Taxes : **</v>
      </c>
      <c r="T803" s="203" t="str">
        <f t="shared" si="103"/>
        <v/>
      </c>
    </row>
    <row r="804" spans="1:21" x14ac:dyDescent="0.15">
      <c r="A804" s="220" t="s">
        <v>1568</v>
      </c>
      <c r="B804" s="212" t="str">
        <f t="shared" ref="B804:B805" si="111">C804&amp;D804&amp;E804</f>
        <v>Cross-SectorCarbon Capture and SequestrationFraction of Potential Additional CCS Achieved</v>
      </c>
      <c r="C804" s="237" t="s">
        <v>538</v>
      </c>
      <c r="D804" s="237" t="s">
        <v>539</v>
      </c>
      <c r="E804" s="237" t="s">
        <v>540</v>
      </c>
      <c r="F804" s="237" t="s">
        <v>541</v>
      </c>
      <c r="G804" s="237"/>
      <c r="H804" s="237" t="s">
        <v>542</v>
      </c>
      <c r="I804" s="237"/>
      <c r="J804" s="237">
        <v>541</v>
      </c>
      <c r="K804" s="237" t="s">
        <v>63</v>
      </c>
      <c r="L804" s="295" t="s">
        <v>1869</v>
      </c>
      <c r="N804" s="216" t="s">
        <v>1569</v>
      </c>
      <c r="O804" s="238" t="str">
        <f>'Standard Descriptions'!E97</f>
        <v xml:space="preserve">This policy specifies the fraction of CO2 emissions from power plants that is captured and stored, above the amount predicted in the business-as-usual scenario. // </v>
      </c>
      <c r="P804" s="218" t="s">
        <v>1570</v>
      </c>
      <c r="Q804" s="218" t="s">
        <v>63</v>
      </c>
      <c r="R804" s="218" t="str">
        <f t="shared" ref="R804:R805" si="112">H804&amp;" "&amp;I804</f>
        <v xml:space="preserve">Electricity Sector </v>
      </c>
      <c r="S804" s="218" t="str">
        <f t="shared" ref="S804:S805" si="113">IF(R804="","","//**"&amp;R804&amp;": **")</f>
        <v>//**Electricity Sector : **</v>
      </c>
      <c r="T804" s="203"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1"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15">
      <c r="A805" s="220" t="s">
        <v>1568</v>
      </c>
      <c r="B805" s="212" t="str">
        <f t="shared" si="111"/>
        <v>Cross-SectorCarbon Capture and SequestrationFraction of Potential Additional CCS Achieved</v>
      </c>
      <c r="C805" s="237" t="s">
        <v>538</v>
      </c>
      <c r="D805" s="237" t="s">
        <v>539</v>
      </c>
      <c r="E805" s="237" t="s">
        <v>540</v>
      </c>
      <c r="F805" s="237" t="s">
        <v>547</v>
      </c>
      <c r="G805" s="237"/>
      <c r="H805" s="237" t="s">
        <v>548</v>
      </c>
      <c r="I805" s="237"/>
      <c r="J805" s="237">
        <v>542</v>
      </c>
      <c r="K805" s="237" t="s">
        <v>63</v>
      </c>
      <c r="L805" s="237" t="s">
        <v>1770</v>
      </c>
      <c r="N805" s="216" t="s">
        <v>1569</v>
      </c>
      <c r="O805" s="238" t="str">
        <f>'Standard Descriptions'!E98</f>
        <v xml:space="preserve">This policy specifies the fraction of CO2 emissions from industry that is captured and stored, above the amount predicted in the business-as-usual scenario. // </v>
      </c>
      <c r="P805" s="218" t="s">
        <v>1570</v>
      </c>
      <c r="Q805" s="218" t="s">
        <v>63</v>
      </c>
      <c r="R805" s="218" t="str">
        <f t="shared" si="112"/>
        <v xml:space="preserve">Industry Sector </v>
      </c>
      <c r="S805" s="218" t="str">
        <f t="shared" si="113"/>
        <v>//**Industry Sector : **</v>
      </c>
      <c r="T805" s="203"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1"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baseColWidth="10" defaultColWidth="12.6640625" defaultRowHeight="15" customHeight="1" x14ac:dyDescent="0.15"/>
  <cols>
    <col min="1" max="2" width="67.1640625" customWidth="1"/>
    <col min="3" max="26" width="8" customWidth="1"/>
  </cols>
  <sheetData>
    <row r="1" spans="1:26" x14ac:dyDescent="0.2">
      <c r="A1" s="312" t="s">
        <v>713</v>
      </c>
      <c r="B1" s="313"/>
      <c r="C1" s="2"/>
      <c r="D1" s="2"/>
      <c r="E1" s="2"/>
      <c r="F1" s="2"/>
      <c r="G1" s="2"/>
      <c r="H1" s="2"/>
      <c r="I1" s="2"/>
      <c r="J1" s="2"/>
      <c r="K1" s="2"/>
      <c r="L1" s="2"/>
      <c r="M1" s="2"/>
      <c r="N1" s="2"/>
      <c r="O1" s="2"/>
      <c r="P1" s="2"/>
      <c r="Q1" s="2"/>
      <c r="R1" s="2"/>
      <c r="S1" s="2"/>
      <c r="T1" s="2"/>
      <c r="U1" s="2"/>
      <c r="V1" s="2"/>
      <c r="W1" s="2"/>
      <c r="X1" s="2"/>
      <c r="Y1" s="2"/>
      <c r="Z1" s="2"/>
    </row>
    <row r="2" spans="1:26" x14ac:dyDescent="0.2">
      <c r="A2" s="15" t="s">
        <v>714</v>
      </c>
      <c r="B2" s="15" t="s">
        <v>715</v>
      </c>
      <c r="C2" s="2"/>
      <c r="D2" s="2"/>
      <c r="E2" s="2"/>
      <c r="F2" s="2"/>
      <c r="G2" s="2"/>
      <c r="H2" s="2"/>
      <c r="I2" s="2"/>
      <c r="J2" s="2"/>
      <c r="K2" s="2"/>
      <c r="L2" s="2"/>
      <c r="M2" s="2"/>
      <c r="N2" s="2"/>
      <c r="O2" s="2"/>
      <c r="P2" s="2"/>
      <c r="Q2" s="2"/>
      <c r="R2" s="2"/>
      <c r="S2" s="2"/>
      <c r="T2" s="2"/>
      <c r="U2" s="2"/>
      <c r="V2" s="2"/>
      <c r="W2" s="2"/>
      <c r="X2" s="2"/>
      <c r="Y2" s="2"/>
      <c r="Z2" s="2"/>
    </row>
    <row r="3" spans="1:26" ht="16" x14ac:dyDescent="0.2">
      <c r="A3" s="16"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6" x14ac:dyDescent="0.2">
      <c r="A4" s="16"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6" x14ac:dyDescent="0.2">
      <c r="A5" s="16"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6" x14ac:dyDescent="0.2">
      <c r="A6" s="16"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6" x14ac:dyDescent="0.2">
      <c r="A7" s="16"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6" x14ac:dyDescent="0.2">
      <c r="A8" s="16"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6" x14ac:dyDescent="0.2">
      <c r="A9" s="16"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6" x14ac:dyDescent="0.2">
      <c r="A10" s="16"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6" x14ac:dyDescent="0.2">
      <c r="A11" s="16"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6" x14ac:dyDescent="0.2">
      <c r="A12" s="16"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6" x14ac:dyDescent="0.2">
      <c r="A13" s="16"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6" x14ac:dyDescent="0.2">
      <c r="A14" s="16"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6" x14ac:dyDescent="0.2">
      <c r="A15" s="16"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6" x14ac:dyDescent="0.2">
      <c r="A16" s="16"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6" x14ac:dyDescent="0.2">
      <c r="A17" s="16"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6" x14ac:dyDescent="0.2">
      <c r="A18" s="16"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6" x14ac:dyDescent="0.2">
      <c r="A19" s="16" t="s">
        <v>725</v>
      </c>
      <c r="B19" s="17" t="s">
        <v>726</v>
      </c>
      <c r="C19" s="2"/>
      <c r="D19" s="2"/>
      <c r="E19" s="2"/>
      <c r="F19" s="2"/>
      <c r="G19" s="2"/>
      <c r="H19" s="2"/>
      <c r="I19" s="2"/>
      <c r="J19" s="2"/>
      <c r="K19" s="2"/>
      <c r="L19" s="2"/>
      <c r="M19" s="2"/>
      <c r="N19" s="2"/>
      <c r="O19" s="2"/>
      <c r="P19" s="2"/>
      <c r="Q19" s="2"/>
      <c r="R19" s="2"/>
      <c r="S19" s="2"/>
      <c r="T19" s="2"/>
      <c r="U19" s="2"/>
      <c r="V19" s="2"/>
      <c r="W19" s="2"/>
      <c r="X19" s="2"/>
      <c r="Y19" s="2"/>
      <c r="Z19" s="2"/>
    </row>
    <row r="20" spans="1:26" ht="16" x14ac:dyDescent="0.2">
      <c r="A20" s="16" t="s">
        <v>727</v>
      </c>
      <c r="B20" s="17"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16"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16"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16"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16"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16" t="s">
        <v>733</v>
      </c>
      <c r="B25" s="17"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16" t="s">
        <v>1514</v>
      </c>
      <c r="B26" s="17"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16" t="s">
        <v>736</v>
      </c>
      <c r="B27" s="17"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16"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16"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16" t="s">
        <v>740</v>
      </c>
      <c r="B30" s="17"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16" t="s">
        <v>742</v>
      </c>
      <c r="B31" s="17"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16" t="s">
        <v>1515</v>
      </c>
      <c r="B32" s="17"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16"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16" t="s">
        <v>1517</v>
      </c>
      <c r="B34" s="17"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16"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16"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16"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16"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
      <c r="A39" s="16"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
      <c r="A40" s="16"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
      <c r="A42" s="312" t="s">
        <v>745</v>
      </c>
      <c r="B42" s="313"/>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
      <c r="A43" s="15" t="s">
        <v>714</v>
      </c>
      <c r="B43" s="15"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tabSelected="1" topLeftCell="H1" workbookViewId="0">
      <selection activeCell="R2" sqref="R2"/>
    </sheetView>
  </sheetViews>
  <sheetFormatPr baseColWidth="10" defaultColWidth="12.6640625" defaultRowHeight="15" customHeight="1" x14ac:dyDescent="0.15"/>
  <cols>
    <col min="1" max="1" width="32.6640625" customWidth="1"/>
    <col min="2" max="2" width="23.83203125" customWidth="1"/>
    <col min="3" max="3" width="7.83203125" customWidth="1"/>
    <col min="4" max="4" width="16.33203125" customWidth="1"/>
    <col min="5" max="5" width="14.1640625" customWidth="1"/>
    <col min="6" max="6" width="29.83203125" customWidth="1"/>
    <col min="7" max="7" width="83.1640625" customWidth="1"/>
    <col min="8" max="8" width="32.6640625" customWidth="1"/>
    <col min="9" max="9" width="30" customWidth="1"/>
    <col min="10" max="10" width="22.1640625" customWidth="1"/>
    <col min="11" max="11" width="9.6640625" customWidth="1"/>
    <col min="12" max="13" width="14" customWidth="1"/>
    <col min="14" max="14" width="32.6640625" customWidth="1"/>
    <col min="15" max="15" width="22.1640625" customWidth="1"/>
    <col min="16" max="16" width="9.6640625" customWidth="1"/>
    <col min="17" max="18" width="14" customWidth="1"/>
    <col min="19" max="29" width="32.6640625" customWidth="1"/>
  </cols>
  <sheetData>
    <row r="1" spans="1:29" ht="32" x14ac:dyDescent="0.2">
      <c r="A1" s="18" t="s">
        <v>748</v>
      </c>
      <c r="B1" s="19" t="s">
        <v>749</v>
      </c>
      <c r="C1" s="20" t="s">
        <v>750</v>
      </c>
      <c r="D1" s="19" t="s">
        <v>751</v>
      </c>
      <c r="E1" s="19" t="s">
        <v>752</v>
      </c>
      <c r="F1" s="19" t="s">
        <v>753</v>
      </c>
      <c r="G1" s="19" t="s">
        <v>754</v>
      </c>
      <c r="H1" s="19" t="s">
        <v>755</v>
      </c>
      <c r="I1" s="21"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64" x14ac:dyDescent="0.2">
      <c r="A2" s="8" t="s">
        <v>767</v>
      </c>
      <c r="B2" s="8" t="s">
        <v>768</v>
      </c>
      <c r="C2" s="10">
        <v>1</v>
      </c>
      <c r="D2" s="8" t="s">
        <v>769</v>
      </c>
      <c r="E2" s="8" t="s">
        <v>770</v>
      </c>
      <c r="F2" s="8" t="str">
        <f>UnitControlCenter!$B$3</f>
        <v>million metric tons / year</v>
      </c>
      <c r="G2" s="8" t="s">
        <v>771</v>
      </c>
      <c r="H2" s="8"/>
      <c r="I2" s="8"/>
      <c r="J2" s="8" t="s">
        <v>1538</v>
      </c>
      <c r="K2" s="8">
        <v>2025</v>
      </c>
      <c r="L2" s="13">
        <v>1320</v>
      </c>
      <c r="M2" s="13">
        <v>1320</v>
      </c>
      <c r="N2" s="8" t="s">
        <v>2188</v>
      </c>
      <c r="O2" s="193" t="s">
        <v>1539</v>
      </c>
      <c r="P2" s="8">
        <v>2030</v>
      </c>
      <c r="Q2" s="8">
        <v>1200</v>
      </c>
      <c r="R2" s="8">
        <v>1200</v>
      </c>
      <c r="S2" s="8" t="s">
        <v>2189</v>
      </c>
      <c r="T2" s="195"/>
      <c r="U2" s="195"/>
      <c r="V2" s="196"/>
      <c r="W2" s="196"/>
      <c r="X2" s="195"/>
      <c r="Y2" s="194"/>
      <c r="Z2" s="195"/>
      <c r="AA2" s="195"/>
      <c r="AB2" s="195"/>
      <c r="AC2" s="195"/>
    </row>
    <row r="3" spans="1:29" ht="16" x14ac:dyDescent="0.2">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8"/>
      <c r="U3" s="8"/>
      <c r="V3" s="8"/>
      <c r="W3" s="8"/>
      <c r="X3" s="8"/>
      <c r="Y3" s="8"/>
      <c r="Z3" s="8"/>
      <c r="AA3" s="8"/>
      <c r="AB3" s="8"/>
      <c r="AC3" s="8"/>
    </row>
    <row r="4" spans="1:29" ht="80" x14ac:dyDescent="0.2">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8"/>
      <c r="U4" s="8"/>
      <c r="V4" s="8"/>
      <c r="W4" s="8"/>
      <c r="X4" s="8"/>
      <c r="Y4" s="8"/>
      <c r="Z4" s="8"/>
      <c r="AA4" s="8"/>
      <c r="AB4" s="8"/>
      <c r="AC4" s="8"/>
    </row>
    <row r="5" spans="1:29" ht="32" x14ac:dyDescent="0.2">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8"/>
      <c r="U5" s="8"/>
      <c r="V5" s="8"/>
      <c r="W5" s="8"/>
      <c r="X5" s="8"/>
      <c r="Y5" s="8"/>
      <c r="Z5" s="8"/>
      <c r="AA5" s="8"/>
      <c r="AB5" s="8"/>
      <c r="AC5" s="8"/>
    </row>
    <row r="6" spans="1:29" ht="32" x14ac:dyDescent="0.2">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8"/>
      <c r="U6" s="8"/>
      <c r="V6" s="8"/>
      <c r="W6" s="8"/>
      <c r="X6" s="8"/>
      <c r="Y6" s="8"/>
      <c r="Z6" s="8"/>
      <c r="AA6" s="8"/>
      <c r="AB6" s="8"/>
      <c r="AC6" s="8"/>
    </row>
    <row r="7" spans="1:29" ht="16" x14ac:dyDescent="0.2">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8"/>
      <c r="U7" s="8"/>
      <c r="V7" s="8"/>
      <c r="W7" s="8"/>
      <c r="X7" s="8"/>
      <c r="Y7" s="8"/>
      <c r="Z7" s="8"/>
      <c r="AA7" s="8"/>
      <c r="AB7" s="8"/>
      <c r="AC7" s="8"/>
    </row>
    <row r="8" spans="1:29" ht="16" x14ac:dyDescent="0.2">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8"/>
      <c r="U8" s="8"/>
      <c r="V8" s="8"/>
      <c r="W8" s="8"/>
      <c r="X8" s="8"/>
      <c r="Y8" s="8"/>
      <c r="Z8" s="8"/>
      <c r="AA8" s="8"/>
      <c r="AB8" s="8"/>
      <c r="AC8" s="8"/>
    </row>
    <row r="9" spans="1:29" ht="16" x14ac:dyDescent="0.2">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8"/>
      <c r="U9" s="8"/>
      <c r="V9" s="8"/>
      <c r="W9" s="8"/>
      <c r="X9" s="8"/>
      <c r="Y9" s="8"/>
      <c r="Z9" s="8"/>
      <c r="AA9" s="8"/>
      <c r="AB9" s="8"/>
      <c r="AC9" s="8"/>
    </row>
    <row r="10" spans="1:29" ht="16" x14ac:dyDescent="0.2">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8"/>
      <c r="U10" s="8"/>
      <c r="V10" s="8"/>
      <c r="W10" s="8"/>
      <c r="X10" s="8"/>
      <c r="Y10" s="8"/>
      <c r="Z10" s="8"/>
      <c r="AA10" s="8"/>
      <c r="AB10" s="8"/>
      <c r="AC10" s="8"/>
    </row>
    <row r="11" spans="1:29" ht="16" x14ac:dyDescent="0.2">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8"/>
      <c r="U11" s="8"/>
      <c r="V11" s="8"/>
      <c r="W11" s="8"/>
      <c r="X11" s="8"/>
      <c r="Y11" s="8"/>
      <c r="Z11" s="8"/>
      <c r="AA11" s="8"/>
      <c r="AB11" s="8"/>
      <c r="AC11" s="8"/>
    </row>
    <row r="12" spans="1:29" ht="16" x14ac:dyDescent="0.2">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8"/>
      <c r="U12" s="8"/>
      <c r="V12" s="8"/>
      <c r="W12" s="8"/>
      <c r="X12" s="8"/>
      <c r="Y12" s="8"/>
      <c r="Z12" s="8"/>
      <c r="AA12" s="8"/>
      <c r="AB12" s="8"/>
      <c r="AC12" s="8"/>
    </row>
    <row r="13" spans="1:29" ht="16" x14ac:dyDescent="0.2">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8"/>
      <c r="U13" s="8"/>
      <c r="V13" s="8"/>
      <c r="W13" s="8"/>
      <c r="X13" s="8"/>
      <c r="Y13" s="8"/>
      <c r="Z13" s="8"/>
      <c r="AA13" s="8"/>
      <c r="AB13" s="8"/>
      <c r="AC13" s="8"/>
    </row>
    <row r="14" spans="1:29" ht="16" x14ac:dyDescent="0.2">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8"/>
      <c r="U14" s="8"/>
      <c r="V14" s="8"/>
      <c r="W14" s="8"/>
      <c r="X14" s="8"/>
      <c r="Y14" s="8"/>
      <c r="Z14" s="8"/>
      <c r="AA14" s="8"/>
      <c r="AB14" s="8"/>
      <c r="AC14" s="8"/>
    </row>
    <row r="15" spans="1:29" ht="17" thickBot="1" x14ac:dyDescent="0.25">
      <c r="A15" s="22" t="s">
        <v>767</v>
      </c>
      <c r="B15" s="22" t="s">
        <v>384</v>
      </c>
      <c r="C15" s="23">
        <v>1</v>
      </c>
      <c r="D15" s="22" t="s">
        <v>769</v>
      </c>
      <c r="E15" s="22" t="s">
        <v>770</v>
      </c>
      <c r="F15" s="22" t="str">
        <f>UnitControlCenter!$B$3</f>
        <v>million metric tons / year</v>
      </c>
      <c r="G15" s="22" t="s">
        <v>800</v>
      </c>
      <c r="H15" s="22"/>
      <c r="I15" s="22"/>
      <c r="J15" s="22"/>
      <c r="K15" s="22"/>
      <c r="L15" s="22"/>
      <c r="M15" s="22"/>
      <c r="N15" s="22"/>
      <c r="O15" s="22"/>
      <c r="P15" s="22"/>
      <c r="Q15" s="22"/>
      <c r="R15" s="22"/>
      <c r="S15" s="22"/>
      <c r="T15" s="22"/>
      <c r="U15" s="22"/>
      <c r="V15" s="22"/>
      <c r="W15" s="22"/>
      <c r="X15" s="22"/>
      <c r="Y15" s="22"/>
      <c r="Z15" s="22"/>
      <c r="AA15" s="22"/>
      <c r="AB15" s="22"/>
      <c r="AC15" s="22"/>
    </row>
    <row r="16" spans="1:29" ht="16" x14ac:dyDescent="0.2">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8"/>
      <c r="U16" s="8"/>
      <c r="V16" s="8"/>
      <c r="W16" s="8"/>
      <c r="X16" s="8"/>
      <c r="Y16" s="8"/>
      <c r="Z16" s="8"/>
      <c r="AA16" s="8"/>
      <c r="AB16" s="8"/>
      <c r="AC16" s="8"/>
    </row>
    <row r="17" spans="1:29" ht="16" x14ac:dyDescent="0.2">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8"/>
      <c r="U17" s="8"/>
      <c r="V17" s="8"/>
      <c r="W17" s="8"/>
      <c r="X17" s="8"/>
      <c r="Y17" s="8"/>
      <c r="Z17" s="8"/>
      <c r="AA17" s="8"/>
      <c r="AB17" s="8"/>
      <c r="AC17" s="8"/>
    </row>
    <row r="18" spans="1:29" ht="16" x14ac:dyDescent="0.2">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8"/>
      <c r="U18" s="8"/>
      <c r="V18" s="8"/>
      <c r="W18" s="8"/>
      <c r="X18" s="8"/>
      <c r="Y18" s="8"/>
      <c r="Z18" s="8"/>
      <c r="AA18" s="8"/>
      <c r="AB18" s="8"/>
      <c r="AC18" s="8"/>
    </row>
    <row r="19" spans="1:29" ht="16" x14ac:dyDescent="0.2">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8"/>
      <c r="U19" s="8"/>
      <c r="V19" s="8"/>
      <c r="W19" s="8"/>
      <c r="X19" s="8"/>
      <c r="Y19" s="8"/>
      <c r="Z19" s="8"/>
      <c r="AA19" s="8"/>
      <c r="AB19" s="8"/>
      <c r="AC19" s="8"/>
    </row>
    <row r="20" spans="1:29" ht="16" x14ac:dyDescent="0.2">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8"/>
      <c r="U20" s="8"/>
      <c r="V20" s="8"/>
      <c r="W20" s="8"/>
      <c r="X20" s="8"/>
      <c r="Y20" s="8"/>
      <c r="Z20" s="8"/>
      <c r="AA20" s="8"/>
      <c r="AB20" s="8"/>
      <c r="AC20" s="8"/>
    </row>
    <row r="21" spans="1:29" ht="15.75" customHeight="1" x14ac:dyDescent="0.2">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8"/>
      <c r="U21" s="8"/>
      <c r="V21" s="8"/>
      <c r="W21" s="8"/>
      <c r="X21" s="8"/>
      <c r="Y21" s="8"/>
      <c r="Z21" s="8"/>
      <c r="AA21" s="8"/>
      <c r="AB21" s="8"/>
      <c r="AC21" s="8"/>
    </row>
    <row r="22" spans="1:29" ht="15.75" customHeight="1" x14ac:dyDescent="0.2">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8"/>
      <c r="U22" s="8"/>
      <c r="V22" s="8"/>
      <c r="W22" s="8"/>
      <c r="X22" s="8"/>
      <c r="Y22" s="8"/>
      <c r="Z22" s="8"/>
      <c r="AA22" s="8"/>
      <c r="AB22" s="8"/>
      <c r="AC22" s="8"/>
    </row>
    <row r="23" spans="1:29" ht="15.75" customHeight="1" x14ac:dyDescent="0.2">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8"/>
      <c r="U23" s="8"/>
      <c r="V23" s="8"/>
      <c r="W23" s="8"/>
      <c r="X23" s="8"/>
      <c r="Y23" s="8"/>
      <c r="Z23" s="8"/>
      <c r="AA23" s="8"/>
      <c r="AB23" s="8"/>
      <c r="AC23" s="8"/>
    </row>
    <row r="24" spans="1:29" ht="15.75" customHeight="1" x14ac:dyDescent="0.2">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8"/>
      <c r="U24" s="8"/>
      <c r="V24" s="8"/>
      <c r="W24" s="8"/>
      <c r="X24" s="8"/>
      <c r="Y24" s="8"/>
      <c r="Z24" s="8"/>
      <c r="AA24" s="8"/>
      <c r="AB24" s="8"/>
      <c r="AC24" s="8"/>
    </row>
    <row r="25" spans="1:29" ht="15.75" customHeight="1" x14ac:dyDescent="0.2">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8"/>
      <c r="U25" s="8"/>
      <c r="V25" s="8"/>
      <c r="W25" s="8"/>
      <c r="X25" s="8"/>
      <c r="Y25" s="8"/>
      <c r="Z25" s="8"/>
      <c r="AA25" s="8"/>
      <c r="AB25" s="8"/>
      <c r="AC25" s="8"/>
    </row>
    <row r="26" spans="1:29" ht="15.75" customHeight="1" x14ac:dyDescent="0.2">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8"/>
      <c r="U26" s="8"/>
      <c r="V26" s="8"/>
      <c r="W26" s="8"/>
      <c r="X26" s="8"/>
      <c r="Y26" s="8"/>
      <c r="Z26" s="8"/>
      <c r="AA26" s="8"/>
      <c r="AB26" s="8"/>
      <c r="AC26" s="8"/>
    </row>
    <row r="27" spans="1:29" ht="15.75" customHeight="1" thickBot="1" x14ac:dyDescent="0.25">
      <c r="A27" s="22" t="s">
        <v>801</v>
      </c>
      <c r="B27" s="22" t="s">
        <v>69</v>
      </c>
      <c r="C27" s="23">
        <v>1</v>
      </c>
      <c r="D27" s="22" t="s">
        <v>769</v>
      </c>
      <c r="E27" s="22" t="s">
        <v>770</v>
      </c>
      <c r="F27" s="22" t="str">
        <f>UnitControlCenter!$B$3</f>
        <v>million metric tons / year</v>
      </c>
      <c r="G27" s="22" t="s">
        <v>815</v>
      </c>
      <c r="H27" s="22"/>
      <c r="I27" s="22"/>
      <c r="J27" s="22"/>
      <c r="K27" s="22"/>
      <c r="L27" s="22"/>
      <c r="M27" s="22"/>
      <c r="N27" s="22"/>
      <c r="O27" s="22"/>
      <c r="P27" s="22"/>
      <c r="Q27" s="22"/>
      <c r="R27" s="22"/>
      <c r="S27" s="22"/>
      <c r="T27" s="22"/>
      <c r="U27" s="22"/>
      <c r="V27" s="22"/>
      <c r="W27" s="22"/>
      <c r="X27" s="22"/>
      <c r="Y27" s="22"/>
      <c r="Z27" s="22"/>
      <c r="AA27" s="22"/>
      <c r="AB27" s="22"/>
      <c r="AC27" s="22"/>
    </row>
    <row r="28" spans="1:29" ht="15.75" customHeight="1" x14ac:dyDescent="0.2">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8"/>
      <c r="U28" s="8"/>
      <c r="V28" s="8"/>
      <c r="W28" s="8"/>
      <c r="X28" s="8"/>
      <c r="Y28" s="8"/>
      <c r="Z28" s="8"/>
      <c r="AA28" s="8"/>
      <c r="AB28" s="8"/>
      <c r="AC28" s="8"/>
    </row>
    <row r="29" spans="1:29" ht="15.75" customHeight="1" x14ac:dyDescent="0.2">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8"/>
      <c r="U29" s="8"/>
      <c r="V29" s="8"/>
      <c r="W29" s="8"/>
      <c r="X29" s="8"/>
      <c r="Y29" s="8"/>
      <c r="Z29" s="8"/>
      <c r="AA29" s="8"/>
      <c r="AB29" s="8"/>
      <c r="AC29" s="8"/>
    </row>
    <row r="30" spans="1:29" ht="15.75" customHeight="1" x14ac:dyDescent="0.2">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8"/>
      <c r="U30" s="8"/>
      <c r="V30" s="8"/>
      <c r="W30" s="8"/>
      <c r="X30" s="8"/>
      <c r="Y30" s="8"/>
      <c r="Z30" s="8"/>
      <c r="AA30" s="8"/>
      <c r="AB30" s="8"/>
      <c r="AC30" s="8"/>
    </row>
    <row r="31" spans="1:29" ht="15.75" customHeight="1" thickBot="1" x14ac:dyDescent="0.25">
      <c r="A31" s="22" t="s">
        <v>816</v>
      </c>
      <c r="B31" s="22" t="s">
        <v>788</v>
      </c>
      <c r="C31" s="23">
        <v>0</v>
      </c>
      <c r="D31" s="22" t="s">
        <v>769</v>
      </c>
      <c r="E31" s="22" t="s">
        <v>770</v>
      </c>
      <c r="F31" s="22" t="str">
        <f>UnitControlCenter!$B$6</f>
        <v>g CO2 / 2019 USD</v>
      </c>
      <c r="G31" s="22" t="s">
        <v>822</v>
      </c>
      <c r="H31" s="22"/>
      <c r="I31" s="22"/>
      <c r="J31" s="22"/>
      <c r="K31" s="22"/>
      <c r="L31" s="22"/>
      <c r="M31" s="22"/>
      <c r="N31" s="22"/>
      <c r="O31" s="22"/>
      <c r="P31" s="22"/>
      <c r="Q31" s="22"/>
      <c r="R31" s="22"/>
      <c r="S31" s="22"/>
      <c r="T31" s="22"/>
      <c r="U31" s="22"/>
      <c r="V31" s="22"/>
      <c r="W31" s="22"/>
      <c r="X31" s="22"/>
      <c r="Y31" s="22"/>
      <c r="Z31" s="22"/>
      <c r="AA31" s="22"/>
      <c r="AB31" s="22"/>
      <c r="AC31" s="22"/>
    </row>
    <row r="32" spans="1:29" ht="15.75" customHeight="1" x14ac:dyDescent="0.2">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8"/>
      <c r="U32" s="8"/>
      <c r="V32" s="8"/>
      <c r="W32" s="8"/>
      <c r="X32" s="8"/>
      <c r="Y32" s="8"/>
      <c r="Z32" s="8"/>
      <c r="AA32" s="8"/>
      <c r="AB32" s="8"/>
      <c r="AC32" s="8"/>
    </row>
    <row r="33" spans="1:29" ht="15.75" customHeight="1" x14ac:dyDescent="0.2">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8"/>
      <c r="U33" s="8"/>
      <c r="V33" s="8"/>
      <c r="W33" s="8"/>
      <c r="X33" s="8"/>
      <c r="Y33" s="8"/>
      <c r="Z33" s="8"/>
      <c r="AA33" s="8"/>
      <c r="AB33" s="8"/>
      <c r="AC33" s="8"/>
    </row>
    <row r="34" spans="1:29" ht="15.75" customHeight="1" x14ac:dyDescent="0.2">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8"/>
      <c r="U34" s="8"/>
      <c r="V34" s="8"/>
      <c r="W34" s="8"/>
      <c r="X34" s="8"/>
      <c r="Y34" s="8"/>
      <c r="Z34" s="8"/>
      <c r="AA34" s="8"/>
      <c r="AB34" s="8"/>
      <c r="AC34" s="8"/>
    </row>
    <row r="35" spans="1:29" ht="15.75" customHeight="1" x14ac:dyDescent="0.2">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8"/>
      <c r="U35" s="8"/>
      <c r="V35" s="8"/>
      <c r="W35" s="8"/>
      <c r="X35" s="8"/>
      <c r="Y35" s="8"/>
      <c r="Z35" s="8"/>
      <c r="AA35" s="8"/>
      <c r="AB35" s="8"/>
      <c r="AC35" s="8"/>
    </row>
    <row r="36" spans="1:29" ht="15.75" customHeight="1" x14ac:dyDescent="0.2">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8"/>
      <c r="U36" s="8"/>
      <c r="V36" s="8"/>
      <c r="W36" s="8"/>
      <c r="X36" s="8"/>
      <c r="Y36" s="8"/>
      <c r="Z36" s="8"/>
      <c r="AA36" s="8"/>
      <c r="AB36" s="8"/>
      <c r="AC36" s="8"/>
    </row>
    <row r="37" spans="1:29" ht="15.75" customHeight="1" x14ac:dyDescent="0.2">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8"/>
      <c r="U37" s="8"/>
      <c r="V37" s="8"/>
      <c r="W37" s="8"/>
      <c r="X37" s="8"/>
      <c r="Y37" s="8"/>
      <c r="Z37" s="8"/>
      <c r="AA37" s="8"/>
      <c r="AB37" s="8"/>
      <c r="AC37" s="8"/>
    </row>
    <row r="38" spans="1:29" ht="15.75" customHeight="1" thickBot="1" x14ac:dyDescent="0.25">
      <c r="A38" s="22" t="s">
        <v>823</v>
      </c>
      <c r="B38" s="22" t="s">
        <v>57</v>
      </c>
      <c r="C38" s="23">
        <v>1</v>
      </c>
      <c r="D38" s="22" t="s">
        <v>769</v>
      </c>
      <c r="E38" s="22" t="s">
        <v>1496</v>
      </c>
      <c r="F38" s="22" t="str">
        <f>UnitControlCenter!$B$3</f>
        <v>million metric tons / year</v>
      </c>
      <c r="G38" s="22" t="s">
        <v>799</v>
      </c>
      <c r="H38" s="22"/>
      <c r="I38" s="22"/>
      <c r="J38" s="8" t="s">
        <v>1525</v>
      </c>
      <c r="K38" s="8">
        <v>2025</v>
      </c>
      <c r="L38" s="13">
        <v>1790</v>
      </c>
      <c r="M38" s="13">
        <v>1790</v>
      </c>
      <c r="N38" s="8" t="s">
        <v>1526</v>
      </c>
      <c r="O38" s="193" t="s">
        <v>1527</v>
      </c>
      <c r="P38" s="8">
        <v>2030</v>
      </c>
      <c r="Q38" s="8">
        <v>1620</v>
      </c>
      <c r="R38" s="8">
        <v>1620</v>
      </c>
      <c r="S38" s="8" t="s">
        <v>1526</v>
      </c>
      <c r="T38" s="8"/>
      <c r="U38" s="8"/>
      <c r="V38" s="8"/>
      <c r="W38" s="8"/>
      <c r="X38" s="8"/>
      <c r="Y38" s="8"/>
      <c r="Z38" s="8"/>
      <c r="AA38" s="8"/>
      <c r="AB38" s="8"/>
      <c r="AC38" s="8"/>
    </row>
    <row r="39" spans="1:29" ht="15.75" customHeight="1" x14ac:dyDescent="0.2">
      <c r="A39" s="8" t="s">
        <v>825</v>
      </c>
      <c r="B39" s="8" t="s">
        <v>1497</v>
      </c>
      <c r="C39" s="10">
        <v>1</v>
      </c>
      <c r="D39" s="8" t="s">
        <v>775</v>
      </c>
      <c r="E39" s="8" t="s">
        <v>826</v>
      </c>
      <c r="F39" s="8" t="s">
        <v>1540</v>
      </c>
      <c r="G39" s="8" t="s">
        <v>1498</v>
      </c>
      <c r="H39" s="8"/>
      <c r="I39" s="8"/>
      <c r="J39" s="8"/>
      <c r="K39" s="8"/>
      <c r="L39" s="8"/>
      <c r="M39" s="8"/>
      <c r="N39" s="8"/>
      <c r="O39" s="8"/>
      <c r="P39" s="8"/>
      <c r="Q39" s="8"/>
      <c r="R39" s="8"/>
      <c r="S39" s="8"/>
      <c r="T39" s="8"/>
      <c r="U39" s="8"/>
      <c r="V39" s="8"/>
      <c r="W39" s="8"/>
      <c r="X39" s="8"/>
      <c r="Y39" s="8"/>
      <c r="Z39" s="8"/>
      <c r="AA39" s="8"/>
      <c r="AB39" s="8"/>
      <c r="AC39" s="8"/>
    </row>
    <row r="40" spans="1:29" ht="15.75" customHeight="1" thickBot="1" x14ac:dyDescent="0.25">
      <c r="A40" s="22" t="s">
        <v>825</v>
      </c>
      <c r="B40" s="22" t="s">
        <v>1499</v>
      </c>
      <c r="C40" s="23">
        <v>1</v>
      </c>
      <c r="D40" s="22" t="s">
        <v>775</v>
      </c>
      <c r="E40" s="22" t="s">
        <v>826</v>
      </c>
      <c r="F40" s="22" t="s">
        <v>1540</v>
      </c>
      <c r="G40" s="22" t="s">
        <v>827</v>
      </c>
      <c r="H40" s="22"/>
      <c r="I40" s="22"/>
      <c r="J40" s="22"/>
      <c r="K40" s="22"/>
      <c r="L40" s="22"/>
      <c r="M40" s="22"/>
      <c r="N40" s="22"/>
      <c r="O40" s="22"/>
      <c r="P40" s="22"/>
      <c r="Q40" s="22"/>
      <c r="R40" s="22"/>
      <c r="S40" s="22"/>
      <c r="T40" s="22"/>
      <c r="U40" s="22"/>
      <c r="V40" s="22"/>
      <c r="W40" s="22"/>
      <c r="X40" s="22"/>
      <c r="Y40" s="22"/>
      <c r="Z40" s="22"/>
      <c r="AA40" s="22"/>
      <c r="AB40" s="22"/>
      <c r="AC40" s="22"/>
    </row>
    <row r="41" spans="1:29" ht="15.75" customHeight="1" x14ac:dyDescent="0.2">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8"/>
      <c r="U41" s="8"/>
      <c r="V41" s="8"/>
      <c r="W41" s="8"/>
      <c r="X41" s="8"/>
      <c r="Y41" s="8"/>
      <c r="Z41" s="8"/>
      <c r="AA41" s="8"/>
      <c r="AB41" s="8"/>
      <c r="AC41" s="8"/>
    </row>
    <row r="42" spans="1:29" ht="15.75" customHeight="1" x14ac:dyDescent="0.2">
      <c r="A42" s="8" t="s">
        <v>828</v>
      </c>
      <c r="B42" s="24"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8"/>
      <c r="U42" s="8"/>
      <c r="V42" s="8"/>
      <c r="W42" s="8"/>
      <c r="X42" s="8"/>
      <c r="Y42" s="8"/>
      <c r="Z42" s="8"/>
      <c r="AA42" s="8"/>
      <c r="AB42" s="8"/>
      <c r="AC42" s="8"/>
    </row>
    <row r="43" spans="1:29" ht="15.75" customHeight="1" x14ac:dyDescent="0.2">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8"/>
      <c r="U43" s="8"/>
      <c r="V43" s="8"/>
      <c r="W43" s="8"/>
      <c r="X43" s="8"/>
      <c r="Y43" s="8"/>
      <c r="Z43" s="8"/>
      <c r="AA43" s="8"/>
      <c r="AB43" s="8"/>
      <c r="AC43" s="8"/>
    </row>
    <row r="44" spans="1:29" ht="15.75" customHeight="1" x14ac:dyDescent="0.2">
      <c r="A44" s="8" t="s">
        <v>828</v>
      </c>
      <c r="B44" s="24"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8"/>
      <c r="U44" s="8"/>
      <c r="V44" s="8"/>
      <c r="W44" s="8"/>
      <c r="X44" s="8"/>
      <c r="Y44" s="8"/>
      <c r="Z44" s="8"/>
      <c r="AA44" s="8"/>
      <c r="AB44" s="8"/>
      <c r="AC44" s="8"/>
    </row>
    <row r="45" spans="1:29" ht="15.75" customHeight="1" thickBot="1" x14ac:dyDescent="0.25">
      <c r="A45" s="22" t="s">
        <v>828</v>
      </c>
      <c r="B45" s="25" t="s">
        <v>838</v>
      </c>
      <c r="C45" s="23">
        <v>0</v>
      </c>
      <c r="D45" s="22" t="s">
        <v>769</v>
      </c>
      <c r="E45" s="22" t="s">
        <v>770</v>
      </c>
      <c r="F45" s="22" t="str">
        <f>UnitControlCenter!$B$8</f>
        <v>billion 2019 USD / year</v>
      </c>
      <c r="G45" s="22" t="s">
        <v>839</v>
      </c>
      <c r="H45" s="22"/>
      <c r="I45" s="22"/>
      <c r="J45" s="22"/>
      <c r="K45" s="22"/>
      <c r="L45" s="22"/>
      <c r="M45" s="22"/>
      <c r="N45" s="22"/>
      <c r="O45" s="22"/>
      <c r="P45" s="22"/>
      <c r="Q45" s="22"/>
      <c r="R45" s="22"/>
      <c r="S45" s="22"/>
      <c r="T45" s="22"/>
      <c r="U45" s="22"/>
      <c r="V45" s="22"/>
      <c r="W45" s="22"/>
      <c r="X45" s="22"/>
      <c r="Y45" s="22"/>
      <c r="Z45" s="22"/>
      <c r="AA45" s="22"/>
      <c r="AB45" s="22"/>
      <c r="AC45" s="22"/>
    </row>
    <row r="46" spans="1:29" ht="15.75" customHeight="1" x14ac:dyDescent="0.2">
      <c r="A46" s="8" t="s">
        <v>840</v>
      </c>
      <c r="B46" s="24"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8"/>
      <c r="U46" s="8"/>
      <c r="V46" s="8"/>
      <c r="W46" s="8"/>
      <c r="X46" s="8"/>
      <c r="Y46" s="8"/>
      <c r="Z46" s="8"/>
      <c r="AA46" s="8"/>
      <c r="AB46" s="8"/>
      <c r="AC46" s="8"/>
    </row>
    <row r="47" spans="1:29" ht="15.75" customHeight="1" x14ac:dyDescent="0.2">
      <c r="A47" s="8" t="s">
        <v>840</v>
      </c>
      <c r="B47" s="24"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8"/>
      <c r="U47" s="8"/>
      <c r="V47" s="8"/>
      <c r="W47" s="8"/>
      <c r="X47" s="8"/>
      <c r="Y47" s="8"/>
      <c r="Z47" s="8"/>
      <c r="AA47" s="8"/>
      <c r="AB47" s="8"/>
      <c r="AC47" s="8"/>
    </row>
    <row r="48" spans="1:29" ht="15.75" customHeight="1" x14ac:dyDescent="0.2">
      <c r="A48" s="8" t="s">
        <v>840</v>
      </c>
      <c r="B48" s="24"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8"/>
      <c r="U48" s="8"/>
      <c r="V48" s="8"/>
      <c r="W48" s="8"/>
      <c r="X48" s="8"/>
      <c r="Y48" s="8"/>
      <c r="Z48" s="8"/>
      <c r="AA48" s="8"/>
      <c r="AB48" s="8"/>
      <c r="AC48" s="8"/>
    </row>
    <row r="49" spans="1:29" ht="15.75" customHeight="1" x14ac:dyDescent="0.2">
      <c r="A49" s="8" t="s">
        <v>840</v>
      </c>
      <c r="B49" s="24"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8"/>
      <c r="U49" s="8"/>
      <c r="V49" s="8"/>
      <c r="W49" s="8"/>
      <c r="X49" s="8"/>
      <c r="Y49" s="8"/>
      <c r="Z49" s="8"/>
      <c r="AA49" s="8"/>
      <c r="AB49" s="8"/>
      <c r="AC49" s="8"/>
    </row>
    <row r="50" spans="1:29" ht="15.75" customHeight="1" x14ac:dyDescent="0.2">
      <c r="A50" s="8" t="s">
        <v>840</v>
      </c>
      <c r="B50" s="24"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8"/>
      <c r="U50" s="8"/>
      <c r="V50" s="8"/>
      <c r="W50" s="8"/>
      <c r="X50" s="8"/>
      <c r="Y50" s="8"/>
      <c r="Z50" s="8"/>
      <c r="AA50" s="8"/>
      <c r="AB50" s="8"/>
      <c r="AC50" s="8"/>
    </row>
    <row r="51" spans="1:29" ht="15.75" customHeight="1" x14ac:dyDescent="0.2">
      <c r="A51" s="8" t="s">
        <v>840</v>
      </c>
      <c r="B51" s="24"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8"/>
      <c r="U51" s="8"/>
      <c r="V51" s="8"/>
      <c r="W51" s="8"/>
      <c r="X51" s="8"/>
      <c r="Y51" s="8"/>
      <c r="Z51" s="8"/>
      <c r="AA51" s="8"/>
      <c r="AB51" s="8"/>
      <c r="AC51" s="8"/>
    </row>
    <row r="52" spans="1:29" ht="15.75" customHeight="1" x14ac:dyDescent="0.2">
      <c r="A52" s="8" t="s">
        <v>840</v>
      </c>
      <c r="B52" s="24"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8"/>
      <c r="U52" s="8"/>
      <c r="V52" s="8"/>
      <c r="W52" s="8"/>
      <c r="X52" s="8"/>
      <c r="Y52" s="8"/>
      <c r="Z52" s="8"/>
      <c r="AA52" s="8"/>
      <c r="AB52" s="8"/>
      <c r="AC52" s="8"/>
    </row>
    <row r="53" spans="1:29" ht="15.75" customHeight="1" x14ac:dyDescent="0.2">
      <c r="A53" s="8" t="s">
        <v>840</v>
      </c>
      <c r="B53" s="24"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8"/>
      <c r="U53" s="8"/>
      <c r="V53" s="8"/>
      <c r="W53" s="8"/>
      <c r="X53" s="8"/>
      <c r="Y53" s="8"/>
      <c r="Z53" s="8"/>
      <c r="AA53" s="8"/>
      <c r="AB53" s="8"/>
      <c r="AC53" s="8"/>
    </row>
    <row r="54" spans="1:29" ht="15.75" customHeight="1" thickBot="1" x14ac:dyDescent="0.25">
      <c r="A54" s="22" t="s">
        <v>840</v>
      </c>
      <c r="B54" s="25" t="s">
        <v>863</v>
      </c>
      <c r="C54" s="23">
        <v>0</v>
      </c>
      <c r="D54" s="22" t="s">
        <v>769</v>
      </c>
      <c r="E54" s="22" t="s">
        <v>770</v>
      </c>
      <c r="F54" s="22" t="str">
        <f>UnitControlCenter!$B$13</f>
        <v>2019 USD / employee-year</v>
      </c>
      <c r="G54" s="22" t="s">
        <v>864</v>
      </c>
      <c r="H54" s="22"/>
      <c r="I54" s="22"/>
      <c r="J54" s="22"/>
      <c r="K54" s="22"/>
      <c r="L54" s="22"/>
      <c r="M54" s="22"/>
      <c r="N54" s="22"/>
      <c r="O54" s="22"/>
      <c r="P54" s="22"/>
      <c r="Q54" s="22"/>
      <c r="R54" s="22"/>
      <c r="S54" s="22"/>
      <c r="T54" s="22"/>
      <c r="U54" s="22"/>
      <c r="V54" s="22"/>
      <c r="W54" s="22"/>
      <c r="X54" s="22"/>
      <c r="Y54" s="22"/>
      <c r="Z54" s="22"/>
      <c r="AA54" s="22"/>
      <c r="AB54" s="22"/>
      <c r="AC54" s="22"/>
    </row>
    <row r="55" spans="1:29" ht="15.75" customHeight="1" x14ac:dyDescent="0.2">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8"/>
      <c r="U55" s="8"/>
      <c r="V55" s="8"/>
      <c r="W55" s="8"/>
      <c r="X55" s="8"/>
      <c r="Y55" s="8"/>
      <c r="Z55" s="8"/>
      <c r="AA55" s="8"/>
      <c r="AB55" s="8"/>
      <c r="AC55" s="8"/>
    </row>
    <row r="56" spans="1:29" ht="15.75" customHeight="1" x14ac:dyDescent="0.2">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8"/>
      <c r="U56" s="8"/>
      <c r="V56" s="8"/>
      <c r="W56" s="8"/>
      <c r="X56" s="8"/>
      <c r="Y56" s="8"/>
      <c r="Z56" s="8"/>
      <c r="AA56" s="8"/>
      <c r="AB56" s="8"/>
      <c r="AC56" s="8"/>
    </row>
    <row r="57" spans="1:29" ht="15.75" customHeight="1" x14ac:dyDescent="0.2">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8"/>
      <c r="U57" s="8"/>
      <c r="V57" s="8"/>
      <c r="W57" s="8"/>
      <c r="X57" s="8"/>
      <c r="Y57" s="8"/>
      <c r="Z57" s="8"/>
      <c r="AA57" s="8"/>
      <c r="AB57" s="8"/>
      <c r="AC57" s="8"/>
    </row>
    <row r="58" spans="1:29" ht="15.75" customHeight="1" x14ac:dyDescent="0.2">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8"/>
      <c r="U58" s="8"/>
      <c r="V58" s="8"/>
      <c r="W58" s="8"/>
      <c r="X58" s="8"/>
      <c r="Y58" s="8"/>
      <c r="Z58" s="8"/>
      <c r="AA58" s="8"/>
      <c r="AB58" s="8"/>
      <c r="AC58" s="8"/>
    </row>
    <row r="59" spans="1:29" ht="15.75" customHeight="1" x14ac:dyDescent="0.2">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8"/>
      <c r="U59" s="8"/>
      <c r="V59" s="8"/>
      <c r="W59" s="8"/>
      <c r="X59" s="8"/>
      <c r="Y59" s="8"/>
      <c r="Z59" s="8"/>
      <c r="AA59" s="8"/>
      <c r="AB59" s="8"/>
      <c r="AC59" s="8"/>
    </row>
    <row r="60" spans="1:29" ht="15.75" customHeight="1" x14ac:dyDescent="0.2">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8"/>
      <c r="U60" s="8"/>
      <c r="V60" s="8"/>
      <c r="W60" s="8"/>
      <c r="X60" s="8"/>
      <c r="Y60" s="8"/>
      <c r="Z60" s="8"/>
      <c r="AA60" s="8"/>
      <c r="AB60" s="8"/>
      <c r="AC60" s="8"/>
    </row>
    <row r="61" spans="1:29" ht="15.75" customHeight="1" x14ac:dyDescent="0.2">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8"/>
      <c r="U61" s="8"/>
      <c r="V61" s="8"/>
      <c r="W61" s="8"/>
      <c r="X61" s="8"/>
      <c r="Y61" s="8"/>
      <c r="Z61" s="8"/>
      <c r="AA61" s="8"/>
      <c r="AB61" s="8"/>
      <c r="AC61" s="8"/>
    </row>
    <row r="62" spans="1:29" ht="15.75" customHeight="1" x14ac:dyDescent="0.2">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8"/>
      <c r="U62" s="8"/>
      <c r="V62" s="8"/>
      <c r="W62" s="8"/>
      <c r="X62" s="8"/>
      <c r="Y62" s="8"/>
      <c r="Z62" s="8"/>
      <c r="AA62" s="8"/>
      <c r="AB62" s="8"/>
      <c r="AC62" s="8"/>
    </row>
    <row r="63" spans="1:29" ht="15.75" customHeight="1" x14ac:dyDescent="0.2">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8"/>
      <c r="U63" s="8"/>
      <c r="V63" s="8"/>
      <c r="W63" s="8"/>
      <c r="X63" s="8"/>
      <c r="Y63" s="8"/>
      <c r="Z63" s="8"/>
      <c r="AA63" s="8"/>
      <c r="AB63" s="8"/>
      <c r="AC63" s="8"/>
    </row>
    <row r="64" spans="1:29" ht="15.75" customHeight="1" thickBot="1" x14ac:dyDescent="0.25">
      <c r="A64" s="22" t="s">
        <v>867</v>
      </c>
      <c r="B64" s="22" t="s">
        <v>892</v>
      </c>
      <c r="C64" s="23">
        <v>1</v>
      </c>
      <c r="D64" s="22" t="s">
        <v>775</v>
      </c>
      <c r="E64" s="22" t="s">
        <v>770</v>
      </c>
      <c r="F64" s="22" t="str">
        <f>UnitControlCenter!$B$8</f>
        <v>billion 2019 USD / year</v>
      </c>
      <c r="G64" s="22" t="s">
        <v>893</v>
      </c>
      <c r="H64" s="22" t="s">
        <v>878</v>
      </c>
      <c r="I64" s="22" t="s">
        <v>894</v>
      </c>
      <c r="J64" s="22"/>
      <c r="K64" s="22"/>
      <c r="L64" s="22"/>
      <c r="M64" s="22"/>
      <c r="N64" s="22"/>
      <c r="O64" s="22"/>
      <c r="P64" s="22"/>
      <c r="Q64" s="22"/>
      <c r="R64" s="22"/>
      <c r="S64" s="22"/>
      <c r="T64" s="22"/>
      <c r="U64" s="22"/>
      <c r="V64" s="22"/>
      <c r="W64" s="22"/>
      <c r="X64" s="22"/>
      <c r="Y64" s="22"/>
      <c r="Z64" s="22"/>
      <c r="AA64" s="22"/>
      <c r="AB64" s="22"/>
      <c r="AC64" s="22"/>
    </row>
    <row r="65" spans="1:29" ht="15.75" customHeight="1" x14ac:dyDescent="0.2">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8"/>
      <c r="U65" s="8"/>
      <c r="V65" s="8"/>
      <c r="W65" s="8"/>
      <c r="X65" s="8"/>
      <c r="Y65" s="8"/>
      <c r="Z65" s="8"/>
      <c r="AA65" s="8"/>
      <c r="AB65" s="8"/>
      <c r="AC65" s="8"/>
    </row>
    <row r="66" spans="1:29" ht="15.75" customHeight="1" x14ac:dyDescent="0.2">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8"/>
      <c r="U66" s="8"/>
      <c r="V66" s="8"/>
      <c r="W66" s="8"/>
      <c r="X66" s="8"/>
      <c r="Y66" s="8"/>
      <c r="Z66" s="8"/>
      <c r="AA66" s="8"/>
      <c r="AB66" s="8"/>
      <c r="AC66" s="8"/>
    </row>
    <row r="67" spans="1:29" ht="15.75" customHeight="1" x14ac:dyDescent="0.2">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8"/>
      <c r="U67" s="8"/>
      <c r="V67" s="8"/>
      <c r="W67" s="8"/>
      <c r="X67" s="8"/>
      <c r="Y67" s="8"/>
      <c r="Z67" s="8"/>
      <c r="AA67" s="8"/>
      <c r="AB67" s="8"/>
      <c r="AC67" s="8"/>
    </row>
    <row r="68" spans="1:29" ht="15.75" customHeight="1" x14ac:dyDescent="0.2">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8"/>
      <c r="U68" s="8"/>
      <c r="V68" s="8"/>
      <c r="W68" s="8"/>
      <c r="X68" s="8"/>
      <c r="Y68" s="8"/>
      <c r="Z68" s="8"/>
      <c r="AA68" s="8"/>
      <c r="AB68" s="8"/>
      <c r="AC68" s="8"/>
    </row>
    <row r="69" spans="1:29" ht="15.75" customHeight="1" x14ac:dyDescent="0.2">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8"/>
      <c r="U69" s="8"/>
      <c r="V69" s="8"/>
      <c r="W69" s="8"/>
      <c r="X69" s="8"/>
      <c r="Y69" s="8"/>
      <c r="Z69" s="8"/>
      <c r="AA69" s="8"/>
      <c r="AB69" s="8"/>
      <c r="AC69" s="8"/>
    </row>
    <row r="70" spans="1:29" ht="15.75" customHeight="1" x14ac:dyDescent="0.2">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8"/>
      <c r="U70" s="8"/>
      <c r="V70" s="8"/>
      <c r="W70" s="8"/>
      <c r="X70" s="8"/>
      <c r="Y70" s="8"/>
      <c r="Z70" s="8"/>
      <c r="AA70" s="8"/>
      <c r="AB70" s="8"/>
      <c r="AC70" s="8"/>
    </row>
    <row r="71" spans="1:29" ht="15.75" customHeight="1" x14ac:dyDescent="0.2">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8"/>
      <c r="U71" s="8"/>
      <c r="V71" s="8"/>
      <c r="W71" s="8"/>
      <c r="X71" s="8"/>
      <c r="Y71" s="8"/>
      <c r="Z71" s="8"/>
      <c r="AA71" s="8"/>
      <c r="AB71" s="8"/>
      <c r="AC71" s="8"/>
    </row>
    <row r="72" spans="1:29" ht="15.75" customHeight="1" x14ac:dyDescent="0.2">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8"/>
      <c r="U72" s="8"/>
      <c r="V72" s="8"/>
      <c r="W72" s="8"/>
      <c r="X72" s="8"/>
      <c r="Y72" s="8"/>
      <c r="Z72" s="8"/>
      <c r="AA72" s="8"/>
      <c r="AB72" s="8"/>
      <c r="AC72" s="8"/>
    </row>
    <row r="73" spans="1:29" ht="15.75" customHeight="1" thickBot="1" x14ac:dyDescent="0.25">
      <c r="A73" s="22" t="s">
        <v>898</v>
      </c>
      <c r="B73" s="22" t="s">
        <v>910</v>
      </c>
      <c r="C73" s="23">
        <v>0</v>
      </c>
      <c r="D73" s="22" t="s">
        <v>769</v>
      </c>
      <c r="E73" s="22" t="s">
        <v>770</v>
      </c>
      <c r="F73" s="22" t="str">
        <f>UnitControlCenter!$B$11</f>
        <v>incidents / year</v>
      </c>
      <c r="G73" s="22" t="s">
        <v>911</v>
      </c>
      <c r="H73" s="22"/>
      <c r="I73" s="22"/>
      <c r="J73" s="22"/>
      <c r="K73" s="22"/>
      <c r="L73" s="22"/>
      <c r="M73" s="22"/>
      <c r="N73" s="22"/>
      <c r="O73" s="22"/>
      <c r="P73" s="22"/>
      <c r="Q73" s="22"/>
      <c r="R73" s="22"/>
      <c r="S73" s="22"/>
      <c r="T73" s="22"/>
      <c r="U73" s="22"/>
      <c r="V73" s="22"/>
      <c r="W73" s="22"/>
      <c r="X73" s="22"/>
      <c r="Y73" s="22"/>
      <c r="Z73" s="22"/>
      <c r="AA73" s="22"/>
      <c r="AB73" s="22"/>
      <c r="AC73" s="22"/>
    </row>
    <row r="74" spans="1:29" ht="15.75" customHeight="1" x14ac:dyDescent="0.2">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8"/>
      <c r="U74" s="8"/>
      <c r="V74" s="8"/>
      <c r="W74" s="8"/>
      <c r="X74" s="8"/>
      <c r="Y74" s="8"/>
      <c r="Z74" s="8"/>
      <c r="AA74" s="8"/>
      <c r="AB74" s="8"/>
      <c r="AC74" s="8"/>
    </row>
    <row r="75" spans="1:29" ht="15.75" customHeight="1" x14ac:dyDescent="0.2">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8"/>
      <c r="U75" s="8"/>
      <c r="V75" s="8"/>
      <c r="W75" s="8"/>
      <c r="X75" s="8"/>
      <c r="Y75" s="8"/>
      <c r="Z75" s="8"/>
      <c r="AA75" s="8"/>
      <c r="AB75" s="8"/>
      <c r="AC75" s="8"/>
    </row>
    <row r="76" spans="1:29" ht="15.75" customHeight="1" x14ac:dyDescent="0.2">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8"/>
      <c r="U76" s="8"/>
      <c r="V76" s="8"/>
      <c r="W76" s="8"/>
      <c r="X76" s="8"/>
      <c r="Y76" s="8"/>
      <c r="Z76" s="8"/>
      <c r="AA76" s="8"/>
      <c r="AB76" s="8"/>
      <c r="AC76" s="8"/>
    </row>
    <row r="77" spans="1:29" ht="15.75" customHeight="1" x14ac:dyDescent="0.2">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8"/>
      <c r="U77" s="8"/>
      <c r="V77" s="8"/>
      <c r="W77" s="8"/>
      <c r="X77" s="8"/>
      <c r="Y77" s="8"/>
      <c r="Z77" s="8"/>
      <c r="AA77" s="8"/>
      <c r="AB77" s="8"/>
      <c r="AC77" s="8"/>
    </row>
    <row r="78" spans="1:29" ht="15.75" customHeight="1" thickBot="1" x14ac:dyDescent="0.25">
      <c r="A78" s="22" t="s">
        <v>916</v>
      </c>
      <c r="B78" s="22" t="s">
        <v>925</v>
      </c>
      <c r="C78" s="23">
        <v>1</v>
      </c>
      <c r="D78" s="22" t="s">
        <v>775</v>
      </c>
      <c r="E78" s="22" t="s">
        <v>776</v>
      </c>
      <c r="F78" s="22" t="str">
        <f>UnitControlCenter!$B$16</f>
        <v>gigawatts (GW) / year</v>
      </c>
      <c r="G78" s="22" t="s">
        <v>926</v>
      </c>
      <c r="H78" s="22" t="s">
        <v>927</v>
      </c>
      <c r="I78" s="22" t="s">
        <v>928</v>
      </c>
      <c r="J78" s="22"/>
      <c r="K78" s="22"/>
      <c r="L78" s="22"/>
      <c r="M78" s="22"/>
      <c r="N78" s="22"/>
      <c r="O78" s="22"/>
      <c r="P78" s="22"/>
      <c r="Q78" s="22"/>
      <c r="R78" s="22"/>
      <c r="S78" s="22"/>
      <c r="T78" s="22"/>
      <c r="U78" s="22"/>
      <c r="V78" s="22"/>
      <c r="W78" s="22"/>
      <c r="X78" s="22"/>
      <c r="Y78" s="22"/>
      <c r="Z78" s="22"/>
      <c r="AA78" s="22"/>
      <c r="AB78" s="22"/>
      <c r="AC78" s="22"/>
    </row>
    <row r="79" spans="1:29" ht="15.75" customHeight="1" x14ac:dyDescent="0.2">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8"/>
      <c r="U79" s="8"/>
      <c r="V79" s="8"/>
      <c r="W79" s="8"/>
      <c r="X79" s="8"/>
      <c r="Y79" s="8"/>
      <c r="Z79" s="8"/>
      <c r="AA79" s="8"/>
      <c r="AB79" s="8"/>
      <c r="AC79" s="8"/>
    </row>
    <row r="80" spans="1:29" ht="15.75" customHeight="1" x14ac:dyDescent="0.2">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8"/>
      <c r="U80" s="8"/>
      <c r="V80" s="8"/>
      <c r="W80" s="8"/>
      <c r="X80" s="8"/>
      <c r="Y80" s="8"/>
      <c r="Z80" s="8"/>
      <c r="AA80" s="8"/>
      <c r="AB80" s="8"/>
      <c r="AC80" s="8"/>
    </row>
    <row r="81" spans="1:29" ht="15.75" customHeight="1" x14ac:dyDescent="0.2">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8"/>
      <c r="U81" s="8"/>
      <c r="V81" s="8"/>
      <c r="W81" s="8"/>
      <c r="X81" s="8"/>
      <c r="Y81" s="8"/>
      <c r="Z81" s="8"/>
      <c r="AA81" s="8"/>
      <c r="AB81" s="8"/>
      <c r="AC81" s="8"/>
    </row>
    <row r="82" spans="1:29" ht="15.75" customHeight="1" thickBot="1" x14ac:dyDescent="0.25">
      <c r="A82" s="22" t="s">
        <v>937</v>
      </c>
      <c r="B82" s="22" t="s">
        <v>943</v>
      </c>
      <c r="C82" s="23">
        <v>1</v>
      </c>
      <c r="D82" s="22" t="s">
        <v>775</v>
      </c>
      <c r="E82" s="22" t="s">
        <v>776</v>
      </c>
      <c r="F82" s="22" t="str">
        <f>UnitControlCenter!$B$15</f>
        <v>terawatt-hours (TWh) / year</v>
      </c>
      <c r="G82" s="22" t="s">
        <v>944</v>
      </c>
      <c r="H82" s="22" t="s">
        <v>945</v>
      </c>
      <c r="I82" s="22" t="s">
        <v>946</v>
      </c>
      <c r="J82" s="8"/>
      <c r="K82" s="8"/>
      <c r="L82" s="8"/>
      <c r="M82" s="8"/>
      <c r="N82" s="8"/>
      <c r="O82" s="8"/>
      <c r="P82" s="8"/>
      <c r="Q82" s="8"/>
      <c r="R82" s="8"/>
      <c r="S82" s="8"/>
      <c r="T82" s="8"/>
      <c r="U82" s="8"/>
      <c r="V82" s="8"/>
      <c r="W82" s="8"/>
      <c r="X82" s="8"/>
      <c r="Y82" s="8"/>
      <c r="Z82" s="8"/>
      <c r="AA82" s="8"/>
      <c r="AB82" s="8"/>
      <c r="AC82" s="8"/>
    </row>
    <row r="83" spans="1:29" ht="15.75" customHeight="1" x14ac:dyDescent="0.2">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8"/>
      <c r="U83" s="8"/>
      <c r="V83" s="8"/>
      <c r="W83" s="8"/>
      <c r="X83" s="8"/>
      <c r="Y83" s="8"/>
      <c r="Z83" s="8"/>
      <c r="AA83" s="8"/>
      <c r="AB83" s="8"/>
      <c r="AC83" s="8"/>
    </row>
    <row r="84" spans="1:29" ht="15.75" customHeight="1" x14ac:dyDescent="0.2">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8"/>
      <c r="U84" s="8"/>
      <c r="V84" s="8"/>
      <c r="W84" s="8"/>
      <c r="X84" s="8"/>
      <c r="Y84" s="8"/>
      <c r="Z84" s="8"/>
      <c r="AA84" s="8"/>
      <c r="AB84" s="8"/>
      <c r="AC84" s="8"/>
    </row>
    <row r="85" spans="1:29" ht="15.75" customHeight="1" x14ac:dyDescent="0.2">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8"/>
      <c r="U85" s="8"/>
      <c r="V85" s="8"/>
      <c r="W85" s="8"/>
      <c r="X85" s="8"/>
      <c r="Y85" s="8"/>
      <c r="Z85" s="8"/>
      <c r="AA85" s="8"/>
      <c r="AB85" s="8"/>
      <c r="AC85" s="8"/>
    </row>
    <row r="86" spans="1:29" ht="15.75" customHeight="1" x14ac:dyDescent="0.2">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8"/>
      <c r="U86" s="8"/>
      <c r="V86" s="8"/>
      <c r="W86" s="8"/>
      <c r="X86" s="8"/>
      <c r="Y86" s="8"/>
      <c r="Z86" s="8"/>
      <c r="AA86" s="8"/>
      <c r="AB86" s="8"/>
      <c r="AC86" s="8"/>
    </row>
    <row r="87" spans="1:29" ht="15.75" customHeight="1" x14ac:dyDescent="0.2">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8"/>
      <c r="U87" s="8"/>
      <c r="V87" s="8"/>
      <c r="W87" s="8"/>
      <c r="X87" s="8"/>
      <c r="Y87" s="8"/>
      <c r="Z87" s="8"/>
      <c r="AA87" s="8"/>
      <c r="AB87" s="8"/>
      <c r="AC87" s="8"/>
    </row>
    <row r="88" spans="1:29" ht="15.75" customHeight="1" x14ac:dyDescent="0.2">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8"/>
      <c r="U88" s="8"/>
      <c r="V88" s="8"/>
      <c r="W88" s="8"/>
      <c r="X88" s="8"/>
      <c r="Y88" s="8"/>
      <c r="Z88" s="8"/>
      <c r="AA88" s="8"/>
      <c r="AB88" s="8"/>
      <c r="AC88" s="8"/>
    </row>
    <row r="89" spans="1:29" ht="15.75" customHeight="1" x14ac:dyDescent="0.2">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8"/>
      <c r="U89" s="8"/>
      <c r="V89" s="8"/>
      <c r="W89" s="8"/>
      <c r="X89" s="8"/>
      <c r="Y89" s="8"/>
      <c r="Z89" s="8"/>
      <c r="AA89" s="8"/>
      <c r="AB89" s="8"/>
      <c r="AC89" s="8"/>
    </row>
    <row r="90" spans="1:29" ht="15.75" customHeight="1" x14ac:dyDescent="0.2">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8"/>
      <c r="U90" s="8"/>
      <c r="V90" s="8"/>
      <c r="W90" s="8"/>
      <c r="X90" s="8"/>
      <c r="Y90" s="8"/>
      <c r="Z90" s="8"/>
      <c r="AA90" s="8"/>
      <c r="AB90" s="8"/>
      <c r="AC90" s="8"/>
    </row>
    <row r="91" spans="1:29" ht="15.75" customHeight="1" x14ac:dyDescent="0.2">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8"/>
      <c r="U91" s="8"/>
      <c r="V91" s="8"/>
      <c r="W91" s="8"/>
      <c r="X91" s="8"/>
      <c r="Y91" s="8"/>
      <c r="Z91" s="8"/>
      <c r="AA91" s="8"/>
      <c r="AB91" s="8"/>
      <c r="AC91" s="8"/>
    </row>
    <row r="92" spans="1:29" ht="15.75" customHeight="1" thickBot="1" x14ac:dyDescent="0.25">
      <c r="A92" s="22" t="s">
        <v>955</v>
      </c>
      <c r="B92" s="22" t="s">
        <v>976</v>
      </c>
      <c r="C92" s="23">
        <v>1</v>
      </c>
      <c r="D92" s="22" t="s">
        <v>775</v>
      </c>
      <c r="E92" s="22" t="s">
        <v>776</v>
      </c>
      <c r="F92" s="22" t="str">
        <f>UnitControlCenter!$B$23</f>
        <v>million vehicles</v>
      </c>
      <c r="G92" s="22" t="s">
        <v>977</v>
      </c>
      <c r="H92" s="22" t="s">
        <v>958</v>
      </c>
      <c r="I92" s="22" t="s">
        <v>959</v>
      </c>
      <c r="J92" s="22"/>
      <c r="K92" s="22"/>
      <c r="L92" s="22"/>
      <c r="M92" s="22"/>
      <c r="N92" s="22"/>
      <c r="O92" s="22"/>
      <c r="P92" s="22"/>
      <c r="Q92" s="22"/>
      <c r="R92" s="22"/>
      <c r="S92" s="22"/>
      <c r="T92" s="22"/>
      <c r="U92" s="22"/>
      <c r="V92" s="22"/>
      <c r="W92" s="22"/>
      <c r="X92" s="22"/>
      <c r="Y92" s="22"/>
      <c r="Z92" s="22"/>
      <c r="AA92" s="22"/>
      <c r="AB92" s="22"/>
      <c r="AC92" s="22"/>
    </row>
    <row r="93" spans="1:29" ht="15.75" customHeight="1" x14ac:dyDescent="0.2">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8"/>
      <c r="U93" s="8"/>
      <c r="V93" s="8"/>
      <c r="W93" s="8"/>
      <c r="X93" s="8"/>
      <c r="Y93" s="8"/>
      <c r="Z93" s="8"/>
      <c r="AA93" s="8"/>
      <c r="AB93" s="8"/>
      <c r="AC93" s="8"/>
    </row>
    <row r="94" spans="1:29" ht="15.75" customHeight="1" x14ac:dyDescent="0.2">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8"/>
      <c r="U94" s="8"/>
      <c r="V94" s="8"/>
      <c r="W94" s="8"/>
      <c r="X94" s="8"/>
      <c r="Y94" s="8"/>
      <c r="Z94" s="8"/>
      <c r="AA94" s="8"/>
      <c r="AB94" s="8"/>
      <c r="AC94" s="8"/>
    </row>
    <row r="95" spans="1:29" ht="15.75" customHeight="1" x14ac:dyDescent="0.2">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8"/>
      <c r="U95" s="8"/>
      <c r="V95" s="8"/>
      <c r="W95" s="8"/>
      <c r="X95" s="8"/>
      <c r="Y95" s="8"/>
      <c r="Z95" s="8"/>
      <c r="AA95" s="8"/>
      <c r="AB95" s="8"/>
      <c r="AC95" s="8"/>
    </row>
    <row r="96" spans="1:29" ht="15.75" customHeight="1" x14ac:dyDescent="0.2">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8"/>
      <c r="U96" s="8"/>
      <c r="V96" s="8"/>
      <c r="W96" s="8"/>
      <c r="X96" s="8"/>
      <c r="Y96" s="8"/>
      <c r="Z96" s="8"/>
      <c r="AA96" s="8"/>
      <c r="AB96" s="8"/>
      <c r="AC96" s="8"/>
    </row>
    <row r="97" spans="1:29" ht="15.75" customHeight="1" thickBot="1" x14ac:dyDescent="0.25">
      <c r="A97" s="22" t="s">
        <v>982</v>
      </c>
      <c r="B97" s="22" t="s">
        <v>991</v>
      </c>
      <c r="C97" s="23">
        <v>1</v>
      </c>
      <c r="D97" s="22" t="s">
        <v>775</v>
      </c>
      <c r="E97" s="22" t="s">
        <v>776</v>
      </c>
      <c r="F97" s="22" t="str">
        <f>UnitControlCenter!$B$25</f>
        <v>PJ / year</v>
      </c>
      <c r="G97" s="22" t="s">
        <v>992</v>
      </c>
      <c r="H97" s="22" t="s">
        <v>985</v>
      </c>
      <c r="I97" s="22" t="s">
        <v>986</v>
      </c>
      <c r="J97" s="22"/>
      <c r="K97" s="22"/>
      <c r="L97" s="22"/>
      <c r="M97" s="22"/>
      <c r="N97" s="22"/>
      <c r="O97" s="22"/>
      <c r="P97" s="22"/>
      <c r="Q97" s="22"/>
      <c r="R97" s="22"/>
      <c r="S97" s="22"/>
      <c r="T97" s="22"/>
      <c r="U97" s="22"/>
      <c r="V97" s="22"/>
      <c r="W97" s="22"/>
      <c r="X97" s="22"/>
      <c r="Y97" s="22"/>
      <c r="Z97" s="22"/>
      <c r="AA97" s="22"/>
      <c r="AB97" s="22"/>
      <c r="AC97" s="22"/>
    </row>
    <row r="98" spans="1:29" ht="15.75" customHeight="1" x14ac:dyDescent="0.2">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8"/>
      <c r="U98" s="8"/>
      <c r="V98" s="8"/>
      <c r="W98" s="8"/>
      <c r="X98" s="8"/>
      <c r="Y98" s="8"/>
      <c r="Z98" s="8"/>
      <c r="AA98" s="8"/>
      <c r="AB98" s="8"/>
      <c r="AC98" s="8"/>
    </row>
    <row r="99" spans="1:29" ht="15.75" customHeight="1" x14ac:dyDescent="0.2">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8"/>
      <c r="U99" s="8"/>
      <c r="V99" s="8"/>
      <c r="W99" s="8"/>
      <c r="X99" s="8"/>
      <c r="Y99" s="8"/>
      <c r="Z99" s="8"/>
      <c r="AA99" s="8"/>
      <c r="AB99" s="8"/>
      <c r="AC99" s="8"/>
    </row>
    <row r="100" spans="1:29" ht="15.75" customHeight="1" x14ac:dyDescent="0.2">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8"/>
      <c r="U100" s="8"/>
      <c r="V100" s="8"/>
      <c r="W100" s="8"/>
      <c r="X100" s="8"/>
      <c r="Y100" s="8"/>
      <c r="Z100" s="8"/>
      <c r="AA100" s="8"/>
      <c r="AB100" s="8"/>
      <c r="AC100" s="8"/>
    </row>
    <row r="101" spans="1:29" ht="15.75" customHeight="1" thickBot="1" x14ac:dyDescent="0.25">
      <c r="A101" s="22" t="s">
        <v>1001</v>
      </c>
      <c r="B101" s="22" t="s">
        <v>1006</v>
      </c>
      <c r="C101" s="23">
        <v>1</v>
      </c>
      <c r="D101" s="22" t="s">
        <v>775</v>
      </c>
      <c r="E101" s="22" t="s">
        <v>776</v>
      </c>
      <c r="F101" s="22" t="str">
        <f>UnitControlCenter!$B$25</f>
        <v>PJ / year</v>
      </c>
      <c r="G101" s="22" t="s">
        <v>1007</v>
      </c>
      <c r="H101" s="22" t="s">
        <v>1008</v>
      </c>
      <c r="I101" s="22" t="s">
        <v>1009</v>
      </c>
      <c r="J101" s="22"/>
      <c r="K101" s="22"/>
      <c r="L101" s="22"/>
      <c r="M101" s="22"/>
      <c r="N101" s="22"/>
      <c r="O101" s="22"/>
      <c r="P101" s="22"/>
      <c r="Q101" s="22"/>
      <c r="R101" s="22"/>
      <c r="S101" s="22"/>
      <c r="T101" s="22"/>
      <c r="U101" s="22"/>
      <c r="V101" s="22"/>
      <c r="W101" s="22"/>
      <c r="X101" s="22"/>
      <c r="Y101" s="22"/>
      <c r="Z101" s="22"/>
      <c r="AA101" s="22"/>
      <c r="AB101" s="22"/>
      <c r="AC101" s="22"/>
    </row>
    <row r="102" spans="1:29" ht="15.75" customHeight="1" x14ac:dyDescent="0.2">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8"/>
      <c r="U102" s="8"/>
      <c r="V102" s="8"/>
      <c r="W102" s="8"/>
      <c r="X102" s="8"/>
      <c r="Y102" s="8"/>
      <c r="Z102" s="8"/>
      <c r="AA102" s="8"/>
      <c r="AB102" s="8"/>
      <c r="AC102" s="8"/>
    </row>
    <row r="103" spans="1:29" ht="15.75" customHeight="1" x14ac:dyDescent="0.2">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8"/>
      <c r="U103" s="8"/>
      <c r="V103" s="8"/>
      <c r="W103" s="8"/>
      <c r="X103" s="8"/>
      <c r="Y103" s="8"/>
      <c r="Z103" s="8"/>
      <c r="AA103" s="8"/>
      <c r="AB103" s="8"/>
      <c r="AC103" s="8"/>
    </row>
    <row r="104" spans="1:29" ht="15.75" customHeight="1" x14ac:dyDescent="0.2">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8"/>
      <c r="U104" s="8"/>
      <c r="V104" s="8"/>
      <c r="W104" s="8"/>
      <c r="X104" s="8"/>
      <c r="Y104" s="8"/>
      <c r="Z104" s="8"/>
      <c r="AA104" s="8"/>
      <c r="AB104" s="8"/>
      <c r="AC104" s="8"/>
    </row>
    <row r="105" spans="1:29" ht="15.75" customHeight="1" x14ac:dyDescent="0.2">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8"/>
      <c r="U105" s="8"/>
      <c r="V105" s="8"/>
      <c r="W105" s="8"/>
      <c r="X105" s="8"/>
      <c r="Y105" s="8"/>
      <c r="Z105" s="8"/>
      <c r="AA105" s="8"/>
      <c r="AB105" s="8"/>
      <c r="AC105" s="8"/>
    </row>
    <row r="106" spans="1:29" ht="15.75" customHeight="1" x14ac:dyDescent="0.2">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8"/>
      <c r="U106" s="8"/>
      <c r="V106" s="8"/>
      <c r="W106" s="8"/>
      <c r="X106" s="8"/>
      <c r="Y106" s="8"/>
      <c r="Z106" s="8"/>
      <c r="AA106" s="8"/>
      <c r="AB106" s="8"/>
      <c r="AC106" s="8"/>
    </row>
    <row r="107" spans="1:29" ht="15.75" customHeight="1" thickBot="1" x14ac:dyDescent="0.25">
      <c r="A107" s="22" t="s">
        <v>1014</v>
      </c>
      <c r="B107" s="22" t="s">
        <v>1021</v>
      </c>
      <c r="C107" s="23">
        <v>1</v>
      </c>
      <c r="D107" s="22" t="s">
        <v>775</v>
      </c>
      <c r="E107" s="22" t="s">
        <v>776</v>
      </c>
      <c r="F107" s="22" t="str">
        <f>UnitControlCenter!$B$3</f>
        <v>million metric tons / year</v>
      </c>
      <c r="G107" s="22" t="s">
        <v>1022</v>
      </c>
      <c r="H107" s="22" t="s">
        <v>786</v>
      </c>
      <c r="I107" s="22" t="s">
        <v>787</v>
      </c>
      <c r="J107" s="22"/>
      <c r="K107" s="22"/>
      <c r="L107" s="22"/>
      <c r="M107" s="22"/>
      <c r="N107" s="22"/>
      <c r="O107" s="22"/>
      <c r="P107" s="22"/>
      <c r="Q107" s="22"/>
      <c r="R107" s="22"/>
      <c r="S107" s="22"/>
      <c r="T107" s="22"/>
      <c r="U107" s="22"/>
      <c r="V107" s="22"/>
      <c r="W107" s="22"/>
      <c r="X107" s="22"/>
      <c r="Y107" s="22"/>
      <c r="Z107" s="22"/>
      <c r="AA107" s="22"/>
      <c r="AB107" s="22"/>
      <c r="AC107" s="22"/>
    </row>
    <row r="108" spans="1:29" ht="15.75" customHeight="1" x14ac:dyDescent="0.2">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8"/>
      <c r="U108" s="8"/>
      <c r="V108" s="8"/>
      <c r="W108" s="8"/>
      <c r="X108" s="8"/>
      <c r="Y108" s="8"/>
      <c r="Z108" s="8"/>
      <c r="AA108" s="8"/>
      <c r="AB108" s="8"/>
      <c r="AC108" s="8"/>
    </row>
    <row r="109" spans="1:29" ht="15.75" customHeight="1" x14ac:dyDescent="0.2">
      <c r="A109" s="8" t="s">
        <v>1014</v>
      </c>
      <c r="B109" s="8" t="s">
        <v>1025</v>
      </c>
      <c r="C109" s="10">
        <v>1</v>
      </c>
      <c r="D109" s="8" t="s">
        <v>775</v>
      </c>
      <c r="E109" s="8" t="s">
        <v>776</v>
      </c>
      <c r="F109" s="8" t="str">
        <f>UnitControlCenter!$B$3</f>
        <v>million metric tons / year</v>
      </c>
      <c r="G109" s="120" t="s">
        <v>1026</v>
      </c>
      <c r="H109" s="120" t="s">
        <v>1027</v>
      </c>
      <c r="I109" s="8" t="s">
        <v>1028</v>
      </c>
      <c r="J109" s="8"/>
      <c r="K109" s="8"/>
      <c r="L109" s="8"/>
      <c r="M109" s="8"/>
      <c r="N109" s="8"/>
      <c r="O109" s="8"/>
      <c r="P109" s="8"/>
      <c r="Q109" s="8"/>
      <c r="R109" s="8"/>
      <c r="S109" s="8"/>
      <c r="T109" s="8"/>
      <c r="U109" s="8"/>
      <c r="V109" s="8"/>
      <c r="W109" s="8"/>
      <c r="X109" s="8"/>
      <c r="Y109" s="8"/>
      <c r="Z109" s="8"/>
      <c r="AA109" s="8"/>
      <c r="AB109" s="8"/>
      <c r="AC109" s="8"/>
    </row>
    <row r="110" spans="1:29" ht="15.75" customHeight="1" thickBot="1" x14ac:dyDescent="0.25">
      <c r="A110" s="22" t="s">
        <v>1029</v>
      </c>
      <c r="B110" s="22" t="s">
        <v>1030</v>
      </c>
      <c r="C110" s="23">
        <v>1</v>
      </c>
      <c r="D110" s="22" t="s">
        <v>775</v>
      </c>
      <c r="E110" s="22" t="s">
        <v>776</v>
      </c>
      <c r="F110" s="22" t="str">
        <f>UnitControlCenter!$B$25</f>
        <v>PJ / year</v>
      </c>
      <c r="G110" s="22" t="s">
        <v>1031</v>
      </c>
      <c r="H110" s="22" t="s">
        <v>1032</v>
      </c>
      <c r="I110" s="22" t="s">
        <v>1033</v>
      </c>
      <c r="J110" s="22"/>
      <c r="K110" s="22"/>
      <c r="L110" s="22"/>
      <c r="M110" s="22"/>
      <c r="N110" s="22"/>
      <c r="O110" s="22"/>
      <c r="P110" s="22"/>
      <c r="Q110" s="22"/>
      <c r="R110" s="22"/>
      <c r="S110" s="22"/>
      <c r="T110" s="22"/>
      <c r="U110" s="22"/>
      <c r="V110" s="22"/>
      <c r="W110" s="22"/>
      <c r="X110" s="22"/>
      <c r="Y110" s="22"/>
      <c r="Z110" s="22"/>
      <c r="AA110" s="22"/>
      <c r="AB110" s="22"/>
      <c r="AC110" s="22"/>
    </row>
    <row r="111" spans="1:29" ht="15.75" customHeight="1" x14ac:dyDescent="0.2">
      <c r="A111" s="8" t="s">
        <v>1029</v>
      </c>
      <c r="B111" s="8" t="s">
        <v>1034</v>
      </c>
      <c r="C111" s="10">
        <v>1</v>
      </c>
      <c r="D111" s="8" t="s">
        <v>775</v>
      </c>
      <c r="E111" s="8" t="s">
        <v>776</v>
      </c>
      <c r="F111" s="8" t="str">
        <f>UnitControlCenter!$B$25</f>
        <v>PJ / year</v>
      </c>
      <c r="G111" s="120" t="s">
        <v>1488</v>
      </c>
      <c r="H111" s="120" t="s">
        <v>1489</v>
      </c>
      <c r="I111" s="8" t="s">
        <v>1035</v>
      </c>
      <c r="J111" s="8"/>
      <c r="K111" s="8"/>
      <c r="L111" s="8"/>
      <c r="M111" s="8"/>
      <c r="N111" s="8"/>
      <c r="O111" s="8"/>
      <c r="P111" s="8"/>
      <c r="Q111" s="8"/>
      <c r="R111" s="8"/>
      <c r="S111" s="8"/>
      <c r="T111" s="8"/>
      <c r="U111" s="8"/>
      <c r="V111" s="8"/>
      <c r="W111" s="8"/>
      <c r="X111" s="8"/>
      <c r="Y111" s="8"/>
      <c r="Z111" s="8"/>
      <c r="AA111" s="8"/>
      <c r="AB111" s="8"/>
      <c r="AC111" s="8"/>
    </row>
    <row r="112" spans="1:29" ht="15.75" customHeight="1" x14ac:dyDescent="0.2">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8"/>
      <c r="U112" s="8"/>
      <c r="V112" s="8"/>
      <c r="W112" s="8"/>
      <c r="X112" s="8"/>
      <c r="Y112" s="8"/>
      <c r="Z112" s="8"/>
      <c r="AA112" s="8"/>
      <c r="AB112" s="8"/>
      <c r="AC112" s="8"/>
    </row>
    <row r="113" spans="1:29" ht="15.75" customHeight="1" x14ac:dyDescent="0.2">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8"/>
      <c r="U113" s="8"/>
      <c r="V113" s="8"/>
      <c r="W113" s="8"/>
      <c r="X113" s="8"/>
      <c r="Y113" s="8"/>
      <c r="Z113" s="8"/>
      <c r="AA113" s="8"/>
      <c r="AB113" s="8"/>
      <c r="AC113" s="8"/>
    </row>
    <row r="114" spans="1:29" ht="15.75" customHeight="1" x14ac:dyDescent="0.2">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8"/>
      <c r="U114" s="8"/>
      <c r="V114" s="8"/>
      <c r="W114" s="8"/>
      <c r="X114" s="8"/>
      <c r="Y114" s="8"/>
      <c r="Z114" s="8"/>
      <c r="AA114" s="8"/>
      <c r="AB114" s="8"/>
      <c r="AC114" s="8"/>
    </row>
    <row r="115" spans="1:29" ht="15.75" customHeight="1" x14ac:dyDescent="0.2">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8"/>
      <c r="U115" s="8"/>
      <c r="V115" s="8"/>
      <c r="W115" s="8"/>
      <c r="X115" s="8"/>
      <c r="Y115" s="8"/>
      <c r="Z115" s="8"/>
      <c r="AA115" s="8"/>
      <c r="AB115" s="8"/>
      <c r="AC115" s="8"/>
    </row>
    <row r="116" spans="1:29" ht="15.75" customHeight="1" x14ac:dyDescent="0.2">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8"/>
      <c r="U116" s="8"/>
      <c r="V116" s="8"/>
      <c r="W116" s="8"/>
      <c r="X116" s="8"/>
      <c r="Y116" s="8"/>
      <c r="Z116" s="8"/>
      <c r="AA116" s="8"/>
      <c r="AB116" s="8"/>
      <c r="AC116" s="8"/>
    </row>
    <row r="117" spans="1:29" ht="15.75" customHeight="1" x14ac:dyDescent="0.2">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8"/>
      <c r="U117" s="8"/>
      <c r="V117" s="8"/>
      <c r="W117" s="8"/>
      <c r="X117" s="8"/>
      <c r="Y117" s="8"/>
      <c r="Z117" s="8"/>
      <c r="AA117" s="8"/>
      <c r="AB117" s="8"/>
      <c r="AC117" s="8"/>
    </row>
    <row r="118" spans="1:29" ht="15.75" customHeight="1" x14ac:dyDescent="0.2">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8"/>
      <c r="U118" s="8"/>
      <c r="V118" s="8"/>
      <c r="W118" s="8"/>
      <c r="X118" s="8"/>
      <c r="Y118" s="8"/>
      <c r="Z118" s="8"/>
      <c r="AA118" s="8"/>
      <c r="AB118" s="8"/>
      <c r="AC118" s="8"/>
    </row>
    <row r="119" spans="1:29" ht="15.75" customHeight="1" x14ac:dyDescent="0.2">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8"/>
      <c r="U119" s="8"/>
      <c r="V119" s="8"/>
      <c r="W119" s="8"/>
      <c r="X119" s="8"/>
      <c r="Y119" s="8"/>
      <c r="Z119" s="8"/>
      <c r="AA119" s="8"/>
      <c r="AB119" s="8"/>
      <c r="AC119" s="8"/>
    </row>
    <row r="120" spans="1:29" ht="15.75" customHeight="1" x14ac:dyDescent="0.2">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8"/>
      <c r="U120" s="8"/>
      <c r="V120" s="8"/>
      <c r="W120" s="8"/>
      <c r="X120" s="8"/>
      <c r="Y120" s="8"/>
      <c r="Z120" s="8"/>
      <c r="AA120" s="8"/>
      <c r="AB120" s="8"/>
      <c r="AC120" s="8"/>
    </row>
    <row r="121" spans="1:29" ht="15.75" customHeight="1" x14ac:dyDescent="0.2">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8"/>
      <c r="U121" s="8"/>
      <c r="V121" s="8"/>
      <c r="W121" s="8"/>
      <c r="X121" s="8"/>
      <c r="Y121" s="8"/>
      <c r="Z121" s="8"/>
      <c r="AA121" s="8"/>
      <c r="AB121" s="8"/>
      <c r="AC121" s="8"/>
    </row>
    <row r="122" spans="1:29" ht="15.75" customHeight="1" x14ac:dyDescent="0.2">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8"/>
      <c r="U122" s="8"/>
      <c r="V122" s="8"/>
      <c r="W122" s="8"/>
      <c r="X122" s="8"/>
      <c r="Y122" s="8"/>
      <c r="Z122" s="8"/>
      <c r="AA122" s="8"/>
      <c r="AB122" s="8"/>
      <c r="AC122" s="8"/>
    </row>
    <row r="123" spans="1:29" ht="15.75" customHeight="1" thickBot="1" x14ac:dyDescent="0.25">
      <c r="A123" s="22" t="s">
        <v>1040</v>
      </c>
      <c r="B123" s="22" t="s">
        <v>1064</v>
      </c>
      <c r="C123" s="23">
        <v>1</v>
      </c>
      <c r="D123" s="22" t="s">
        <v>769</v>
      </c>
      <c r="E123" s="22" t="s">
        <v>770</v>
      </c>
      <c r="F123" s="22" t="str">
        <f>UnitControlCenter!$B$30</f>
        <v>million liters / year</v>
      </c>
      <c r="G123" s="22" t="s">
        <v>1065</v>
      </c>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ht="15.75" customHeight="1" x14ac:dyDescent="0.2">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8"/>
      <c r="U124" s="8"/>
      <c r="V124" s="8"/>
      <c r="W124" s="8"/>
      <c r="X124" s="8"/>
      <c r="Y124" s="8"/>
      <c r="Z124" s="8"/>
      <c r="AA124" s="8"/>
      <c r="AB124" s="8"/>
      <c r="AC124" s="8"/>
    </row>
    <row r="125" spans="1:29" ht="15.75" customHeight="1" x14ac:dyDescent="0.2">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8"/>
      <c r="U125" s="8"/>
      <c r="V125" s="8"/>
      <c r="W125" s="8"/>
      <c r="X125" s="8"/>
      <c r="Y125" s="8"/>
      <c r="Z125" s="8"/>
      <c r="AA125" s="8"/>
      <c r="AB125" s="8"/>
      <c r="AC125" s="8"/>
    </row>
    <row r="126" spans="1:29" ht="15.75" customHeight="1" x14ac:dyDescent="0.2">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8"/>
      <c r="U126" s="8"/>
      <c r="V126" s="8"/>
      <c r="W126" s="8"/>
      <c r="X126" s="8"/>
      <c r="Y126" s="8"/>
      <c r="Z126" s="8"/>
      <c r="AA126" s="8"/>
      <c r="AB126" s="8"/>
      <c r="AC126" s="8"/>
    </row>
    <row r="127" spans="1:29" ht="15.75" customHeight="1" x14ac:dyDescent="0.2">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8"/>
      <c r="U127" s="8"/>
      <c r="V127" s="8"/>
      <c r="W127" s="8"/>
      <c r="X127" s="8"/>
      <c r="Y127" s="8"/>
      <c r="Z127" s="8"/>
      <c r="AA127" s="8"/>
      <c r="AB127" s="8"/>
      <c r="AC127" s="8"/>
    </row>
    <row r="128" spans="1:29" ht="15.75" customHeight="1" x14ac:dyDescent="0.2">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8"/>
      <c r="U128" s="8"/>
      <c r="V128" s="8"/>
      <c r="W128" s="8"/>
      <c r="X128" s="8"/>
      <c r="Y128" s="8"/>
      <c r="Z128" s="8"/>
      <c r="AA128" s="8"/>
      <c r="AB128" s="8"/>
      <c r="AC128" s="8"/>
    </row>
    <row r="129" spans="1:29" ht="15.75" customHeight="1" x14ac:dyDescent="0.2">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8"/>
      <c r="U129" s="8"/>
      <c r="V129" s="8"/>
      <c r="W129" s="8"/>
      <c r="X129" s="8"/>
      <c r="Y129" s="8"/>
      <c r="Z129" s="8"/>
      <c r="AA129" s="8"/>
      <c r="AB129" s="8"/>
      <c r="AC129" s="8"/>
    </row>
    <row r="130" spans="1:29" ht="15.75" customHeight="1" x14ac:dyDescent="0.2">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8"/>
      <c r="U130" s="8"/>
      <c r="V130" s="8"/>
      <c r="W130" s="8"/>
      <c r="X130" s="8"/>
      <c r="Y130" s="8"/>
      <c r="Z130" s="8"/>
      <c r="AA130" s="8"/>
      <c r="AB130" s="8"/>
      <c r="AC130" s="8"/>
    </row>
    <row r="131" spans="1:29" ht="15.75" customHeight="1" x14ac:dyDescent="0.2">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8"/>
      <c r="U131" s="8"/>
      <c r="V131" s="8"/>
      <c r="W131" s="8"/>
      <c r="X131" s="8"/>
      <c r="Y131" s="8"/>
      <c r="Z131" s="8"/>
      <c r="AA131" s="8"/>
      <c r="AB131" s="8"/>
      <c r="AC131" s="8"/>
    </row>
    <row r="132" spans="1:29" ht="15.75" customHeight="1" x14ac:dyDescent="0.2">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8"/>
      <c r="U132" s="8"/>
      <c r="V132" s="8"/>
      <c r="W132" s="8"/>
      <c r="X132" s="8"/>
      <c r="Y132" s="8"/>
      <c r="Z132" s="8"/>
      <c r="AA132" s="8"/>
      <c r="AB132" s="8"/>
      <c r="AC132" s="8"/>
    </row>
    <row r="133" spans="1:29" ht="15.75" customHeight="1" x14ac:dyDescent="0.2">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8"/>
      <c r="U133" s="8"/>
      <c r="V133" s="8"/>
      <c r="W133" s="8"/>
      <c r="X133" s="8"/>
      <c r="Y133" s="8"/>
      <c r="Z133" s="8"/>
      <c r="AA133" s="8"/>
      <c r="AB133" s="8"/>
      <c r="AC133" s="8"/>
    </row>
    <row r="134" spans="1:29" ht="15.75" customHeight="1" x14ac:dyDescent="0.2">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8"/>
      <c r="U134" s="8"/>
      <c r="V134" s="8"/>
      <c r="W134" s="8"/>
      <c r="X134" s="8"/>
      <c r="Y134" s="8"/>
      <c r="Z134" s="8"/>
      <c r="AA134" s="8"/>
      <c r="AB134" s="8"/>
      <c r="AC134" s="8"/>
    </row>
    <row r="135" spans="1:29" ht="15.75" customHeight="1" thickBot="1" x14ac:dyDescent="0.25">
      <c r="A135" s="22" t="s">
        <v>1070</v>
      </c>
      <c r="B135" s="22" t="s">
        <v>1097</v>
      </c>
      <c r="C135" s="23">
        <v>1</v>
      </c>
      <c r="D135" s="22" t="s">
        <v>775</v>
      </c>
      <c r="E135" s="22" t="s">
        <v>770</v>
      </c>
      <c r="F135" s="22" t="str">
        <f>UnitControlCenter!$B$8</f>
        <v>billion 2019 USD / year</v>
      </c>
      <c r="G135" s="22" t="s">
        <v>1098</v>
      </c>
      <c r="H135" s="22" t="s">
        <v>1089</v>
      </c>
      <c r="I135" s="22" t="s">
        <v>1099</v>
      </c>
      <c r="J135" s="22"/>
      <c r="K135" s="22"/>
      <c r="L135" s="22"/>
      <c r="M135" s="22"/>
      <c r="N135" s="22"/>
      <c r="O135" s="22"/>
      <c r="P135" s="22"/>
      <c r="Q135" s="22"/>
      <c r="R135" s="22"/>
      <c r="S135" s="22"/>
      <c r="T135" s="22"/>
      <c r="U135" s="22"/>
      <c r="V135" s="22"/>
      <c r="W135" s="22"/>
      <c r="X135" s="22"/>
      <c r="Y135" s="22"/>
      <c r="Z135" s="22"/>
      <c r="AA135" s="22"/>
      <c r="AB135" s="22"/>
      <c r="AC135" s="22"/>
    </row>
    <row r="136" spans="1:29" ht="15.75" customHeight="1" x14ac:dyDescent="0.2">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8"/>
      <c r="U136" s="8"/>
      <c r="V136" s="8"/>
      <c r="W136" s="8"/>
      <c r="X136" s="8"/>
      <c r="Y136" s="8"/>
      <c r="Z136" s="8"/>
      <c r="AA136" s="8"/>
      <c r="AB136" s="8"/>
      <c r="AC136" s="8"/>
    </row>
    <row r="137" spans="1:29" ht="15.75" customHeight="1" x14ac:dyDescent="0.2">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8"/>
      <c r="U137" s="8"/>
      <c r="V137" s="8"/>
      <c r="W137" s="8"/>
      <c r="X137" s="8"/>
      <c r="Y137" s="8"/>
      <c r="Z137" s="8"/>
      <c r="AA137" s="8"/>
      <c r="AB137" s="8"/>
      <c r="AC137" s="8"/>
    </row>
    <row r="138" spans="1:29" ht="15.75" customHeight="1" x14ac:dyDescent="0.2">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8"/>
      <c r="U138" s="8"/>
      <c r="V138" s="8"/>
      <c r="W138" s="8"/>
      <c r="X138" s="8"/>
      <c r="Y138" s="8"/>
      <c r="Z138" s="8"/>
      <c r="AA138" s="8"/>
      <c r="AB138" s="8"/>
      <c r="AC138" s="8"/>
    </row>
    <row r="139" spans="1:29" ht="15.75" customHeight="1" x14ac:dyDescent="0.2">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8"/>
      <c r="U139" s="8"/>
      <c r="V139" s="8"/>
      <c r="W139" s="8"/>
      <c r="X139" s="8"/>
      <c r="Y139" s="8"/>
      <c r="Z139" s="8"/>
      <c r="AA139" s="8"/>
      <c r="AB139" s="8"/>
      <c r="AC139" s="8"/>
    </row>
    <row r="140" spans="1:29" ht="15.75" customHeight="1" x14ac:dyDescent="0.2">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8"/>
      <c r="U140" s="8"/>
      <c r="V140" s="8"/>
      <c r="W140" s="8"/>
      <c r="X140" s="8"/>
      <c r="Y140" s="8"/>
      <c r="Z140" s="8"/>
      <c r="AA140" s="8"/>
      <c r="AB140" s="8"/>
      <c r="AC140" s="8"/>
    </row>
    <row r="141" spans="1:29" ht="15.75" customHeight="1" x14ac:dyDescent="0.2">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8"/>
      <c r="U141" s="8"/>
      <c r="V141" s="8"/>
      <c r="W141" s="8"/>
      <c r="X141" s="8"/>
      <c r="Y141" s="8"/>
      <c r="Z141" s="8"/>
      <c r="AA141" s="8"/>
      <c r="AB141" s="8"/>
      <c r="AC141" s="8"/>
    </row>
    <row r="142" spans="1:29" ht="15.75" customHeight="1" x14ac:dyDescent="0.2">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8"/>
      <c r="U142" s="8"/>
      <c r="V142" s="8"/>
      <c r="W142" s="8"/>
      <c r="X142" s="8"/>
      <c r="Y142" s="8"/>
      <c r="Z142" s="8"/>
      <c r="AA142" s="8"/>
      <c r="AB142" s="8"/>
      <c r="AC142" s="8"/>
    </row>
    <row r="143" spans="1:29" ht="15.75" customHeight="1" x14ac:dyDescent="0.2">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8"/>
      <c r="U143" s="8"/>
      <c r="V143" s="8"/>
      <c r="W143" s="8"/>
      <c r="X143" s="8"/>
      <c r="Y143" s="8"/>
      <c r="Z143" s="8"/>
      <c r="AA143" s="8"/>
      <c r="AB143" s="8"/>
      <c r="AC143" s="8"/>
    </row>
    <row r="144" spans="1:29" ht="15.75" customHeight="1" x14ac:dyDescent="0.2">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8"/>
      <c r="U144" s="8"/>
      <c r="V144" s="8"/>
      <c r="W144" s="8"/>
      <c r="X144" s="8"/>
      <c r="Y144" s="8"/>
      <c r="Z144" s="8"/>
      <c r="AA144" s="8"/>
      <c r="AB144" s="8"/>
      <c r="AC144" s="8"/>
    </row>
    <row r="145" spans="1:29" ht="15.75" customHeight="1" thickBot="1" x14ac:dyDescent="0.25">
      <c r="A145" s="22" t="s">
        <v>1106</v>
      </c>
      <c r="B145" s="22" t="s">
        <v>258</v>
      </c>
      <c r="C145" s="23">
        <v>1</v>
      </c>
      <c r="D145" s="22" t="s">
        <v>775</v>
      </c>
      <c r="E145" s="22" t="s">
        <v>939</v>
      </c>
      <c r="F145" s="22" t="str">
        <f>UnitControlCenter!$B$35</f>
        <v>2019 USD / barrel</v>
      </c>
      <c r="G145" s="22" t="s">
        <v>1123</v>
      </c>
      <c r="H145" s="22" t="s">
        <v>1124</v>
      </c>
      <c r="I145" s="22" t="s">
        <v>1125</v>
      </c>
      <c r="J145" s="22"/>
      <c r="K145" s="22"/>
      <c r="L145" s="22"/>
      <c r="M145" s="22"/>
      <c r="N145" s="22"/>
      <c r="O145" s="22"/>
      <c r="P145" s="22"/>
      <c r="Q145" s="22"/>
      <c r="R145" s="22"/>
      <c r="S145" s="22"/>
      <c r="T145" s="22"/>
      <c r="U145" s="22"/>
      <c r="V145" s="22"/>
      <c r="W145" s="22"/>
      <c r="X145" s="22"/>
      <c r="Y145" s="22"/>
      <c r="Z145" s="22"/>
      <c r="AA145" s="22"/>
      <c r="AB145" s="22"/>
      <c r="AC145" s="22"/>
    </row>
    <row r="146" spans="1:29" ht="15.75" customHeight="1" x14ac:dyDescent="0.2">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8"/>
      <c r="U146" s="8"/>
      <c r="V146" s="8"/>
      <c r="W146" s="8"/>
      <c r="X146" s="8"/>
      <c r="Y146" s="8"/>
      <c r="Z146" s="8"/>
      <c r="AA146" s="8"/>
      <c r="AB146" s="8"/>
      <c r="AC146" s="8"/>
    </row>
    <row r="147" spans="1:29" ht="15.75" customHeight="1" x14ac:dyDescent="0.2">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8"/>
      <c r="U147" s="8"/>
      <c r="V147" s="8"/>
      <c r="W147" s="8"/>
      <c r="X147" s="8"/>
      <c r="Y147" s="8"/>
      <c r="Z147" s="8"/>
      <c r="AA147" s="8"/>
      <c r="AB147" s="8"/>
      <c r="AC147" s="8"/>
    </row>
    <row r="148" spans="1:29" ht="15.75" customHeight="1" x14ac:dyDescent="0.2">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8"/>
      <c r="U148" s="8"/>
      <c r="V148" s="8"/>
      <c r="W148" s="8"/>
      <c r="X148" s="8"/>
      <c r="Y148" s="8"/>
      <c r="Z148" s="8"/>
      <c r="AA148" s="8"/>
      <c r="AB148" s="8"/>
      <c r="AC148" s="8"/>
    </row>
    <row r="149" spans="1:29" ht="15.75" customHeight="1" x14ac:dyDescent="0.2">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8"/>
      <c r="U149" s="8"/>
      <c r="V149" s="8"/>
      <c r="W149" s="8"/>
      <c r="X149" s="8"/>
      <c r="Y149" s="8"/>
      <c r="Z149" s="8"/>
      <c r="AA149" s="8"/>
      <c r="AB149" s="8"/>
      <c r="AC149" s="8"/>
    </row>
    <row r="150" spans="1:29" ht="15.75" customHeight="1" x14ac:dyDescent="0.2">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8"/>
      <c r="U150" s="8"/>
      <c r="V150" s="8"/>
      <c r="W150" s="8"/>
      <c r="X150" s="8"/>
      <c r="Y150" s="8"/>
      <c r="Z150" s="8"/>
      <c r="AA150" s="8"/>
      <c r="AB150" s="8"/>
      <c r="AC150" s="8"/>
    </row>
    <row r="151" spans="1:29" ht="15.75" customHeight="1" thickBot="1" x14ac:dyDescent="0.25">
      <c r="A151" s="22" t="s">
        <v>1133</v>
      </c>
      <c r="B151" s="22" t="s">
        <v>1142</v>
      </c>
      <c r="C151" s="23">
        <v>1</v>
      </c>
      <c r="D151" s="22" t="s">
        <v>769</v>
      </c>
      <c r="E151" s="22" t="s">
        <v>770</v>
      </c>
      <c r="F151" s="22" t="str">
        <f>UnitControlCenter!$B$39</f>
        <v>million 2019 USD / megawatt (MW)</v>
      </c>
      <c r="G151" s="22" t="s">
        <v>1143</v>
      </c>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ht="15.75" customHeight="1" x14ac:dyDescent="0.2">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8"/>
      <c r="U152" s="8"/>
      <c r="V152" s="8"/>
      <c r="W152" s="8"/>
      <c r="X152" s="8"/>
      <c r="Y152" s="8"/>
      <c r="Z152" s="8"/>
      <c r="AA152" s="8"/>
      <c r="AB152" s="8"/>
      <c r="AC152" s="8"/>
    </row>
    <row r="153" spans="1:29" ht="15.75" customHeight="1" x14ac:dyDescent="0.2">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8"/>
      <c r="U153" s="8"/>
      <c r="V153" s="8"/>
      <c r="W153" s="8"/>
      <c r="X153" s="8"/>
      <c r="Y153" s="8"/>
      <c r="Z153" s="8"/>
      <c r="AA153" s="8"/>
      <c r="AB153" s="8"/>
      <c r="AC153" s="8"/>
    </row>
    <row r="154" spans="1:29" ht="15.75" customHeight="1" x14ac:dyDescent="0.2">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5.75" customHeight="1" x14ac:dyDescent="0.2">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ht="15.75" customHeight="1" x14ac:dyDescent="0.2">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5.75" customHeight="1" x14ac:dyDescent="0.2">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ht="15.75" customHeight="1" x14ac:dyDescent="0.2">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ht="15.75" customHeight="1" x14ac:dyDescent="0.2">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row r="160" spans="1:29" ht="15.75" customHeight="1" x14ac:dyDescent="0.2">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row>
    <row r="161" spans="1:29" ht="15.75" customHeight="1" x14ac:dyDescent="0.2">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row>
    <row r="162" spans="1:29" ht="15.75" customHeight="1" x14ac:dyDescent="0.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row>
    <row r="163" spans="1:29" ht="15.75" customHeight="1" x14ac:dyDescent="0.2">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row>
    <row r="164" spans="1:29" ht="15.75" customHeight="1" x14ac:dyDescent="0.2">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row>
    <row r="165" spans="1:29" ht="15.75" customHeight="1" x14ac:dyDescent="0.2">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row>
    <row r="166" spans="1:29" ht="15.75" customHeight="1" x14ac:dyDescent="0.2">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row>
    <row r="167" spans="1:29" ht="15.75" customHeight="1" x14ac:dyDescent="0.2">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row>
    <row r="168" spans="1:29" ht="15.75" customHeight="1" x14ac:dyDescent="0.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row>
    <row r="169" spans="1:29" ht="15.75" customHeight="1" x14ac:dyDescent="0.2">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row>
    <row r="170" spans="1:29" ht="15.75" customHeight="1" x14ac:dyDescent="0.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row>
    <row r="171" spans="1:29" ht="15.75" customHeight="1" x14ac:dyDescent="0.2">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row>
    <row r="172" spans="1:29" ht="15.75" customHeight="1" x14ac:dyDescent="0.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row>
    <row r="173" spans="1:29" ht="15.75" customHeight="1" x14ac:dyDescent="0.2">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row>
    <row r="174" spans="1:29" ht="15.75" customHeight="1" x14ac:dyDescent="0.2">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row>
    <row r="175" spans="1:29" ht="15.75" customHeight="1" x14ac:dyDescent="0.2">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row>
    <row r="176" spans="1:29" ht="15.75" customHeight="1" x14ac:dyDescent="0.2">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row>
    <row r="177" spans="1:29" ht="15.75" customHeight="1" x14ac:dyDescent="0.2">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row>
    <row r="178" spans="1:29" ht="15.75" customHeight="1" x14ac:dyDescent="0.2">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row>
    <row r="179" spans="1:29" ht="15.75" customHeight="1" x14ac:dyDescent="0.2">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row>
    <row r="180" spans="1:29" ht="15.75" customHeight="1" x14ac:dyDescent="0.2">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row>
    <row r="181" spans="1:29" ht="15.75" customHeight="1" x14ac:dyDescent="0.2">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row>
    <row r="182" spans="1:29" ht="15.75" customHeight="1" x14ac:dyDescent="0.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row>
    <row r="183" spans="1:29" ht="15.75" customHeight="1" x14ac:dyDescent="0.2">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row>
    <row r="184" spans="1:29" ht="15.75" customHeight="1" x14ac:dyDescent="0.2">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row>
    <row r="185" spans="1:29" ht="15.75" customHeight="1" x14ac:dyDescent="0.2">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row>
    <row r="186" spans="1:29" ht="15.75" customHeight="1" x14ac:dyDescent="0.2">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row>
    <row r="187" spans="1:29" ht="15.75" customHeight="1" x14ac:dyDescent="0.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row>
    <row r="188" spans="1:29" ht="15.75" customHeight="1" x14ac:dyDescent="0.2">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row>
    <row r="189" spans="1:29" ht="15.75" customHeight="1" x14ac:dyDescent="0.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row>
    <row r="190" spans="1:29" ht="15.75" customHeight="1" x14ac:dyDescent="0.2">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row>
    <row r="191" spans="1:29" ht="15.75" customHeight="1" x14ac:dyDescent="0.2">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row>
    <row r="192" spans="1:29" ht="15.75" customHeight="1" x14ac:dyDescent="0.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row>
    <row r="193" spans="1:29" ht="15.75" customHeight="1" x14ac:dyDescent="0.2">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row>
    <row r="194" spans="1:29" ht="15.75" customHeight="1" x14ac:dyDescent="0.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row>
    <row r="195" spans="1:29" ht="15.75" customHeight="1" x14ac:dyDescent="0.2">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row>
    <row r="196" spans="1:29" ht="15.75" customHeight="1" x14ac:dyDescent="0.2">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row>
    <row r="197" spans="1:29" ht="15.75" customHeight="1" x14ac:dyDescent="0.2">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row>
    <row r="198" spans="1:29" ht="15.75" customHeight="1" x14ac:dyDescent="0.2">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row>
    <row r="199" spans="1:29" ht="15.75" customHeight="1" x14ac:dyDescent="0.2">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row>
    <row r="200" spans="1:29" ht="15.75" customHeight="1" x14ac:dyDescent="0.2">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row>
    <row r="201" spans="1:29" ht="15.75" customHeight="1" x14ac:dyDescent="0.2">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row>
    <row r="202" spans="1:29" ht="15.75" customHeight="1" x14ac:dyDescent="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row>
    <row r="203" spans="1:29" ht="15.75" customHeight="1" x14ac:dyDescent="0.2">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row>
    <row r="204" spans="1:29" ht="15.75" customHeight="1" x14ac:dyDescent="0.2">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row>
    <row r="205" spans="1:29" ht="15.75" customHeight="1" x14ac:dyDescent="0.2">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row>
    <row r="206" spans="1:29" ht="15.75" customHeight="1" x14ac:dyDescent="0.2">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row>
    <row r="207" spans="1:29" ht="15.75" customHeight="1" x14ac:dyDescent="0.2">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row>
    <row r="208" spans="1:29" ht="15.75" customHeight="1" x14ac:dyDescent="0.2">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row>
    <row r="209" spans="1:29" ht="15.75" customHeight="1" x14ac:dyDescent="0.2">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row>
    <row r="210" spans="1:29" ht="15.75" customHeight="1" x14ac:dyDescent="0.2">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row>
    <row r="211" spans="1:29" ht="15.75" customHeight="1" x14ac:dyDescent="0.2">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row>
    <row r="212" spans="1:29" ht="15.75" customHeight="1" x14ac:dyDescent="0.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row>
    <row r="213" spans="1:29" ht="15.75" customHeight="1" x14ac:dyDescent="0.2">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row>
    <row r="214" spans="1:29" ht="15.75" customHeight="1" x14ac:dyDescent="0.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row>
    <row r="215" spans="1:29" ht="15.75" customHeight="1" x14ac:dyDescent="0.2">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row>
    <row r="216" spans="1:29" ht="15.75" customHeight="1" x14ac:dyDescent="0.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row>
    <row r="217" spans="1:29" ht="15.75" customHeight="1" x14ac:dyDescent="0.2">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row>
    <row r="218" spans="1:29" ht="15.75" customHeight="1" x14ac:dyDescent="0.2">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row>
    <row r="219" spans="1:29" ht="15.75" customHeight="1" x14ac:dyDescent="0.2">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row>
    <row r="220" spans="1:29" ht="15.75" customHeight="1" x14ac:dyDescent="0.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row>
    <row r="221" spans="1:29" ht="15.75" customHeight="1" x14ac:dyDescent="0.2">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row>
    <row r="222" spans="1:29" ht="15.75" customHeight="1" x14ac:dyDescent="0.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row>
    <row r="223" spans="1:29" ht="15.75" customHeight="1" x14ac:dyDescent="0.2">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row>
    <row r="224" spans="1:29" ht="15.75" customHeight="1" x14ac:dyDescent="0.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row>
    <row r="225" spans="1:29" ht="15.75" customHeight="1" x14ac:dyDescent="0.2">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row>
    <row r="226" spans="1:29" ht="15.75" customHeight="1" x14ac:dyDescent="0.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row>
    <row r="227" spans="1:29" ht="15.75" customHeight="1" x14ac:dyDescent="0.2">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row>
    <row r="228" spans="1:29" ht="15.75" customHeight="1" x14ac:dyDescent="0.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row>
    <row r="229" spans="1:29" ht="15.75" customHeight="1" x14ac:dyDescent="0.2">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row>
    <row r="230" spans="1:29" ht="15.75" customHeight="1" x14ac:dyDescent="0.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row>
    <row r="231" spans="1:29" ht="15.75" customHeight="1" x14ac:dyDescent="0.2">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row>
    <row r="232" spans="1:29" ht="15.75" customHeight="1" x14ac:dyDescent="0.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row>
    <row r="233" spans="1:29" ht="15.75" customHeight="1" x14ac:dyDescent="0.2">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row>
    <row r="234" spans="1:29" ht="15.75" customHeight="1" x14ac:dyDescent="0.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row>
    <row r="235" spans="1:29" ht="15.75" customHeight="1" x14ac:dyDescent="0.2">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row>
    <row r="236" spans="1:29" ht="15.75" customHeight="1" x14ac:dyDescent="0.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row>
    <row r="237" spans="1:29" ht="15.75" customHeight="1" x14ac:dyDescent="0.2">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row>
    <row r="238" spans="1:29" ht="15.75" customHeight="1" x14ac:dyDescent="0.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row>
    <row r="239" spans="1:29" ht="15.75" customHeight="1" x14ac:dyDescent="0.2">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row>
    <row r="240" spans="1:29" ht="15.75" customHeight="1" x14ac:dyDescent="0.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row>
    <row r="241" spans="1:29" ht="15.75" customHeight="1" x14ac:dyDescent="0.2">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row>
    <row r="242" spans="1:29" ht="15.75" customHeight="1" x14ac:dyDescent="0.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row>
    <row r="243" spans="1:29" ht="15.75" customHeight="1" x14ac:dyDescent="0.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row>
    <row r="244" spans="1:29" ht="15.75" customHeight="1" x14ac:dyDescent="0.2">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row>
    <row r="245" spans="1:29" ht="15.75" customHeight="1" x14ac:dyDescent="0.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row>
    <row r="246" spans="1:29" ht="15.75" customHeight="1" x14ac:dyDescent="0.2">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row>
    <row r="247" spans="1:29" ht="15.75" customHeight="1" x14ac:dyDescent="0.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row>
    <row r="248" spans="1:29" ht="15.75" customHeight="1" x14ac:dyDescent="0.2">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row>
    <row r="249" spans="1:29" ht="15.75" customHeight="1" x14ac:dyDescent="0.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row>
    <row r="250" spans="1:29" ht="15.75" customHeight="1" x14ac:dyDescent="0.2">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row>
    <row r="251" spans="1:29" ht="15.75" customHeight="1" x14ac:dyDescent="0.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row>
    <row r="252" spans="1:29" ht="15.75" customHeight="1" x14ac:dyDescent="0.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row>
    <row r="253" spans="1:29" ht="15.75" customHeight="1" x14ac:dyDescent="0.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row>
    <row r="254" spans="1:29" ht="15.75" customHeight="1" x14ac:dyDescent="0.2">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row>
    <row r="255" spans="1:29" ht="15.75" customHeight="1" x14ac:dyDescent="0.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row>
    <row r="256" spans="1:29" ht="15.75" customHeight="1" x14ac:dyDescent="0.2">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row>
    <row r="257" spans="1:29" ht="15.75" customHeight="1" x14ac:dyDescent="0.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row>
    <row r="258" spans="1:29" ht="15.75" customHeight="1" x14ac:dyDescent="0.2">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row>
    <row r="259" spans="1:29" ht="15.75" customHeight="1" x14ac:dyDescent="0.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row>
    <row r="260" spans="1:29" ht="15.75" customHeight="1" x14ac:dyDescent="0.2">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row>
    <row r="261" spans="1:29" ht="15.75" customHeight="1" x14ac:dyDescent="0.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row>
    <row r="262" spans="1:29" ht="15.75" customHeight="1" x14ac:dyDescent="0.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row>
    <row r="263" spans="1:29" ht="15.75" customHeight="1" x14ac:dyDescent="0.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row>
    <row r="264" spans="1:29" ht="15.75" customHeight="1" x14ac:dyDescent="0.2">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row>
    <row r="265" spans="1:29" ht="15.75" customHeight="1" x14ac:dyDescent="0.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row>
    <row r="266" spans="1:29" ht="15.75" customHeight="1" x14ac:dyDescent="0.2">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row>
    <row r="267" spans="1:29" ht="15.75" customHeight="1" x14ac:dyDescent="0.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row>
    <row r="268" spans="1:29" ht="15.75" customHeight="1" x14ac:dyDescent="0.2">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row>
    <row r="269" spans="1:29" ht="15.75" customHeight="1" x14ac:dyDescent="0.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row>
    <row r="270" spans="1:29" ht="15.75" customHeight="1" x14ac:dyDescent="0.2">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row>
    <row r="271" spans="1:29" ht="15.75" customHeight="1" x14ac:dyDescent="0.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row>
    <row r="272" spans="1:29" ht="15.75" customHeight="1" x14ac:dyDescent="0.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row>
    <row r="273" spans="1:29" ht="15.75" customHeight="1" x14ac:dyDescent="0.2">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row>
    <row r="274" spans="1:29" ht="15.75" customHeight="1" x14ac:dyDescent="0.2">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row>
    <row r="275" spans="1:29" ht="15.75" customHeight="1" x14ac:dyDescent="0.2">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row>
    <row r="276" spans="1:29" ht="15.75" customHeight="1" x14ac:dyDescent="0.2">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row>
    <row r="277" spans="1:29" ht="15.75" customHeight="1" x14ac:dyDescent="0.2">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row>
    <row r="278" spans="1:29" ht="15.75" customHeight="1" x14ac:dyDescent="0.2">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row>
    <row r="279" spans="1:29" ht="15.75" customHeight="1" x14ac:dyDescent="0.2">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row>
    <row r="280" spans="1:29" ht="15.75" customHeight="1" x14ac:dyDescent="0.2">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row>
    <row r="281" spans="1:29" ht="15.75" customHeight="1" x14ac:dyDescent="0.2">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row>
    <row r="282" spans="1:29" ht="15.75" customHeight="1" x14ac:dyDescent="0.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row>
    <row r="283" spans="1:29" ht="15.75" customHeight="1" x14ac:dyDescent="0.2">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row>
    <row r="284" spans="1:29" ht="15.75" customHeight="1" x14ac:dyDescent="0.2">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row>
    <row r="285" spans="1:29" ht="15.75" customHeight="1" x14ac:dyDescent="0.2">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row>
    <row r="286" spans="1:29" ht="15.75" customHeight="1" x14ac:dyDescent="0.2">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row>
    <row r="287" spans="1:29" ht="15.75" customHeight="1" x14ac:dyDescent="0.2">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row>
    <row r="288" spans="1:29" ht="15.75" customHeight="1" x14ac:dyDescent="0.2">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row>
    <row r="289" spans="1:29" ht="15.75" customHeight="1" x14ac:dyDescent="0.2">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row>
    <row r="290" spans="1:29" ht="15.75" customHeight="1" x14ac:dyDescent="0.2">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row>
    <row r="291" spans="1:29" ht="15.75" customHeight="1" x14ac:dyDescent="0.2">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row>
    <row r="292" spans="1:29" ht="15.75" customHeight="1" x14ac:dyDescent="0.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row>
    <row r="293" spans="1:29" ht="15.75" customHeight="1" x14ac:dyDescent="0.2">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row>
    <row r="294" spans="1:29" ht="15.75" customHeight="1" x14ac:dyDescent="0.2">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row>
    <row r="295" spans="1:29" ht="15.75" customHeight="1" x14ac:dyDescent="0.2">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row>
    <row r="296" spans="1:29" ht="15.75" customHeight="1" x14ac:dyDescent="0.2">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row>
    <row r="297" spans="1:29" ht="15.75" customHeight="1" x14ac:dyDescent="0.2">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row>
    <row r="298" spans="1:29" ht="15.75" customHeight="1" x14ac:dyDescent="0.2">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row>
    <row r="299" spans="1:29" ht="15.75" customHeight="1" x14ac:dyDescent="0.2">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row>
    <row r="300" spans="1:29" ht="15.75" customHeight="1" x14ac:dyDescent="0.2">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row>
    <row r="301" spans="1:29" ht="15.75" customHeight="1" x14ac:dyDescent="0.2">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row>
    <row r="302" spans="1:29" ht="15.75" customHeight="1" x14ac:dyDescent="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row>
    <row r="303" spans="1:29" ht="15.75" customHeight="1" x14ac:dyDescent="0.2">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row>
    <row r="304" spans="1:29" ht="15.75" customHeight="1" x14ac:dyDescent="0.2">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row>
    <row r="305" spans="1:29" ht="15.75" customHeight="1" x14ac:dyDescent="0.2">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row>
    <row r="306" spans="1:29" ht="15.75" customHeight="1" x14ac:dyDescent="0.2">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row>
    <row r="307" spans="1:29" ht="15.75" customHeight="1" x14ac:dyDescent="0.2">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row>
    <row r="308" spans="1:29" ht="15.75" customHeight="1" x14ac:dyDescent="0.2">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row>
    <row r="309" spans="1:29" ht="15.75" customHeight="1" x14ac:dyDescent="0.2">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row>
    <row r="310" spans="1:29" ht="15.75" customHeight="1" x14ac:dyDescent="0.2">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row>
    <row r="311" spans="1:29" ht="15.75" customHeight="1" x14ac:dyDescent="0.2">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row>
    <row r="312" spans="1:29" ht="15.75" customHeight="1" x14ac:dyDescent="0.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row>
    <row r="313" spans="1:29" ht="15.75" customHeight="1" x14ac:dyDescent="0.2">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row>
    <row r="314" spans="1:29" ht="15.75" customHeight="1" x14ac:dyDescent="0.2">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row>
    <row r="315" spans="1:29" ht="15.75" customHeight="1" x14ac:dyDescent="0.2">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row>
    <row r="316" spans="1:29" ht="15.75" customHeight="1" x14ac:dyDescent="0.2">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row>
    <row r="317" spans="1:29" ht="15.75" customHeight="1" x14ac:dyDescent="0.2">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row>
    <row r="318" spans="1:29" ht="15.75" customHeight="1" x14ac:dyDescent="0.2">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row>
    <row r="319" spans="1:29" ht="15.75" customHeight="1" x14ac:dyDescent="0.2">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row>
    <row r="320" spans="1:29" ht="15.75" customHeight="1" x14ac:dyDescent="0.2">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row>
    <row r="321" spans="1:29" ht="15.75" customHeight="1" x14ac:dyDescent="0.2">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row>
    <row r="322" spans="1:29" ht="15.75" customHeight="1" x14ac:dyDescent="0.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row>
    <row r="323" spans="1:29" ht="15.75" customHeight="1" x14ac:dyDescent="0.2">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row>
    <row r="324" spans="1:29" ht="15.75" customHeight="1" x14ac:dyDescent="0.2">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row>
    <row r="325" spans="1:29" ht="15.75" customHeight="1" x14ac:dyDescent="0.2">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row>
    <row r="326" spans="1:29" ht="15.75" customHeight="1" x14ac:dyDescent="0.2">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row>
    <row r="327" spans="1:29" ht="15.75" customHeight="1" x14ac:dyDescent="0.2">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row>
    <row r="328" spans="1:29" ht="15.75" customHeight="1" x14ac:dyDescent="0.2">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row>
    <row r="329" spans="1:29" ht="15.75" customHeight="1" x14ac:dyDescent="0.2">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row>
    <row r="330" spans="1:29" ht="15.75" customHeight="1" x14ac:dyDescent="0.2">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row>
    <row r="331" spans="1:29" ht="15.75" customHeight="1" x14ac:dyDescent="0.2">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row>
    <row r="332" spans="1:29" ht="15.75" customHeight="1" x14ac:dyDescent="0.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row>
    <row r="333" spans="1:29" ht="15.75" customHeight="1" x14ac:dyDescent="0.2">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row>
    <row r="334" spans="1:29" ht="15.75" customHeight="1" x14ac:dyDescent="0.2">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row>
    <row r="335" spans="1:29" ht="15.75" customHeight="1" x14ac:dyDescent="0.2">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row>
    <row r="336" spans="1:29" ht="15.75" customHeight="1" x14ac:dyDescent="0.2">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row>
    <row r="337" spans="1:29" ht="15.75" customHeight="1" x14ac:dyDescent="0.2">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row>
    <row r="338" spans="1:29" ht="15.75" customHeight="1" x14ac:dyDescent="0.2">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row>
    <row r="339" spans="1:29" ht="15.75" customHeight="1" x14ac:dyDescent="0.2">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row>
    <row r="340" spans="1:29" ht="15.75" customHeight="1" x14ac:dyDescent="0.2">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row>
    <row r="341" spans="1:29" ht="15.75" customHeight="1" x14ac:dyDescent="0.2">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row>
    <row r="342" spans="1:29" ht="15.75" customHeight="1" x14ac:dyDescent="0.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row>
    <row r="343" spans="1:29" ht="15.75" customHeight="1" x14ac:dyDescent="0.2">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row>
    <row r="344" spans="1:29" ht="15.75" customHeight="1" x14ac:dyDescent="0.2">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row>
    <row r="345" spans="1:29" ht="15.75" customHeight="1" x14ac:dyDescent="0.2">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row>
    <row r="346" spans="1:29" ht="15.75" customHeight="1" x14ac:dyDescent="0.2">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row>
    <row r="347" spans="1:29" ht="15.75" customHeight="1" x14ac:dyDescent="0.2">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row>
    <row r="348" spans="1:29" ht="15.75" customHeight="1" x14ac:dyDescent="0.2">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row>
    <row r="349" spans="1:29" ht="15.75" customHeight="1" x14ac:dyDescent="0.2">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row>
    <row r="350" spans="1:29" ht="15.75" customHeight="1" x14ac:dyDescent="0.2">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row>
    <row r="351" spans="1:29" ht="15.75" customHeight="1" x14ac:dyDescent="0.2">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row>
    <row r="352" spans="1:29" ht="15.75" customHeight="1" x14ac:dyDescent="0.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row>
    <row r="353" spans="1:29" ht="15.75" customHeight="1" x14ac:dyDescent="0.2">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row>
    <row r="354" spans="1:29" ht="15.75" customHeight="1" x14ac:dyDescent="0.2">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row>
    <row r="355" spans="1:29" ht="15.75" customHeight="1" x14ac:dyDescent="0.2">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row>
    <row r="356" spans="1:29" ht="15.75" customHeight="1" x14ac:dyDescent="0.2">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row>
    <row r="357" spans="1:29" ht="15.75" customHeight="1" x14ac:dyDescent="0.2">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row>
    <row r="358" spans="1:29" ht="15.75" customHeight="1" x14ac:dyDescent="0.2">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row>
    <row r="359" spans="1:29" ht="15.75" customHeight="1" x14ac:dyDescent="0.2">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row>
    <row r="360" spans="1:29" ht="15.75" customHeight="1" x14ac:dyDescent="0.2">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row>
    <row r="361" spans="1:29" ht="15.75" customHeight="1" x14ac:dyDescent="0.2">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row>
    <row r="362" spans="1:29" ht="15.75" customHeight="1" x14ac:dyDescent="0.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row>
    <row r="363" spans="1:29" ht="15.75" customHeight="1" x14ac:dyDescent="0.2">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row>
    <row r="364" spans="1:29" ht="15.75" customHeight="1" x14ac:dyDescent="0.2">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row>
    <row r="365" spans="1:29" ht="15.75" customHeight="1" x14ac:dyDescent="0.2">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row>
    <row r="366" spans="1:29" ht="15.75" customHeight="1" x14ac:dyDescent="0.2">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row>
    <row r="367" spans="1:29" ht="15.75" customHeight="1" x14ac:dyDescent="0.2">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row>
    <row r="368" spans="1:29" ht="15.75" customHeight="1" x14ac:dyDescent="0.2">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row>
    <row r="369" spans="1:29" ht="15.75" customHeight="1" x14ac:dyDescent="0.2">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row>
    <row r="370" spans="1:29" ht="15.75" customHeight="1" x14ac:dyDescent="0.2">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row>
    <row r="371" spans="1:29" ht="15.75" customHeight="1" x14ac:dyDescent="0.2">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row>
    <row r="372" spans="1:29" ht="15.75" customHeight="1" x14ac:dyDescent="0.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row>
    <row r="373" spans="1:29" ht="15.75" customHeight="1" x14ac:dyDescent="0.2">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row>
    <row r="374" spans="1:29" ht="15.75" customHeight="1" x14ac:dyDescent="0.2">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row>
    <row r="375" spans="1:29" ht="15.75" customHeight="1" x14ac:dyDescent="0.2">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row>
    <row r="376" spans="1:29" ht="15.75" customHeight="1" x14ac:dyDescent="0.2">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row>
    <row r="377" spans="1:29" ht="15.75" customHeight="1" x14ac:dyDescent="0.2">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row>
    <row r="378" spans="1:29" ht="15.75" customHeight="1" x14ac:dyDescent="0.2">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row>
    <row r="379" spans="1:29" ht="15.75" customHeight="1" x14ac:dyDescent="0.2">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row>
    <row r="380" spans="1:29" ht="15.75" customHeight="1" x14ac:dyDescent="0.2">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row>
    <row r="381" spans="1:29" ht="15.75" customHeight="1" x14ac:dyDescent="0.2">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row>
    <row r="382" spans="1:29" ht="15.75" customHeight="1" x14ac:dyDescent="0.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row>
    <row r="383" spans="1:29" ht="15.75" customHeight="1" x14ac:dyDescent="0.2">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row>
    <row r="384" spans="1:29" ht="15.75" customHeight="1" x14ac:dyDescent="0.2">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row>
    <row r="385" spans="1:29" ht="15.75" customHeight="1" x14ac:dyDescent="0.2">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row>
    <row r="386" spans="1:29" ht="15.75" customHeight="1" x14ac:dyDescent="0.2">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row>
    <row r="387" spans="1:29" ht="15.75" customHeight="1" x14ac:dyDescent="0.2">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row>
    <row r="388" spans="1:29" ht="15.75" customHeight="1" x14ac:dyDescent="0.2">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row>
    <row r="389" spans="1:29" ht="15.75" customHeight="1" x14ac:dyDescent="0.2">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row>
    <row r="390" spans="1:29" ht="15.75" customHeight="1" x14ac:dyDescent="0.2">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row>
    <row r="391" spans="1:29" ht="15.75" customHeight="1" x14ac:dyDescent="0.2">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row>
    <row r="392" spans="1:29" ht="15.75" customHeight="1" x14ac:dyDescent="0.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row>
    <row r="393" spans="1:29" ht="15.75" customHeight="1" x14ac:dyDescent="0.2">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row>
    <row r="394" spans="1:29" ht="15.75" customHeight="1" x14ac:dyDescent="0.2">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row>
    <row r="395" spans="1:29" ht="15.75" customHeight="1" x14ac:dyDescent="0.2">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row>
    <row r="396" spans="1:29" ht="15.75" customHeight="1" x14ac:dyDescent="0.2">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row>
    <row r="397" spans="1:29" ht="15.75" customHeight="1" x14ac:dyDescent="0.2">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row>
    <row r="398" spans="1:29" ht="15.75" customHeight="1" x14ac:dyDescent="0.2">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row>
    <row r="399" spans="1:29" ht="15.75" customHeight="1" x14ac:dyDescent="0.2">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row>
    <row r="400" spans="1:29" ht="15.75" customHeight="1" x14ac:dyDescent="0.2">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row>
    <row r="401" spans="1:29" ht="15.75" customHeight="1" x14ac:dyDescent="0.2">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row>
    <row r="402" spans="1:29" ht="15.75" customHeight="1" x14ac:dyDescent="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row>
    <row r="403" spans="1:29" ht="15.75" customHeight="1" x14ac:dyDescent="0.2">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row>
    <row r="404" spans="1:29" ht="15.75" customHeight="1" x14ac:dyDescent="0.2">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row>
    <row r="405" spans="1:29" ht="15.75" customHeight="1" x14ac:dyDescent="0.2">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row>
    <row r="406" spans="1:29" ht="15.75" customHeight="1" x14ac:dyDescent="0.2">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row>
    <row r="407" spans="1:29" ht="15.75" customHeight="1" x14ac:dyDescent="0.2">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row>
    <row r="408" spans="1:29" ht="15.75" customHeight="1" x14ac:dyDescent="0.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row>
    <row r="409" spans="1:29" ht="15.75" customHeight="1" x14ac:dyDescent="0.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row>
    <row r="410" spans="1:29" ht="15.75" customHeight="1" x14ac:dyDescent="0.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row>
    <row r="411" spans="1:29" ht="15.75" customHeight="1" x14ac:dyDescent="0.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row>
    <row r="412" spans="1:29" ht="15.75" customHeight="1" x14ac:dyDescent="0.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row>
    <row r="413" spans="1:29" ht="15.75" customHeight="1" x14ac:dyDescent="0.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row>
    <row r="414" spans="1:29" ht="15.75" customHeight="1" x14ac:dyDescent="0.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row>
    <row r="415" spans="1:29" ht="15.75" customHeight="1" x14ac:dyDescent="0.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row>
    <row r="416" spans="1:29" ht="15.75" customHeight="1" x14ac:dyDescent="0.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row>
    <row r="417" spans="1:29" ht="15.75" customHeight="1" x14ac:dyDescent="0.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row>
    <row r="418" spans="1:29" ht="15.75" customHeight="1" x14ac:dyDescent="0.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row>
    <row r="419" spans="1:29" ht="15.75" customHeight="1" x14ac:dyDescent="0.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row>
    <row r="420" spans="1:29" ht="15.75" customHeight="1" x14ac:dyDescent="0.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row>
    <row r="421" spans="1:29" ht="15.75" customHeight="1" x14ac:dyDescent="0.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row>
    <row r="422" spans="1:29" ht="15.75" customHeight="1" x14ac:dyDescent="0.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row>
    <row r="423" spans="1:29" ht="15.75" customHeight="1" x14ac:dyDescent="0.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row>
    <row r="424" spans="1:29" ht="15.75" customHeight="1" x14ac:dyDescent="0.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row>
    <row r="425" spans="1:29" ht="15.75" customHeight="1" x14ac:dyDescent="0.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row>
    <row r="426" spans="1:29" ht="15.75" customHeight="1" x14ac:dyDescent="0.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row>
    <row r="427" spans="1:29" ht="15.75" customHeight="1" x14ac:dyDescent="0.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row>
    <row r="428" spans="1:29" ht="15.75" customHeight="1" x14ac:dyDescent="0.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row>
    <row r="429" spans="1:29" ht="15.75" customHeight="1" x14ac:dyDescent="0.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row>
    <row r="430" spans="1:29" ht="15.75" customHeight="1" x14ac:dyDescent="0.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row>
    <row r="431" spans="1:29" ht="15.75" customHeight="1" x14ac:dyDescent="0.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row>
    <row r="432" spans="1:29" ht="15.75" customHeight="1" x14ac:dyDescent="0.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row>
    <row r="433" spans="1:29" ht="15.75" customHeight="1" x14ac:dyDescent="0.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row>
    <row r="434" spans="1:29" ht="15.75" customHeight="1" x14ac:dyDescent="0.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row>
    <row r="435" spans="1:29" ht="15.75" customHeight="1" x14ac:dyDescent="0.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row>
    <row r="436" spans="1:29" ht="15.75" customHeight="1" x14ac:dyDescent="0.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row>
    <row r="437" spans="1:29" ht="15.75" customHeight="1" x14ac:dyDescent="0.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row>
    <row r="438" spans="1:29" ht="15.75" customHeight="1" x14ac:dyDescent="0.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row>
    <row r="439" spans="1:29" ht="15.75" customHeight="1" x14ac:dyDescent="0.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row>
    <row r="440" spans="1:29" ht="15.75" customHeight="1" x14ac:dyDescent="0.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row>
    <row r="441" spans="1:29" ht="15.75" customHeight="1" x14ac:dyDescent="0.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row>
    <row r="442" spans="1:29" ht="15.75" customHeight="1" x14ac:dyDescent="0.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row>
    <row r="443" spans="1:29" ht="15.75" customHeight="1" x14ac:dyDescent="0.2">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row>
    <row r="444" spans="1:29" ht="15.75" customHeight="1" x14ac:dyDescent="0.2">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row>
    <row r="445" spans="1:29" ht="15.75" customHeight="1" x14ac:dyDescent="0.2">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row>
    <row r="446" spans="1:29" ht="15.75" customHeight="1" x14ac:dyDescent="0.2">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row>
    <row r="447" spans="1:29" ht="15.75" customHeight="1" x14ac:dyDescent="0.2">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row>
    <row r="448" spans="1:29" ht="15.75" customHeight="1" x14ac:dyDescent="0.2">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row>
    <row r="449" spans="1:29" ht="15.75" customHeight="1" x14ac:dyDescent="0.2">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row>
    <row r="450" spans="1:29" ht="15.75" customHeight="1" x14ac:dyDescent="0.2">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row>
    <row r="451" spans="1:29" ht="15.75" customHeight="1" x14ac:dyDescent="0.2">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row>
    <row r="452" spans="1:29" ht="15.75" customHeight="1" x14ac:dyDescent="0.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row>
    <row r="453" spans="1:29" ht="15.75" customHeight="1" x14ac:dyDescent="0.2">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row>
    <row r="454" spans="1:29" ht="15.75" customHeight="1" x14ac:dyDescent="0.2">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row>
    <row r="455" spans="1:29" ht="15.75" customHeight="1" x14ac:dyDescent="0.2">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row>
    <row r="456" spans="1:29" ht="15.75" customHeight="1" x14ac:dyDescent="0.2">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row>
    <row r="457" spans="1:29" ht="15.75" customHeight="1" x14ac:dyDescent="0.2">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row>
    <row r="458" spans="1:29" ht="15.75" customHeight="1" x14ac:dyDescent="0.2">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row>
    <row r="459" spans="1:29" ht="15.75" customHeight="1" x14ac:dyDescent="0.2">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row>
    <row r="460" spans="1:29" ht="15.75" customHeight="1" x14ac:dyDescent="0.2">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row>
    <row r="461" spans="1:29" ht="15.75" customHeight="1" x14ac:dyDescent="0.2">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row>
    <row r="462" spans="1:29" ht="15.75" customHeight="1" x14ac:dyDescent="0.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row>
    <row r="463" spans="1:29" ht="15.75" customHeight="1" x14ac:dyDescent="0.2">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row>
    <row r="464" spans="1:29" ht="15.75" customHeight="1" x14ac:dyDescent="0.2">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row>
    <row r="465" spans="1:29" ht="15.75" customHeight="1" x14ac:dyDescent="0.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row>
    <row r="466" spans="1:29" ht="15.75" customHeight="1" x14ac:dyDescent="0.2">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row>
    <row r="467" spans="1:29" ht="15.75" customHeight="1" x14ac:dyDescent="0.2">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row>
    <row r="468" spans="1:29" ht="15.75" customHeight="1" x14ac:dyDescent="0.2">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row>
    <row r="469" spans="1:29" ht="15.75" customHeight="1" x14ac:dyDescent="0.2">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row>
    <row r="470" spans="1:29" ht="15.75" customHeight="1" x14ac:dyDescent="0.2">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row>
    <row r="471" spans="1:29" ht="15.75" customHeight="1" x14ac:dyDescent="0.2">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row>
    <row r="472" spans="1:29" ht="15.75" customHeight="1" x14ac:dyDescent="0.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row>
    <row r="473" spans="1:29" ht="15.75" customHeight="1" x14ac:dyDescent="0.2">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row>
    <row r="474" spans="1:29" ht="15.75" customHeight="1" x14ac:dyDescent="0.2">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row>
    <row r="475" spans="1:29" ht="15.75" customHeight="1" x14ac:dyDescent="0.2">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row>
    <row r="476" spans="1:29" ht="15.75" customHeight="1" x14ac:dyDescent="0.2">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row>
    <row r="477" spans="1:29" ht="15.75" customHeight="1" x14ac:dyDescent="0.2">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row>
    <row r="478" spans="1:29" ht="15.75" customHeight="1" x14ac:dyDescent="0.2">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row>
    <row r="479" spans="1:29" ht="15.75" customHeight="1" x14ac:dyDescent="0.2">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row>
    <row r="480" spans="1:29" ht="15.75" customHeight="1" x14ac:dyDescent="0.2">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row>
    <row r="481" spans="1:29" ht="15.75" customHeight="1" x14ac:dyDescent="0.2">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row>
    <row r="482" spans="1:29" ht="15.75" customHeight="1" x14ac:dyDescent="0.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row>
    <row r="483" spans="1:29" ht="15.75" customHeight="1" x14ac:dyDescent="0.2">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row>
    <row r="484" spans="1:29" ht="15.75" customHeight="1" x14ac:dyDescent="0.2">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row>
    <row r="485" spans="1:29" ht="15.75" customHeight="1" x14ac:dyDescent="0.2">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row>
    <row r="486" spans="1:29" ht="15.75" customHeight="1" x14ac:dyDescent="0.2">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row>
    <row r="487" spans="1:29" ht="15.75" customHeight="1" x14ac:dyDescent="0.2">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row>
    <row r="488" spans="1:29" ht="15.75" customHeight="1" x14ac:dyDescent="0.2">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row>
    <row r="489" spans="1:29" ht="15.75" customHeight="1" x14ac:dyDescent="0.2">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row>
    <row r="490" spans="1:29" ht="15.75" customHeight="1" x14ac:dyDescent="0.2">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row>
    <row r="491" spans="1:29" ht="15.75" customHeight="1" x14ac:dyDescent="0.2">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row>
    <row r="492" spans="1:29" ht="15.75" customHeight="1" x14ac:dyDescent="0.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row>
    <row r="493" spans="1:29" ht="15.75" customHeight="1" x14ac:dyDescent="0.2">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row>
    <row r="494" spans="1:29" ht="15.75" customHeight="1" x14ac:dyDescent="0.2">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row>
    <row r="495" spans="1:29" ht="15.75" customHeight="1" x14ac:dyDescent="0.2">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row>
    <row r="496" spans="1:29" ht="15.75" customHeight="1" x14ac:dyDescent="0.2">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row>
    <row r="497" spans="1:29" ht="15.75" customHeight="1" x14ac:dyDescent="0.2">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row>
    <row r="498" spans="1:29" ht="15.75" customHeight="1" x14ac:dyDescent="0.2">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row>
    <row r="499" spans="1:29" ht="15.75" customHeight="1" x14ac:dyDescent="0.2">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row>
    <row r="500" spans="1:29" ht="15.75" customHeight="1" x14ac:dyDescent="0.2">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row>
    <row r="501" spans="1:29" ht="15.75" customHeight="1" x14ac:dyDescent="0.2">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row>
    <row r="502" spans="1:29" ht="15.75" customHeight="1" x14ac:dyDescent="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row>
    <row r="503" spans="1:29" ht="15.75" customHeight="1" x14ac:dyDescent="0.2">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row>
    <row r="504" spans="1:29" ht="15.75" customHeight="1" x14ac:dyDescent="0.2">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row>
    <row r="505" spans="1:29" ht="15.75" customHeight="1" x14ac:dyDescent="0.2">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row>
    <row r="506" spans="1:29" ht="15.75" customHeight="1" x14ac:dyDescent="0.2">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row>
    <row r="507" spans="1:29" ht="15.75" customHeight="1" x14ac:dyDescent="0.2">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row>
    <row r="508" spans="1:29" ht="15.75" customHeight="1" x14ac:dyDescent="0.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row>
    <row r="509" spans="1:29" ht="15.75" customHeight="1" x14ac:dyDescent="0.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row>
    <row r="510" spans="1:29" ht="15.75" customHeight="1" x14ac:dyDescent="0.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row>
    <row r="511" spans="1:29" ht="15.75" customHeight="1" x14ac:dyDescent="0.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row>
    <row r="512" spans="1:29" ht="15.75" customHeight="1" x14ac:dyDescent="0.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row>
    <row r="513" spans="1:29" ht="15.75" customHeight="1" x14ac:dyDescent="0.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row>
    <row r="514" spans="1:29" ht="15.75" customHeight="1" x14ac:dyDescent="0.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row>
    <row r="515" spans="1:29" ht="15.75" customHeight="1" x14ac:dyDescent="0.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row>
    <row r="516" spans="1:29" ht="15.75" customHeight="1" x14ac:dyDescent="0.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row>
    <row r="517" spans="1:29" ht="15.75" customHeight="1" x14ac:dyDescent="0.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row>
    <row r="518" spans="1:29" ht="15.75" customHeight="1" x14ac:dyDescent="0.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row>
    <row r="519" spans="1:29" ht="15.75" customHeight="1" x14ac:dyDescent="0.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row>
    <row r="520" spans="1:29" ht="15.75" customHeight="1" x14ac:dyDescent="0.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row>
    <row r="521" spans="1:29" ht="15.75" customHeight="1" x14ac:dyDescent="0.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row>
    <row r="522" spans="1:29" ht="15.75" customHeight="1" x14ac:dyDescent="0.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row>
    <row r="523" spans="1:29" ht="15.75" customHeight="1" x14ac:dyDescent="0.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row>
    <row r="524" spans="1:29" ht="15.75" customHeight="1" x14ac:dyDescent="0.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row>
    <row r="525" spans="1:29" ht="15.75" customHeight="1" x14ac:dyDescent="0.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row>
    <row r="526" spans="1:29" ht="15.75" customHeight="1" x14ac:dyDescent="0.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row>
    <row r="527" spans="1:29" ht="15.75" customHeight="1" x14ac:dyDescent="0.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row>
    <row r="528" spans="1:29" ht="15.75" customHeight="1" x14ac:dyDescent="0.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row>
    <row r="529" spans="1:29" ht="15.75" customHeight="1" x14ac:dyDescent="0.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row>
    <row r="530" spans="1:29" ht="15.75" customHeight="1" x14ac:dyDescent="0.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row>
    <row r="531" spans="1:29" ht="15.75" customHeight="1" x14ac:dyDescent="0.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row>
    <row r="532" spans="1:29" ht="15.75" customHeight="1" x14ac:dyDescent="0.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row>
    <row r="533" spans="1:29" ht="15.75" customHeight="1" x14ac:dyDescent="0.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row>
    <row r="534" spans="1:29" ht="15.75" customHeight="1" x14ac:dyDescent="0.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row>
    <row r="535" spans="1:29" ht="15.75" customHeight="1" x14ac:dyDescent="0.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row>
    <row r="536" spans="1:29" ht="15.75" customHeight="1" x14ac:dyDescent="0.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row>
    <row r="537" spans="1:29" ht="15.75" customHeight="1" x14ac:dyDescent="0.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row>
    <row r="538" spans="1:29" ht="15.75" customHeight="1" x14ac:dyDescent="0.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row>
    <row r="539" spans="1:29" ht="15.75" customHeight="1" x14ac:dyDescent="0.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row>
    <row r="540" spans="1:29" ht="15.75" customHeight="1" x14ac:dyDescent="0.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row>
    <row r="541" spans="1:29" ht="15.75" customHeight="1" x14ac:dyDescent="0.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row>
    <row r="542" spans="1:29" ht="15.75" customHeight="1" x14ac:dyDescent="0.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row>
    <row r="543" spans="1:29" ht="15.75" customHeight="1" x14ac:dyDescent="0.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row>
    <row r="544" spans="1:29" ht="15.75" customHeight="1" x14ac:dyDescent="0.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row>
    <row r="545" spans="1:29" ht="15.75" customHeight="1" x14ac:dyDescent="0.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row>
    <row r="546" spans="1:29" ht="15.75" customHeight="1" x14ac:dyDescent="0.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row>
    <row r="547" spans="1:29" ht="15.75" customHeight="1" x14ac:dyDescent="0.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row>
    <row r="548" spans="1:29" ht="15.75" customHeight="1" x14ac:dyDescent="0.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row>
    <row r="549" spans="1:29" ht="15.75" customHeight="1" x14ac:dyDescent="0.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row>
    <row r="550" spans="1:29" ht="15.75" customHeight="1" x14ac:dyDescent="0.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row>
    <row r="551" spans="1:29" ht="15.75" customHeight="1" x14ac:dyDescent="0.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row>
    <row r="552" spans="1:29" ht="15.75" customHeight="1" x14ac:dyDescent="0.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row>
    <row r="553" spans="1:29" ht="15.75" customHeight="1" x14ac:dyDescent="0.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row>
    <row r="554" spans="1:29" ht="15.75" customHeight="1" x14ac:dyDescent="0.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row>
    <row r="555" spans="1:29" ht="15.75" customHeight="1" x14ac:dyDescent="0.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row>
    <row r="556" spans="1:29" ht="15.75" customHeight="1" x14ac:dyDescent="0.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row>
    <row r="557" spans="1:29" ht="15.75" customHeight="1" x14ac:dyDescent="0.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row>
    <row r="558" spans="1:29" ht="15.75" customHeight="1" x14ac:dyDescent="0.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row>
    <row r="559" spans="1:29" ht="15.75" customHeight="1" x14ac:dyDescent="0.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row>
    <row r="560" spans="1:29" ht="15.75" customHeight="1" x14ac:dyDescent="0.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row>
    <row r="561" spans="1:29" ht="15.75" customHeight="1" x14ac:dyDescent="0.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row>
    <row r="562" spans="1:29" ht="15.75" customHeight="1" x14ac:dyDescent="0.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row>
    <row r="563" spans="1:29" ht="15.75" customHeight="1" x14ac:dyDescent="0.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row>
    <row r="564" spans="1:29" ht="15.75" customHeight="1" x14ac:dyDescent="0.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row>
    <row r="565" spans="1:29" ht="15.75" customHeight="1" x14ac:dyDescent="0.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row>
    <row r="566" spans="1:29" ht="15.75" customHeight="1" x14ac:dyDescent="0.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row>
    <row r="567" spans="1:29" ht="15.75" customHeight="1" x14ac:dyDescent="0.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row>
    <row r="568" spans="1:29" ht="15.75" customHeight="1" x14ac:dyDescent="0.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row>
    <row r="569" spans="1:29" ht="15.75" customHeight="1" x14ac:dyDescent="0.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row>
    <row r="570" spans="1:29" ht="15.75" customHeight="1" x14ac:dyDescent="0.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row>
    <row r="571" spans="1:29" ht="15.75" customHeight="1" x14ac:dyDescent="0.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row>
    <row r="572" spans="1:29" ht="15.75" customHeight="1" x14ac:dyDescent="0.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row>
    <row r="573" spans="1:29" ht="15.75" customHeight="1" x14ac:dyDescent="0.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row>
    <row r="574" spans="1:29" ht="15.75" customHeight="1" x14ac:dyDescent="0.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row>
    <row r="575" spans="1:29" ht="15.75" customHeight="1" x14ac:dyDescent="0.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row>
    <row r="576" spans="1:29" ht="15.75" customHeight="1" x14ac:dyDescent="0.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row>
    <row r="577" spans="1:29" ht="15.75" customHeight="1" x14ac:dyDescent="0.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row>
    <row r="578" spans="1:29" ht="15.75" customHeight="1" x14ac:dyDescent="0.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row>
    <row r="579" spans="1:29" ht="15.75" customHeight="1" x14ac:dyDescent="0.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row>
    <row r="580" spans="1:29" ht="15.75" customHeight="1" x14ac:dyDescent="0.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row>
    <row r="581" spans="1:29" ht="15.75" customHeight="1" x14ac:dyDescent="0.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row>
    <row r="582" spans="1:29" ht="15.75" customHeight="1" x14ac:dyDescent="0.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row>
    <row r="583" spans="1:29" ht="15.75" customHeight="1" x14ac:dyDescent="0.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row>
    <row r="584" spans="1:29" ht="15.75" customHeight="1" x14ac:dyDescent="0.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row>
    <row r="585" spans="1:29" ht="15.75" customHeight="1" x14ac:dyDescent="0.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row>
    <row r="586" spans="1:29" ht="15.75" customHeight="1" x14ac:dyDescent="0.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row>
    <row r="587" spans="1:29" ht="15.75" customHeight="1" x14ac:dyDescent="0.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row>
    <row r="588" spans="1:29" ht="15.75" customHeight="1" x14ac:dyDescent="0.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row>
    <row r="589" spans="1:29" ht="15.75" customHeight="1" x14ac:dyDescent="0.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row>
    <row r="590" spans="1:29" ht="15.75" customHeight="1" x14ac:dyDescent="0.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row>
    <row r="591" spans="1:29" ht="15.75" customHeight="1" x14ac:dyDescent="0.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row>
    <row r="592" spans="1:29" ht="15.75" customHeight="1" x14ac:dyDescent="0.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row>
    <row r="593" spans="1:29" ht="15.75" customHeight="1" x14ac:dyDescent="0.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row>
    <row r="594" spans="1:29" ht="15.75" customHeight="1" x14ac:dyDescent="0.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row>
    <row r="595" spans="1:29" ht="15.75" customHeight="1" x14ac:dyDescent="0.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row>
    <row r="596" spans="1:29" ht="15.75" customHeight="1" x14ac:dyDescent="0.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row>
    <row r="597" spans="1:29" ht="15.75" customHeight="1" x14ac:dyDescent="0.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row>
    <row r="598" spans="1:29" ht="15.75" customHeight="1" x14ac:dyDescent="0.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row>
    <row r="599" spans="1:29" ht="15.75" customHeight="1" x14ac:dyDescent="0.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row>
    <row r="600" spans="1:29" ht="15.75" customHeight="1" x14ac:dyDescent="0.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row>
    <row r="601" spans="1:29" ht="15.75" customHeight="1" x14ac:dyDescent="0.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row>
    <row r="602" spans="1:29" ht="15.75" customHeight="1" x14ac:dyDescent="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row>
    <row r="603" spans="1:29" ht="15.75" customHeight="1" x14ac:dyDescent="0.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row>
    <row r="604" spans="1:29" ht="15.75" customHeight="1" x14ac:dyDescent="0.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row>
    <row r="605" spans="1:29" ht="15.75" customHeight="1" x14ac:dyDescent="0.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row>
    <row r="606" spans="1:29" ht="15.75" customHeight="1" x14ac:dyDescent="0.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row>
    <row r="607" spans="1:29" ht="15.75" customHeight="1" x14ac:dyDescent="0.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row>
    <row r="608" spans="1:29" ht="15.75" customHeight="1" x14ac:dyDescent="0.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row>
    <row r="609" spans="1:29" ht="15.75" customHeight="1" x14ac:dyDescent="0.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row>
    <row r="610" spans="1:29" ht="15.75" customHeight="1" x14ac:dyDescent="0.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row>
    <row r="611" spans="1:29" ht="15.75" customHeight="1" x14ac:dyDescent="0.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row>
    <row r="612" spans="1:29" ht="15.75" customHeight="1" x14ac:dyDescent="0.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row>
    <row r="613" spans="1:29" ht="15.75" customHeight="1" x14ac:dyDescent="0.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row>
    <row r="614" spans="1:29" ht="15.75" customHeight="1" x14ac:dyDescent="0.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row>
    <row r="615" spans="1:29" ht="15.75" customHeight="1" x14ac:dyDescent="0.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row>
    <row r="616" spans="1:29" ht="15.75" customHeight="1" x14ac:dyDescent="0.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row>
    <row r="617" spans="1:29" ht="15.75" customHeight="1" x14ac:dyDescent="0.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row>
    <row r="618" spans="1:29" ht="15.75" customHeight="1" x14ac:dyDescent="0.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row>
    <row r="619" spans="1:29" ht="15.75" customHeight="1" x14ac:dyDescent="0.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row>
    <row r="620" spans="1:29" ht="15.75" customHeight="1" x14ac:dyDescent="0.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row>
    <row r="621" spans="1:29" ht="15.75" customHeight="1" x14ac:dyDescent="0.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row>
    <row r="622" spans="1:29" ht="15.75" customHeight="1" x14ac:dyDescent="0.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row>
    <row r="623" spans="1:29" ht="15.75" customHeight="1" x14ac:dyDescent="0.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row>
    <row r="624" spans="1:29" ht="15.75" customHeight="1" x14ac:dyDescent="0.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row>
    <row r="625" spans="1:29" ht="15.75" customHeight="1" x14ac:dyDescent="0.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row>
    <row r="626" spans="1:29" ht="15.75" customHeight="1" x14ac:dyDescent="0.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row>
    <row r="627" spans="1:29" ht="15.75" customHeight="1" x14ac:dyDescent="0.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row>
    <row r="628" spans="1:29" ht="15.75" customHeight="1" x14ac:dyDescent="0.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row>
    <row r="629" spans="1:29" ht="15.75" customHeight="1" x14ac:dyDescent="0.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row>
    <row r="630" spans="1:29" ht="15.75" customHeight="1" x14ac:dyDescent="0.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row>
    <row r="631" spans="1:29" ht="15.75" customHeight="1" x14ac:dyDescent="0.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row>
    <row r="632" spans="1:29" ht="15.75" customHeight="1" x14ac:dyDescent="0.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row>
    <row r="633" spans="1:29" ht="15.75" customHeight="1" x14ac:dyDescent="0.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row>
    <row r="634" spans="1:29" ht="15.75" customHeight="1" x14ac:dyDescent="0.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row>
    <row r="635" spans="1:29" ht="15.75" customHeight="1" x14ac:dyDescent="0.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row>
    <row r="636" spans="1:29" ht="15.75" customHeight="1" x14ac:dyDescent="0.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row>
    <row r="637" spans="1:29" ht="15.75" customHeight="1" x14ac:dyDescent="0.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row>
    <row r="638" spans="1:29" ht="15.75" customHeight="1" x14ac:dyDescent="0.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row>
    <row r="639" spans="1:29" ht="15.75" customHeight="1" x14ac:dyDescent="0.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row>
    <row r="640" spans="1:29" ht="15.75" customHeight="1" x14ac:dyDescent="0.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row>
    <row r="641" spans="1:29" ht="15.75" customHeight="1" x14ac:dyDescent="0.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row>
    <row r="642" spans="1:29" ht="15.75" customHeight="1" x14ac:dyDescent="0.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row>
    <row r="643" spans="1:29" ht="15.75" customHeight="1" x14ac:dyDescent="0.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row>
    <row r="644" spans="1:29" ht="15.75" customHeight="1" x14ac:dyDescent="0.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row>
    <row r="645" spans="1:29" ht="15.75" customHeight="1" x14ac:dyDescent="0.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row>
    <row r="646" spans="1:29" ht="15.75" customHeight="1" x14ac:dyDescent="0.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row>
    <row r="647" spans="1:29" ht="15.75" customHeight="1" x14ac:dyDescent="0.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row>
    <row r="648" spans="1:29" ht="15.75" customHeight="1" x14ac:dyDescent="0.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row>
    <row r="649" spans="1:29" ht="15.75" customHeight="1" x14ac:dyDescent="0.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row>
    <row r="650" spans="1:29" ht="15.75" customHeight="1" x14ac:dyDescent="0.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row>
    <row r="651" spans="1:29" ht="15.75" customHeight="1" x14ac:dyDescent="0.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row>
    <row r="652" spans="1:29" ht="15.75" customHeight="1" x14ac:dyDescent="0.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row>
    <row r="653" spans="1:29" ht="15.75" customHeight="1" x14ac:dyDescent="0.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row>
    <row r="654" spans="1:29" ht="15.75" customHeight="1" x14ac:dyDescent="0.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row>
    <row r="655" spans="1:29" ht="15.75" customHeight="1" x14ac:dyDescent="0.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row>
    <row r="656" spans="1:29" ht="15.75" customHeight="1" x14ac:dyDescent="0.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row>
    <row r="657" spans="1:29" ht="15.75" customHeight="1" x14ac:dyDescent="0.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row>
    <row r="658" spans="1:29" ht="15.75" customHeight="1" x14ac:dyDescent="0.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row>
    <row r="659" spans="1:29" ht="15.75" customHeight="1" x14ac:dyDescent="0.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row>
    <row r="660" spans="1:29" ht="15.75" customHeight="1" x14ac:dyDescent="0.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row>
    <row r="661" spans="1:29" ht="15.75" customHeight="1" x14ac:dyDescent="0.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row>
    <row r="662" spans="1:29" ht="15.75" customHeight="1" x14ac:dyDescent="0.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row>
    <row r="663" spans="1:29" ht="15.75" customHeight="1" x14ac:dyDescent="0.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row>
    <row r="664" spans="1:29" ht="15.75" customHeight="1" x14ac:dyDescent="0.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row>
    <row r="665" spans="1:29" ht="15.75" customHeight="1" x14ac:dyDescent="0.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row>
    <row r="666" spans="1:29" ht="15.75" customHeight="1" x14ac:dyDescent="0.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row>
    <row r="667" spans="1:29" ht="15.75" customHeight="1" x14ac:dyDescent="0.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row>
    <row r="668" spans="1:29" ht="15.75" customHeight="1" x14ac:dyDescent="0.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row>
    <row r="669" spans="1:29" ht="15.75" customHeight="1" x14ac:dyDescent="0.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row>
    <row r="670" spans="1:29" ht="15.75" customHeight="1" x14ac:dyDescent="0.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row>
    <row r="671" spans="1:29" ht="15.75" customHeight="1" x14ac:dyDescent="0.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row>
    <row r="672" spans="1:29" ht="15.75" customHeight="1" x14ac:dyDescent="0.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row>
    <row r="673" spans="1:29" ht="15.75" customHeight="1" x14ac:dyDescent="0.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row>
    <row r="674" spans="1:29" ht="15.75" customHeight="1" x14ac:dyDescent="0.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row>
    <row r="675" spans="1:29" ht="15.75" customHeight="1" x14ac:dyDescent="0.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row>
    <row r="676" spans="1:29" ht="15.75" customHeight="1" x14ac:dyDescent="0.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row>
    <row r="677" spans="1:29" ht="15.75" customHeight="1" x14ac:dyDescent="0.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row>
    <row r="678" spans="1:29" ht="15.75" customHeight="1" x14ac:dyDescent="0.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row>
    <row r="679" spans="1:29" ht="15.75" customHeight="1" x14ac:dyDescent="0.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row>
    <row r="680" spans="1:29" ht="15.75" customHeight="1" x14ac:dyDescent="0.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row>
    <row r="681" spans="1:29" ht="15.75" customHeight="1" x14ac:dyDescent="0.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row>
    <row r="682" spans="1:29" ht="15.75" customHeight="1" x14ac:dyDescent="0.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row>
    <row r="683" spans="1:29" ht="15.75" customHeight="1" x14ac:dyDescent="0.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row>
    <row r="684" spans="1:29" ht="15.75" customHeight="1" x14ac:dyDescent="0.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row>
    <row r="685" spans="1:29" ht="15.75" customHeight="1" x14ac:dyDescent="0.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row>
    <row r="686" spans="1:29" ht="15.75" customHeight="1" x14ac:dyDescent="0.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row>
    <row r="687" spans="1:29" ht="15.75" customHeight="1" x14ac:dyDescent="0.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row>
    <row r="688" spans="1:29" ht="15.75" customHeight="1" x14ac:dyDescent="0.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row>
    <row r="689" spans="1:29" ht="15.75" customHeight="1" x14ac:dyDescent="0.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row>
    <row r="690" spans="1:29" ht="15.75" customHeight="1" x14ac:dyDescent="0.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row>
    <row r="691" spans="1:29" ht="15.75" customHeight="1" x14ac:dyDescent="0.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row>
    <row r="692" spans="1:29" ht="15.75" customHeight="1" x14ac:dyDescent="0.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row>
    <row r="693" spans="1:29" ht="15.75" customHeight="1" x14ac:dyDescent="0.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row>
    <row r="694" spans="1:29" ht="15.75" customHeight="1" x14ac:dyDescent="0.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row>
    <row r="695" spans="1:29" ht="15.75" customHeight="1" x14ac:dyDescent="0.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row>
    <row r="696" spans="1:29" ht="15.75" customHeight="1" x14ac:dyDescent="0.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row>
    <row r="697" spans="1:29" ht="15.75" customHeight="1" x14ac:dyDescent="0.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row>
    <row r="698" spans="1:29" ht="15.75" customHeight="1" x14ac:dyDescent="0.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row>
    <row r="699" spans="1:29" ht="15.75" customHeight="1" x14ac:dyDescent="0.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row>
    <row r="700" spans="1:29" ht="15.75" customHeight="1" x14ac:dyDescent="0.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row>
    <row r="701" spans="1:29" ht="15.75" customHeight="1" x14ac:dyDescent="0.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row>
    <row r="702" spans="1:29" ht="15.75" customHeight="1" x14ac:dyDescent="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row>
    <row r="703" spans="1:29" ht="15.75" customHeight="1" x14ac:dyDescent="0.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row>
    <row r="704" spans="1:29" ht="15.75" customHeight="1" x14ac:dyDescent="0.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row>
    <row r="705" spans="1:29" ht="15.75" customHeight="1" x14ac:dyDescent="0.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row>
    <row r="706" spans="1:29" ht="15.75" customHeight="1" x14ac:dyDescent="0.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row>
    <row r="707" spans="1:29" ht="15.75" customHeight="1" x14ac:dyDescent="0.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row>
    <row r="708" spans="1:29" ht="15.75" customHeight="1" x14ac:dyDescent="0.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row>
    <row r="709" spans="1:29" ht="15.75" customHeight="1" x14ac:dyDescent="0.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row>
    <row r="710" spans="1:29" ht="15.75" customHeight="1" x14ac:dyDescent="0.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row>
    <row r="711" spans="1:29" ht="15.75" customHeight="1" x14ac:dyDescent="0.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row>
    <row r="712" spans="1:29" ht="15.75" customHeight="1" x14ac:dyDescent="0.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row>
    <row r="713" spans="1:29" ht="15.75" customHeight="1" x14ac:dyDescent="0.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row>
    <row r="714" spans="1:29" ht="15.75" customHeight="1" x14ac:dyDescent="0.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row>
    <row r="715" spans="1:29" ht="15.75" customHeight="1" x14ac:dyDescent="0.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row>
    <row r="716" spans="1:29" ht="15.75" customHeight="1" x14ac:dyDescent="0.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row>
    <row r="717" spans="1:29" ht="15.75" customHeight="1" x14ac:dyDescent="0.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row>
    <row r="718" spans="1:29" ht="15.75" customHeight="1" x14ac:dyDescent="0.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row>
    <row r="719" spans="1:29" ht="15.75" customHeight="1" x14ac:dyDescent="0.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row>
    <row r="720" spans="1:29" ht="15.75" customHeight="1" x14ac:dyDescent="0.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row>
    <row r="721" spans="1:29" ht="15.75" customHeight="1" x14ac:dyDescent="0.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row>
    <row r="722" spans="1:29" ht="15.75" customHeight="1" x14ac:dyDescent="0.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row>
    <row r="723" spans="1:29" ht="15.75" customHeight="1" x14ac:dyDescent="0.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row>
    <row r="724" spans="1:29" ht="15.75" customHeight="1" x14ac:dyDescent="0.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row>
    <row r="725" spans="1:29" ht="15.75" customHeight="1" x14ac:dyDescent="0.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row>
    <row r="726" spans="1:29" ht="15.75" customHeight="1" x14ac:dyDescent="0.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row>
    <row r="727" spans="1:29" ht="15.75" customHeight="1" x14ac:dyDescent="0.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row>
    <row r="728" spans="1:29" ht="15.75" customHeight="1" x14ac:dyDescent="0.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row>
    <row r="729" spans="1:29" ht="15.75" customHeight="1" x14ac:dyDescent="0.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row>
    <row r="730" spans="1:29" ht="15.75" customHeight="1" x14ac:dyDescent="0.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row>
    <row r="731" spans="1:29" ht="15.75" customHeight="1" x14ac:dyDescent="0.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row>
    <row r="732" spans="1:29" ht="15.75" customHeight="1" x14ac:dyDescent="0.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row>
    <row r="733" spans="1:29" ht="15.75" customHeight="1" x14ac:dyDescent="0.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row>
    <row r="734" spans="1:29" ht="15.75" customHeight="1" x14ac:dyDescent="0.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row>
    <row r="735" spans="1:29" ht="15.75" customHeight="1" x14ac:dyDescent="0.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row>
    <row r="736" spans="1:29" ht="15.75" customHeight="1" x14ac:dyDescent="0.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row>
    <row r="737" spans="1:29" ht="15.75" customHeight="1" x14ac:dyDescent="0.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row>
    <row r="738" spans="1:29" ht="15.75" customHeight="1" x14ac:dyDescent="0.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row>
    <row r="739" spans="1:29" ht="15.75" customHeight="1" x14ac:dyDescent="0.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row>
    <row r="740" spans="1:29" ht="15.75" customHeight="1" x14ac:dyDescent="0.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row>
    <row r="741" spans="1:29" ht="15.75" customHeight="1" x14ac:dyDescent="0.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row>
    <row r="742" spans="1:29" ht="15.75" customHeight="1" x14ac:dyDescent="0.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row>
    <row r="743" spans="1:29" ht="15.75" customHeight="1" x14ac:dyDescent="0.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row>
    <row r="744" spans="1:29" ht="15.75" customHeight="1" x14ac:dyDescent="0.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row>
    <row r="745" spans="1:29" ht="15.75" customHeight="1" x14ac:dyDescent="0.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row>
    <row r="746" spans="1:29" ht="15.75" customHeight="1" x14ac:dyDescent="0.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row>
    <row r="747" spans="1:29" ht="15.75" customHeight="1" x14ac:dyDescent="0.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row>
    <row r="748" spans="1:29" ht="15.75" customHeight="1" x14ac:dyDescent="0.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row>
    <row r="749" spans="1:29" ht="15.75" customHeight="1" x14ac:dyDescent="0.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row>
    <row r="750" spans="1:29" ht="15.75" customHeight="1" x14ac:dyDescent="0.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row>
    <row r="751" spans="1:29" ht="15.75" customHeight="1" x14ac:dyDescent="0.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row>
    <row r="752" spans="1:29" ht="15.75" customHeight="1" x14ac:dyDescent="0.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row>
    <row r="753" spans="1:29" ht="15.75" customHeight="1" x14ac:dyDescent="0.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row>
    <row r="754" spans="1:29" ht="15.75" customHeight="1" x14ac:dyDescent="0.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row>
    <row r="755" spans="1:29" ht="15.75" customHeight="1" x14ac:dyDescent="0.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row>
    <row r="756" spans="1:29" ht="15.75" customHeight="1" x14ac:dyDescent="0.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row>
    <row r="757" spans="1:29" ht="15.75" customHeight="1" x14ac:dyDescent="0.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row>
    <row r="758" spans="1:29" ht="15.75" customHeight="1" x14ac:dyDescent="0.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row>
    <row r="759" spans="1:29" ht="15.75" customHeight="1" x14ac:dyDescent="0.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row>
    <row r="760" spans="1:29" ht="15.75" customHeight="1" x14ac:dyDescent="0.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row>
    <row r="761" spans="1:29" ht="15.75" customHeight="1" x14ac:dyDescent="0.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row>
    <row r="762" spans="1:29" ht="15.75" customHeight="1" x14ac:dyDescent="0.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row>
    <row r="763" spans="1:29" ht="15.75" customHeight="1" x14ac:dyDescent="0.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row>
    <row r="764" spans="1:29" ht="15.75" customHeight="1" x14ac:dyDescent="0.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row>
    <row r="765" spans="1:29" ht="15.75" customHeight="1" x14ac:dyDescent="0.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row>
    <row r="766" spans="1:29" ht="15.75" customHeight="1" x14ac:dyDescent="0.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row>
    <row r="767" spans="1:29" ht="15.75" customHeight="1" x14ac:dyDescent="0.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row>
    <row r="768" spans="1:29" ht="15.75" customHeight="1" x14ac:dyDescent="0.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row>
    <row r="769" spans="1:29" ht="15.75" customHeight="1" x14ac:dyDescent="0.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row>
    <row r="770" spans="1:29" ht="15.75" customHeight="1" x14ac:dyDescent="0.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row>
    <row r="771" spans="1:29" ht="15.75" customHeight="1" x14ac:dyDescent="0.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row>
    <row r="772" spans="1:29" ht="15.75" customHeight="1" x14ac:dyDescent="0.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row>
    <row r="773" spans="1:29" ht="15.75" customHeight="1" x14ac:dyDescent="0.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row>
    <row r="774" spans="1:29" ht="15.75" customHeight="1" x14ac:dyDescent="0.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row>
    <row r="775" spans="1:29" ht="15.75" customHeight="1" x14ac:dyDescent="0.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row>
    <row r="776" spans="1:29" ht="15.75" customHeight="1" x14ac:dyDescent="0.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row>
    <row r="777" spans="1:29" ht="15.75" customHeight="1" x14ac:dyDescent="0.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row>
    <row r="778" spans="1:29" ht="15.75" customHeight="1" x14ac:dyDescent="0.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row>
    <row r="779" spans="1:29" ht="15.75" customHeight="1" x14ac:dyDescent="0.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row>
    <row r="780" spans="1:29" ht="15.75" customHeight="1" x14ac:dyDescent="0.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row>
    <row r="781" spans="1:29" ht="15.75" customHeight="1" x14ac:dyDescent="0.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row>
    <row r="782" spans="1:29" ht="15.75" customHeight="1" x14ac:dyDescent="0.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row>
    <row r="783" spans="1:29" ht="15.75" customHeight="1" x14ac:dyDescent="0.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row>
    <row r="784" spans="1:29" ht="15.75" customHeight="1" x14ac:dyDescent="0.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row>
    <row r="785" spans="1:29" ht="15.75" customHeight="1" x14ac:dyDescent="0.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row>
    <row r="786" spans="1:29" ht="15.75" customHeight="1" x14ac:dyDescent="0.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row>
    <row r="787" spans="1:29" ht="15.75" customHeight="1" x14ac:dyDescent="0.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row>
    <row r="788" spans="1:29" ht="15.75" customHeight="1" x14ac:dyDescent="0.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row>
    <row r="789" spans="1:29" ht="15.75" customHeight="1" x14ac:dyDescent="0.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row>
    <row r="790" spans="1:29" ht="15.75" customHeight="1" x14ac:dyDescent="0.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row>
    <row r="791" spans="1:29" ht="15.75" customHeight="1" x14ac:dyDescent="0.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row>
    <row r="792" spans="1:29" ht="15.75" customHeight="1" x14ac:dyDescent="0.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row>
    <row r="793" spans="1:29" ht="15.75" customHeight="1" x14ac:dyDescent="0.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row>
    <row r="794" spans="1:29" ht="15.75" customHeight="1" x14ac:dyDescent="0.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row>
    <row r="795" spans="1:29" ht="15.75" customHeight="1" x14ac:dyDescent="0.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row>
    <row r="796" spans="1:29" ht="15.75" customHeight="1" x14ac:dyDescent="0.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row>
    <row r="797" spans="1:29" ht="15.75" customHeight="1" x14ac:dyDescent="0.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row>
    <row r="798" spans="1:29" ht="15.75" customHeight="1" x14ac:dyDescent="0.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row>
    <row r="799" spans="1:29" ht="15.75" customHeight="1" x14ac:dyDescent="0.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row>
    <row r="800" spans="1:29" ht="15.75" customHeight="1" x14ac:dyDescent="0.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row>
    <row r="801" spans="1:29" ht="15.75" customHeight="1" x14ac:dyDescent="0.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row>
    <row r="802" spans="1:29" ht="15.75" customHeight="1" x14ac:dyDescent="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row>
    <row r="803" spans="1:29" ht="15.75" customHeight="1" x14ac:dyDescent="0.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row>
    <row r="804" spans="1:29" ht="15.75" customHeight="1" x14ac:dyDescent="0.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row>
    <row r="805" spans="1:29" ht="15.75" customHeight="1" x14ac:dyDescent="0.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row>
    <row r="806" spans="1:29" ht="15.75" customHeight="1" x14ac:dyDescent="0.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row>
    <row r="807" spans="1:29" ht="15.75" customHeight="1" x14ac:dyDescent="0.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row>
    <row r="808" spans="1:29" ht="15.75" customHeight="1" x14ac:dyDescent="0.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row>
    <row r="809" spans="1:29" ht="15.75" customHeight="1" x14ac:dyDescent="0.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row>
    <row r="810" spans="1:29" ht="15.75" customHeight="1" x14ac:dyDescent="0.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row>
    <row r="811" spans="1:29" ht="15.75" customHeight="1" x14ac:dyDescent="0.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row>
    <row r="812" spans="1:29" ht="15.75" customHeight="1" x14ac:dyDescent="0.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row>
    <row r="813" spans="1:29" ht="15.75" customHeight="1" x14ac:dyDescent="0.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spans="1:29" ht="15.75" customHeight="1" x14ac:dyDescent="0.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spans="1:29" ht="15.75" customHeight="1" x14ac:dyDescent="0.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spans="1:29" ht="15.75" customHeight="1" x14ac:dyDescent="0.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spans="1:29" ht="15.75" customHeight="1" x14ac:dyDescent="0.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spans="1:29" ht="15.75" customHeight="1" x14ac:dyDescent="0.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spans="1:29" ht="15.75" customHeight="1" x14ac:dyDescent="0.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spans="1:29" ht="15.75" customHeight="1" x14ac:dyDescent="0.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spans="1:29" ht="15.75" customHeight="1" x14ac:dyDescent="0.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spans="1:29" ht="15.75" customHeight="1" x14ac:dyDescent="0.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spans="1:29" ht="15.75" customHeight="1" x14ac:dyDescent="0.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spans="1:29" ht="15.75" customHeight="1" x14ac:dyDescent="0.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spans="1:29" ht="15.75" customHeight="1" x14ac:dyDescent="0.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spans="1:29" ht="15.75" customHeight="1" x14ac:dyDescent="0.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spans="1:29" ht="15.75" customHeight="1" x14ac:dyDescent="0.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spans="1:29" ht="15.75" customHeight="1" x14ac:dyDescent="0.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spans="1:29" ht="15.75" customHeight="1" x14ac:dyDescent="0.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spans="1:29" ht="15.75" customHeight="1" x14ac:dyDescent="0.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spans="1:29" ht="15.75" customHeight="1" x14ac:dyDescent="0.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spans="1:29" ht="15.75" customHeight="1" x14ac:dyDescent="0.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spans="1:29" ht="15.75" customHeight="1" x14ac:dyDescent="0.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spans="1:29" ht="15.75" customHeight="1" x14ac:dyDescent="0.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spans="1:29" ht="15.75" customHeight="1" x14ac:dyDescent="0.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spans="1:29" ht="15.75" customHeight="1" x14ac:dyDescent="0.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spans="1:29" ht="15.75" customHeight="1" x14ac:dyDescent="0.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spans="1:29" ht="15.75" customHeight="1" x14ac:dyDescent="0.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spans="1:29" ht="15.75" customHeight="1" x14ac:dyDescent="0.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spans="1:29" ht="15.75" customHeight="1" x14ac:dyDescent="0.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spans="1:29" ht="15.75" customHeight="1" x14ac:dyDescent="0.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spans="1:29" ht="15.75" customHeight="1" x14ac:dyDescent="0.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spans="1:29" ht="15.75" customHeight="1" x14ac:dyDescent="0.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spans="1:29" ht="15.75" customHeight="1" x14ac:dyDescent="0.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spans="1:29" ht="15.75" customHeight="1" x14ac:dyDescent="0.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spans="1:29" ht="15.75" customHeight="1" x14ac:dyDescent="0.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spans="1:29" ht="15.75" customHeight="1" x14ac:dyDescent="0.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spans="1:29" ht="15.75" customHeight="1" x14ac:dyDescent="0.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spans="1:29" ht="15.75" customHeight="1" x14ac:dyDescent="0.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spans="1:29" ht="15.75" customHeight="1" x14ac:dyDescent="0.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spans="1:29" ht="15.75" customHeight="1" x14ac:dyDescent="0.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spans="1:29" ht="15.75" customHeight="1" x14ac:dyDescent="0.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spans="1:29" ht="15.75" customHeight="1" x14ac:dyDescent="0.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row>
    <row r="854" spans="1:29" ht="15.75" customHeight="1" x14ac:dyDescent="0.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spans="1:29" ht="15.75" customHeight="1" x14ac:dyDescent="0.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spans="1:29" ht="15.75" customHeight="1" x14ac:dyDescent="0.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spans="1:29" ht="15.75" customHeight="1" x14ac:dyDescent="0.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spans="1:29" ht="15.75" customHeight="1" x14ac:dyDescent="0.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spans="1:29" ht="15.75" customHeight="1" x14ac:dyDescent="0.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spans="1:29" ht="15.75" customHeight="1" x14ac:dyDescent="0.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spans="1:29" ht="15.75" customHeight="1" x14ac:dyDescent="0.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spans="1:29" ht="15.75" customHeight="1" x14ac:dyDescent="0.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spans="1:29" ht="15.75" customHeight="1" x14ac:dyDescent="0.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spans="1:29" ht="15.75" customHeight="1" x14ac:dyDescent="0.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spans="1:29" ht="15.75" customHeight="1" x14ac:dyDescent="0.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spans="1:29" ht="15.75" customHeight="1" x14ac:dyDescent="0.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spans="1:29" ht="15.75" customHeight="1" x14ac:dyDescent="0.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spans="1:29" ht="15.75" customHeight="1" x14ac:dyDescent="0.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spans="1:29" ht="15.75" customHeight="1" x14ac:dyDescent="0.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spans="1:29" ht="15.75" customHeight="1" x14ac:dyDescent="0.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spans="1:29" ht="15.75" customHeight="1" x14ac:dyDescent="0.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spans="1:29" ht="15.75" customHeight="1" x14ac:dyDescent="0.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spans="1:29" ht="15.75" customHeight="1" x14ac:dyDescent="0.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spans="1:29" ht="15.75" customHeight="1" x14ac:dyDescent="0.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spans="1:29" ht="15.75" customHeight="1" x14ac:dyDescent="0.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spans="1:29" ht="15.75" customHeight="1" x14ac:dyDescent="0.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spans="1:29" ht="15.75" customHeight="1" x14ac:dyDescent="0.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spans="1:29" ht="15.75" customHeight="1" x14ac:dyDescent="0.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spans="1:29" ht="15.75" customHeight="1" x14ac:dyDescent="0.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spans="1:29" ht="15.75" customHeight="1" x14ac:dyDescent="0.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row>
    <row r="881" spans="1:29" ht="15.75" customHeight="1" x14ac:dyDescent="0.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row>
    <row r="882" spans="1:29" ht="15.75" customHeight="1" x14ac:dyDescent="0.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row>
    <row r="883" spans="1:29" ht="15.75" customHeight="1" x14ac:dyDescent="0.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spans="1:29" ht="15.75" customHeight="1" x14ac:dyDescent="0.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spans="1:29" ht="15.75" customHeight="1" x14ac:dyDescent="0.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spans="1:29" ht="15.75" customHeight="1" x14ac:dyDescent="0.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spans="1:29" ht="15.75" customHeight="1" x14ac:dyDescent="0.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spans="1:29" ht="15.75" customHeight="1" x14ac:dyDescent="0.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spans="1:29" ht="15.75" customHeight="1" x14ac:dyDescent="0.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spans="1:29" ht="15.75" customHeight="1" x14ac:dyDescent="0.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spans="1:29" ht="15.75" customHeight="1" x14ac:dyDescent="0.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spans="1:29" ht="15.75" customHeight="1" x14ac:dyDescent="0.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spans="1:29" ht="15.75" customHeight="1" x14ac:dyDescent="0.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spans="1:29" ht="15.75" customHeight="1" x14ac:dyDescent="0.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spans="1:29" ht="15.75" customHeight="1" x14ac:dyDescent="0.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spans="1:29" ht="15.75" customHeight="1" x14ac:dyDescent="0.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spans="1:29" ht="15.75" customHeight="1" x14ac:dyDescent="0.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spans="1:29" ht="15.75" customHeight="1" x14ac:dyDescent="0.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spans="1:29" ht="15.75" customHeight="1" x14ac:dyDescent="0.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spans="1:29" ht="15.75" customHeight="1" x14ac:dyDescent="0.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spans="1:29" ht="15.75" customHeight="1" x14ac:dyDescent="0.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spans="1:29" ht="15.75" customHeight="1" x14ac:dyDescent="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spans="1:29" ht="15.75" customHeight="1" x14ac:dyDescent="0.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spans="1:29" ht="15.75" customHeight="1" x14ac:dyDescent="0.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spans="1:29" ht="15.75" customHeight="1" x14ac:dyDescent="0.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spans="1:29" ht="15.75" customHeight="1" x14ac:dyDescent="0.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spans="1:29" ht="15.75" customHeight="1" x14ac:dyDescent="0.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spans="1:29" ht="15.75" customHeight="1" x14ac:dyDescent="0.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spans="1:29" ht="15.75" customHeight="1" x14ac:dyDescent="0.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spans="1:29" ht="15.75" customHeight="1" x14ac:dyDescent="0.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spans="1:29" ht="15.75" customHeight="1" x14ac:dyDescent="0.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spans="1:29" ht="15.75" customHeight="1" x14ac:dyDescent="0.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spans="1:29" ht="15.75" customHeight="1" x14ac:dyDescent="0.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spans="1:29" ht="15.75" customHeight="1" x14ac:dyDescent="0.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spans="1:29" ht="15.75" customHeight="1" x14ac:dyDescent="0.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spans="1:29" ht="15.75" customHeight="1" x14ac:dyDescent="0.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spans="1:29" ht="15.75" customHeight="1" x14ac:dyDescent="0.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spans="1:29" ht="15.75" customHeight="1" x14ac:dyDescent="0.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spans="1:29" ht="15.75" customHeight="1" x14ac:dyDescent="0.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spans="1:29" ht="15.75" customHeight="1" x14ac:dyDescent="0.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spans="1:29" ht="15.75" customHeight="1" x14ac:dyDescent="0.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spans="1:29" ht="15.75" customHeight="1" x14ac:dyDescent="0.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spans="1:29" ht="15.75" customHeight="1" x14ac:dyDescent="0.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spans="1:29" ht="15.75" customHeight="1" x14ac:dyDescent="0.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spans="1:29" ht="15.75" customHeight="1" x14ac:dyDescent="0.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spans="1:29" ht="15.75" customHeight="1" x14ac:dyDescent="0.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spans="1:29" ht="15.75" customHeight="1" x14ac:dyDescent="0.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spans="1:29" ht="15.75" customHeight="1" x14ac:dyDescent="0.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spans="1:29" ht="15.75" customHeight="1" x14ac:dyDescent="0.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spans="1:29" ht="15.75" customHeight="1" x14ac:dyDescent="0.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spans="1:29" ht="15.75" customHeight="1" x14ac:dyDescent="0.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spans="1:29" ht="15.75" customHeight="1" x14ac:dyDescent="0.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spans="1:29" ht="15.75" customHeight="1" x14ac:dyDescent="0.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spans="1:29" ht="15.75" customHeight="1" x14ac:dyDescent="0.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spans="1:29" ht="15.75" customHeight="1" x14ac:dyDescent="0.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spans="1:29" ht="15.75" customHeight="1" x14ac:dyDescent="0.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spans="1:29" ht="15.75" customHeight="1" x14ac:dyDescent="0.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spans="1:29" ht="15.75" customHeight="1" x14ac:dyDescent="0.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spans="1:29" ht="15.75" customHeight="1" x14ac:dyDescent="0.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spans="1:29" ht="15.75" customHeight="1" x14ac:dyDescent="0.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spans="1:29" ht="15.75" customHeight="1" x14ac:dyDescent="0.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spans="1:29" ht="15.75" customHeight="1" x14ac:dyDescent="0.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spans="1:29" ht="15.75" customHeight="1" x14ac:dyDescent="0.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spans="1:29" ht="15.75" customHeight="1" x14ac:dyDescent="0.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spans="1:29" ht="15.75" customHeight="1" x14ac:dyDescent="0.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spans="1:29" ht="15.75" customHeight="1" x14ac:dyDescent="0.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spans="1:29" ht="15.75" customHeight="1" x14ac:dyDescent="0.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spans="1:29" ht="15.75" customHeight="1" x14ac:dyDescent="0.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spans="1:29" ht="15.75" customHeight="1" x14ac:dyDescent="0.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spans="1:29" ht="15.75" customHeight="1" x14ac:dyDescent="0.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spans="1:29" ht="15.75" customHeight="1" x14ac:dyDescent="0.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spans="1:29" ht="15.75" customHeight="1" x14ac:dyDescent="0.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spans="1:29" ht="15.75" customHeight="1" x14ac:dyDescent="0.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spans="1:29" ht="15.75" customHeight="1" x14ac:dyDescent="0.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spans="1:29" ht="15.75" customHeight="1" x14ac:dyDescent="0.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spans="1:29" ht="15.75" customHeight="1" x14ac:dyDescent="0.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spans="1:29" ht="15.75" customHeight="1" x14ac:dyDescent="0.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spans="1:29" ht="15.75" customHeight="1" x14ac:dyDescent="0.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spans="1:29" ht="15.75" customHeight="1" x14ac:dyDescent="0.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spans="1:29" ht="15.75" customHeight="1" x14ac:dyDescent="0.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spans="1:29" ht="15.75" customHeight="1" x14ac:dyDescent="0.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spans="1:29" ht="15.75" customHeight="1" x14ac:dyDescent="0.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spans="1:29" ht="15.75" customHeight="1" x14ac:dyDescent="0.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spans="1:29" ht="15.75" customHeight="1" x14ac:dyDescent="0.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spans="1:29" ht="15.75" customHeight="1" x14ac:dyDescent="0.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spans="1:29" ht="15.75" customHeight="1" x14ac:dyDescent="0.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spans="1:29" ht="15.75" customHeight="1" x14ac:dyDescent="0.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spans="1:29" ht="15.75" customHeight="1" x14ac:dyDescent="0.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spans="1:29" ht="15.75" customHeight="1" x14ac:dyDescent="0.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spans="1:29" ht="15.75" customHeight="1" x14ac:dyDescent="0.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spans="1:29" ht="15.75" customHeight="1" x14ac:dyDescent="0.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spans="1:29" ht="15.75" customHeight="1" x14ac:dyDescent="0.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spans="1:29" ht="15.75" customHeight="1" x14ac:dyDescent="0.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spans="1:29" ht="15.75" customHeight="1" x14ac:dyDescent="0.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spans="1:29" ht="15.75" customHeight="1" x14ac:dyDescent="0.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spans="1:29" ht="15.75" customHeight="1" x14ac:dyDescent="0.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spans="1:29" ht="15.75" customHeight="1" x14ac:dyDescent="0.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spans="1:29" ht="15.75" customHeight="1" x14ac:dyDescent="0.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spans="1:29" ht="15.75" customHeight="1" x14ac:dyDescent="0.2">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spans="1:29" ht="15.75" customHeight="1" x14ac:dyDescent="0.2">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spans="1:29" ht="15.75" customHeight="1" x14ac:dyDescent="0.2">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spans="1:29" ht="15.75" customHeight="1" x14ac:dyDescent="0.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spans="1:29" ht="15.75" customHeight="1" x14ac:dyDescent="0.2">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spans="1:29" ht="15.75" customHeight="1" x14ac:dyDescent="0.2">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spans="1:29" ht="15.75" customHeight="1" x14ac:dyDescent="0.2">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spans="1:29" ht="15.75" customHeight="1" x14ac:dyDescent="0.2">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spans="1:29" ht="15.75" customHeight="1" x14ac:dyDescent="0.2">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spans="1:29" ht="15.75" customHeight="1" x14ac:dyDescent="0.2">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spans="1:29" ht="15.75" customHeight="1" x14ac:dyDescent="0.2">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row r="990" spans="1:29" ht="15.75" customHeight="1" x14ac:dyDescent="0.2">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row>
    <row r="991" spans="1:29" ht="15.75" customHeight="1" x14ac:dyDescent="0.2">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row>
    <row r="992" spans="1:29" ht="15.75" customHeight="1" x14ac:dyDescent="0.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row>
    <row r="993" spans="1:29" ht="15.75" customHeight="1" x14ac:dyDescent="0.2">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row>
    <row r="994" spans="1:29" ht="15.75" customHeight="1" x14ac:dyDescent="0.2">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row>
    <row r="995" spans="1:29" ht="15.75" customHeight="1" x14ac:dyDescent="0.2">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row>
    <row r="996" spans="1:29" ht="15.75" customHeight="1" x14ac:dyDescent="0.2">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row>
    <row r="997" spans="1:29" ht="15.75" customHeight="1" x14ac:dyDescent="0.2">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row>
    <row r="998" spans="1:29" ht="15.75" customHeight="1" x14ac:dyDescent="0.2">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row>
    <row r="999" spans="1:29" ht="15.75" customHeight="1" x14ac:dyDescent="0.2">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row>
    <row r="1000" spans="1:29" ht="15.75" customHeight="1" x14ac:dyDescent="0.2">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row>
  </sheetData>
  <conditionalFormatting sqref="C2:C151">
    <cfRule type="cellIs" dxfId="1" priority="1" operator="equal">
      <formula>0</formula>
    </cfRule>
    <cfRule type="cellIs" dxfId="0" priority="2"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baseColWidth="10" defaultColWidth="12.6640625" defaultRowHeight="15" customHeight="1" x14ac:dyDescent="0.15"/>
  <cols>
    <col min="1" max="1" width="11.6640625" customWidth="1"/>
    <col min="2" max="2" width="8" customWidth="1"/>
    <col min="3" max="3" width="7.6640625" customWidth="1"/>
    <col min="4" max="4" width="40.1640625" customWidth="1"/>
    <col min="5" max="5" width="8" customWidth="1"/>
    <col min="6" max="26" width="7.6640625" customWidth="1"/>
  </cols>
  <sheetData>
    <row r="1" spans="1:26" x14ac:dyDescent="0.2">
      <c r="A1" s="5" t="s">
        <v>1148</v>
      </c>
      <c r="B1" s="26"/>
      <c r="C1" s="6"/>
      <c r="D1" s="6"/>
    </row>
    <row r="2" spans="1:26" x14ac:dyDescent="0.2">
      <c r="A2" s="1" t="s">
        <v>1149</v>
      </c>
      <c r="B2" s="27" t="s">
        <v>1150</v>
      </c>
      <c r="C2" s="1" t="s">
        <v>1151</v>
      </c>
      <c r="D2" s="1" t="s">
        <v>1152</v>
      </c>
    </row>
    <row r="3" spans="1:26" x14ac:dyDescent="0.2">
      <c r="A3" s="2" t="s">
        <v>1153</v>
      </c>
      <c r="B3" s="7" t="s">
        <v>1154</v>
      </c>
      <c r="C3" s="28"/>
      <c r="D3" s="29" t="s">
        <v>246</v>
      </c>
    </row>
    <row r="4" spans="1:26" x14ac:dyDescent="0.2">
      <c r="A4" s="2" t="s">
        <v>1155</v>
      </c>
      <c r="B4" s="30" t="s">
        <v>1156</v>
      </c>
      <c r="C4" s="31"/>
      <c r="D4" s="29" t="s">
        <v>244</v>
      </c>
    </row>
    <row r="5" spans="1:26" x14ac:dyDescent="0.2">
      <c r="A5" s="29" t="s">
        <v>1157</v>
      </c>
      <c r="B5" s="7" t="s">
        <v>1158</v>
      </c>
      <c r="C5" s="32"/>
      <c r="D5" s="29" t="s">
        <v>242</v>
      </c>
    </row>
    <row r="6" spans="1:26" x14ac:dyDescent="0.2">
      <c r="A6" s="2" t="s">
        <v>1159</v>
      </c>
      <c r="B6" s="7" t="s">
        <v>1114</v>
      </c>
      <c r="C6" s="33"/>
      <c r="D6" s="29" t="s">
        <v>1160</v>
      </c>
    </row>
    <row r="7" spans="1:26" x14ac:dyDescent="0.2">
      <c r="A7" s="2" t="s">
        <v>1161</v>
      </c>
      <c r="B7" s="7" t="s">
        <v>1162</v>
      </c>
      <c r="C7" s="34"/>
      <c r="D7" s="29" t="s">
        <v>1163</v>
      </c>
    </row>
    <row r="8" spans="1:26" x14ac:dyDescent="0.2">
      <c r="A8" s="29" t="s">
        <v>1164</v>
      </c>
      <c r="B8" s="7" t="s">
        <v>1165</v>
      </c>
      <c r="C8" s="35"/>
      <c r="D8" s="29" t="s">
        <v>238</v>
      </c>
    </row>
    <row r="9" spans="1:26" x14ac:dyDescent="0.2">
      <c r="A9" s="2" t="s">
        <v>1166</v>
      </c>
      <c r="B9" s="7" t="s">
        <v>1167</v>
      </c>
      <c r="C9" s="36"/>
      <c r="D9" s="29" t="s">
        <v>254</v>
      </c>
    </row>
    <row r="10" spans="1:26" x14ac:dyDescent="0.2">
      <c r="A10" s="2" t="s">
        <v>1168</v>
      </c>
      <c r="B10" s="37" t="s">
        <v>1169</v>
      </c>
      <c r="C10" s="38"/>
      <c r="D10" s="29" t="s">
        <v>236</v>
      </c>
    </row>
    <row r="11" spans="1:26" x14ac:dyDescent="0.2">
      <c r="A11" s="2" t="s">
        <v>1170</v>
      </c>
      <c r="B11" s="7" t="s">
        <v>1171</v>
      </c>
      <c r="C11" s="39"/>
      <c r="D11" s="29" t="s">
        <v>234</v>
      </c>
    </row>
    <row r="12" spans="1:26" x14ac:dyDescent="0.2">
      <c r="A12" s="2" t="s">
        <v>1172</v>
      </c>
      <c r="B12" s="30" t="s">
        <v>1173</v>
      </c>
      <c r="C12" s="40"/>
      <c r="D12" s="29" t="s">
        <v>1174</v>
      </c>
    </row>
    <row r="13" spans="1:26" x14ac:dyDescent="0.2">
      <c r="A13" s="29" t="s">
        <v>1175</v>
      </c>
      <c r="B13" s="7" t="s">
        <v>1176</v>
      </c>
      <c r="C13" s="41"/>
      <c r="D13" s="29" t="s">
        <v>260</v>
      </c>
    </row>
    <row r="14" spans="1:26" x14ac:dyDescent="0.2">
      <c r="A14" s="2" t="s">
        <v>1177</v>
      </c>
      <c r="B14" s="30" t="s">
        <v>1178</v>
      </c>
      <c r="C14" s="42"/>
      <c r="D14" s="29" t="s">
        <v>248</v>
      </c>
    </row>
    <row r="15" spans="1:26" x14ac:dyDescent="0.2">
      <c r="A15" s="2" t="s">
        <v>1179</v>
      </c>
      <c r="B15" s="30" t="s">
        <v>1180</v>
      </c>
      <c r="C15" s="43"/>
      <c r="D15" s="2" t="s">
        <v>258</v>
      </c>
      <c r="E15" s="2"/>
      <c r="F15" s="2"/>
      <c r="G15" s="2"/>
      <c r="H15" s="2"/>
      <c r="I15" s="2"/>
      <c r="J15" s="2"/>
      <c r="K15" s="2"/>
      <c r="L15" s="2"/>
      <c r="M15" s="2"/>
      <c r="N15" s="2"/>
      <c r="O15" s="2"/>
      <c r="P15" s="2"/>
      <c r="Q15" s="2"/>
      <c r="R15" s="2"/>
      <c r="S15" s="2"/>
      <c r="T15" s="2"/>
      <c r="U15" s="2"/>
      <c r="V15" s="2"/>
      <c r="W15" s="2"/>
      <c r="X15" s="2"/>
      <c r="Y15" s="2"/>
      <c r="Z15" s="2"/>
    </row>
    <row r="16" spans="1:26" x14ac:dyDescent="0.2">
      <c r="A16" s="2" t="s">
        <v>1181</v>
      </c>
      <c r="B16" s="7">
        <v>740000</v>
      </c>
      <c r="C16" s="44"/>
      <c r="D16" s="2" t="s">
        <v>256</v>
      </c>
      <c r="E16" s="2"/>
      <c r="F16" s="2"/>
      <c r="G16" s="2"/>
      <c r="H16" s="2"/>
      <c r="I16" s="2"/>
      <c r="J16" s="2"/>
      <c r="K16" s="2"/>
      <c r="L16" s="2"/>
      <c r="M16" s="2"/>
      <c r="N16" s="2"/>
      <c r="O16" s="2"/>
      <c r="P16" s="2"/>
      <c r="Q16" s="2"/>
      <c r="R16" s="2"/>
      <c r="S16" s="2"/>
      <c r="T16" s="2"/>
      <c r="U16" s="2"/>
      <c r="V16" s="2"/>
      <c r="W16" s="2"/>
      <c r="X16" s="2"/>
      <c r="Y16" s="2"/>
      <c r="Z16" s="2"/>
    </row>
    <row r="17" spans="1:26" x14ac:dyDescent="0.2">
      <c r="A17" s="2" t="s">
        <v>1182</v>
      </c>
      <c r="B17" s="7" t="s">
        <v>1183</v>
      </c>
      <c r="C17" s="45"/>
      <c r="D17" s="29" t="s">
        <v>250</v>
      </c>
    </row>
    <row r="18" spans="1:26" x14ac:dyDescent="0.2">
      <c r="A18" s="2" t="s">
        <v>1184</v>
      </c>
      <c r="B18" s="30" t="s">
        <v>1185</v>
      </c>
      <c r="C18" s="46"/>
      <c r="D18" s="29" t="s">
        <v>232</v>
      </c>
    </row>
    <row r="19" spans="1:26" x14ac:dyDescent="0.2">
      <c r="A19" s="2" t="s">
        <v>1186</v>
      </c>
      <c r="B19" s="7" t="s">
        <v>1187</v>
      </c>
      <c r="C19" s="47"/>
      <c r="D19" s="29" t="s">
        <v>252</v>
      </c>
    </row>
    <row r="20" spans="1:26" x14ac:dyDescent="0.2">
      <c r="A20" s="2" t="s">
        <v>1188</v>
      </c>
      <c r="B20" s="30" t="s">
        <v>1189</v>
      </c>
      <c r="C20" s="48"/>
      <c r="D20" s="29" t="s">
        <v>227</v>
      </c>
    </row>
    <row r="21" spans="1:26" ht="15.75" customHeight="1" x14ac:dyDescent="0.2">
      <c r="A21" s="29" t="s">
        <v>1190</v>
      </c>
      <c r="B21" s="7" t="s">
        <v>1191</v>
      </c>
      <c r="C21" s="49"/>
      <c r="D21" s="29" t="s">
        <v>1192</v>
      </c>
    </row>
    <row r="22" spans="1:26" ht="15.75" customHeight="1" x14ac:dyDescent="0.2">
      <c r="B22" s="7"/>
    </row>
    <row r="23" spans="1:26" ht="15.75" customHeight="1" x14ac:dyDescent="0.2">
      <c r="A23" s="5" t="s">
        <v>1193</v>
      </c>
      <c r="B23" s="26"/>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1" t="s">
        <v>1149</v>
      </c>
      <c r="B24" s="27"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2">
      <c r="A25" s="29" t="s">
        <v>1166</v>
      </c>
      <c r="B25" s="7" t="s">
        <v>1167</v>
      </c>
      <c r="C25" s="36"/>
      <c r="D25" s="29" t="s">
        <v>1195</v>
      </c>
    </row>
    <row r="26" spans="1:26" ht="15.75" customHeight="1" x14ac:dyDescent="0.2">
      <c r="A26" s="2" t="s">
        <v>1168</v>
      </c>
      <c r="B26" s="37" t="s">
        <v>1169</v>
      </c>
      <c r="C26" s="38"/>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9" t="s">
        <v>1184</v>
      </c>
      <c r="B27" s="7" t="s">
        <v>1185</v>
      </c>
      <c r="C27" s="46"/>
      <c r="D27" s="29" t="s">
        <v>57</v>
      </c>
    </row>
    <row r="28" spans="1:26" ht="15.75" customHeight="1" x14ac:dyDescent="0.2">
      <c r="A28" s="29" t="s">
        <v>1159</v>
      </c>
      <c r="B28" s="7" t="s">
        <v>1114</v>
      </c>
      <c r="C28" s="33"/>
      <c r="D28" s="29" t="s">
        <v>569</v>
      </c>
    </row>
    <row r="29" spans="1:26" ht="15.75" customHeight="1" x14ac:dyDescent="0.2">
      <c r="A29" s="29" t="s">
        <v>1188</v>
      </c>
      <c r="B29" s="7">
        <v>969696</v>
      </c>
      <c r="C29" s="48"/>
      <c r="D29" s="29" t="s">
        <v>352</v>
      </c>
    </row>
    <row r="30" spans="1:26" ht="15.75" customHeight="1" x14ac:dyDescent="0.2">
      <c r="A30" s="29" t="s">
        <v>1155</v>
      </c>
      <c r="B30" s="7" t="s">
        <v>1156</v>
      </c>
      <c r="C30" s="31"/>
      <c r="D30" s="29" t="s">
        <v>797</v>
      </c>
    </row>
    <row r="31" spans="1:26" ht="15.75" customHeight="1" x14ac:dyDescent="0.2">
      <c r="A31" s="29" t="s">
        <v>1170</v>
      </c>
      <c r="B31" s="7" t="s">
        <v>1171</v>
      </c>
      <c r="C31" s="39"/>
      <c r="D31" s="29" t="s">
        <v>386</v>
      </c>
    </row>
    <row r="32" spans="1:26" ht="15.75" customHeight="1" x14ac:dyDescent="0.2">
      <c r="A32" s="2" t="s">
        <v>1182</v>
      </c>
      <c r="B32" s="7" t="s">
        <v>1183</v>
      </c>
      <c r="C32" s="45"/>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9" t="s">
        <v>1153</v>
      </c>
      <c r="B33" s="7" t="s">
        <v>1154</v>
      </c>
      <c r="C33" s="50"/>
      <c r="D33" s="29" t="s">
        <v>793</v>
      </c>
    </row>
    <row r="34" spans="1:26" ht="15.75" customHeight="1" x14ac:dyDescent="0.2">
      <c r="A34" s="2" t="s">
        <v>1179</v>
      </c>
      <c r="B34" s="30" t="s">
        <v>1180</v>
      </c>
      <c r="C34" s="43"/>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B35" s="7"/>
    </row>
    <row r="36" spans="1:26" ht="15.75" customHeight="1" x14ac:dyDescent="0.2">
      <c r="A36" s="5" t="s">
        <v>1198</v>
      </c>
      <c r="B36" s="26"/>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1" t="s">
        <v>1149</v>
      </c>
      <c r="B37" s="27"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t="s">
        <v>1184</v>
      </c>
      <c r="B38" s="30" t="s">
        <v>1185</v>
      </c>
      <c r="C38" s="46"/>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2">
      <c r="A39" s="2" t="s">
        <v>1188</v>
      </c>
      <c r="B39" s="7">
        <v>969696</v>
      </c>
      <c r="C39" s="48"/>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2">
      <c r="A40" s="2" t="s">
        <v>1155</v>
      </c>
      <c r="B40" s="7" t="s">
        <v>1156</v>
      </c>
      <c r="C40" s="31"/>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2">
      <c r="A41" s="2" t="s">
        <v>1179</v>
      </c>
      <c r="B41" s="30" t="s">
        <v>1180</v>
      </c>
      <c r="C41" s="43"/>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2">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
      <c r="A43" s="5" t="s">
        <v>1203</v>
      </c>
      <c r="B43" s="26"/>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2">
      <c r="A44" s="1" t="s">
        <v>1149</v>
      </c>
      <c r="B44" s="27"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2">
      <c r="A45" s="2" t="s">
        <v>1155</v>
      </c>
      <c r="B45" s="7" t="s">
        <v>1156</v>
      </c>
      <c r="C45" s="31"/>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2">
      <c r="A46" s="2" t="s">
        <v>1177</v>
      </c>
      <c r="B46" s="30" t="s">
        <v>1178</v>
      </c>
      <c r="C46" s="42"/>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2">
      <c r="A47" s="2" t="s">
        <v>1184</v>
      </c>
      <c r="B47" s="30" t="s">
        <v>1185</v>
      </c>
      <c r="C47" s="46"/>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2">
      <c r="A48" s="2" t="s">
        <v>1188</v>
      </c>
      <c r="B48" s="30" t="s">
        <v>1189</v>
      </c>
      <c r="C48" s="48"/>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2">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
      <c r="A50" s="5" t="s">
        <v>1205</v>
      </c>
      <c r="B50" s="26"/>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2">
      <c r="A51" s="1" t="s">
        <v>1149</v>
      </c>
      <c r="B51" s="27"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2">
      <c r="A52" s="2" t="s">
        <v>1184</v>
      </c>
      <c r="B52" s="30" t="s">
        <v>1185</v>
      </c>
      <c r="C52" s="46"/>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2" t="s">
        <v>1166</v>
      </c>
      <c r="B53" s="7" t="s">
        <v>1167</v>
      </c>
      <c r="C53" s="36"/>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t="s">
        <v>1159</v>
      </c>
      <c r="B54" s="7" t="s">
        <v>1114</v>
      </c>
      <c r="C54" s="33"/>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t="s">
        <v>1155</v>
      </c>
      <c r="B55" s="30" t="s">
        <v>1156</v>
      </c>
      <c r="C55" s="31"/>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t="s">
        <v>1177</v>
      </c>
      <c r="B56" s="30" t="s">
        <v>1178</v>
      </c>
      <c r="C56" s="42"/>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5" t="s">
        <v>1209</v>
      </c>
      <c r="B58" s="26"/>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1" t="s">
        <v>1149</v>
      </c>
      <c r="B59" s="27"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t="s">
        <v>1166</v>
      </c>
      <c r="B60" s="7" t="s">
        <v>1167</v>
      </c>
      <c r="C60" s="36"/>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t="s">
        <v>1184</v>
      </c>
      <c r="B61" s="30" t="s">
        <v>1185</v>
      </c>
      <c r="C61" s="46"/>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t="s">
        <v>1153</v>
      </c>
      <c r="B62" s="7" t="s">
        <v>1154</v>
      </c>
      <c r="C62" s="50"/>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t="s">
        <v>1190</v>
      </c>
      <c r="B63" s="7" t="s">
        <v>1191</v>
      </c>
      <c r="C63" s="49"/>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t="s">
        <v>1182</v>
      </c>
      <c r="B64" s="7" t="s">
        <v>1183</v>
      </c>
      <c r="C64" s="45"/>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5" t="s">
        <v>1215</v>
      </c>
      <c r="B66" s="26"/>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1" t="s">
        <v>1149</v>
      </c>
      <c r="B67" s="27"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t="s">
        <v>1184</v>
      </c>
      <c r="B68" s="30" t="s">
        <v>1185</v>
      </c>
      <c r="C68" s="46"/>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t="s">
        <v>1166</v>
      </c>
      <c r="B69" s="7" t="s">
        <v>1167</v>
      </c>
      <c r="C69" s="36"/>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t="s">
        <v>1159</v>
      </c>
      <c r="B70" s="7" t="s">
        <v>1114</v>
      </c>
      <c r="C70" s="33"/>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t="s">
        <v>1177</v>
      </c>
      <c r="B71" s="30" t="s">
        <v>1178</v>
      </c>
      <c r="C71" s="42"/>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5" t="s">
        <v>845</v>
      </c>
      <c r="B73" s="26"/>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1" t="s">
        <v>1149</v>
      </c>
      <c r="B74" s="27"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t="s">
        <v>1166</v>
      </c>
      <c r="B75" s="7" t="s">
        <v>1167</v>
      </c>
      <c r="C75" s="36"/>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t="s">
        <v>1155</v>
      </c>
      <c r="B76" s="30" t="s">
        <v>1156</v>
      </c>
      <c r="C76" s="31"/>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t="s">
        <v>1177</v>
      </c>
      <c r="B77" s="30" t="s">
        <v>1178</v>
      </c>
      <c r="C77" s="42"/>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5" t="s">
        <v>1221</v>
      </c>
      <c r="B79" s="26"/>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1" t="s">
        <v>1149</v>
      </c>
      <c r="B80" s="27"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t="s">
        <v>1184</v>
      </c>
      <c r="B81" s="30" t="s">
        <v>1185</v>
      </c>
      <c r="C81" s="46"/>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t="s">
        <v>1190</v>
      </c>
      <c r="B82" s="7" t="s">
        <v>1191</v>
      </c>
      <c r="C82" s="49"/>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t="s">
        <v>1182</v>
      </c>
      <c r="B83" s="7" t="s">
        <v>1183</v>
      </c>
      <c r="C83" s="45"/>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t="s">
        <v>1177</v>
      </c>
      <c r="B84" s="30" t="s">
        <v>1178</v>
      </c>
      <c r="C84" s="42"/>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5" t="s">
        <v>1225</v>
      </c>
      <c r="B86" s="26"/>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1" t="s">
        <v>1149</v>
      </c>
      <c r="B87" s="27"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t="s">
        <v>1177</v>
      </c>
      <c r="B88" s="30" t="s">
        <v>1178</v>
      </c>
      <c r="C88" s="42"/>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t="s">
        <v>1166</v>
      </c>
      <c r="B89" s="7" t="s">
        <v>1167</v>
      </c>
      <c r="C89" s="36"/>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t="s">
        <v>1182</v>
      </c>
      <c r="B90" s="7" t="s">
        <v>1183</v>
      </c>
      <c r="C90" s="45"/>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t="s">
        <v>1170</v>
      </c>
      <c r="B91" s="7" t="s">
        <v>1171</v>
      </c>
      <c r="C91" s="39"/>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t="s">
        <v>1159</v>
      </c>
      <c r="B92" s="7" t="s">
        <v>1114</v>
      </c>
      <c r="C92" s="33"/>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t="s">
        <v>1188</v>
      </c>
      <c r="B93" s="30" t="s">
        <v>1189</v>
      </c>
      <c r="C93" s="48"/>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t="s">
        <v>1184</v>
      </c>
      <c r="B94" s="30" t="s">
        <v>1185</v>
      </c>
      <c r="C94" s="46"/>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t="s">
        <v>1155</v>
      </c>
      <c r="B95" s="30" t="s">
        <v>1156</v>
      </c>
      <c r="C95" s="31"/>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t="s">
        <v>1153</v>
      </c>
      <c r="B96" s="7" t="s">
        <v>1154</v>
      </c>
      <c r="C96" s="50"/>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5" t="s">
        <v>1235</v>
      </c>
      <c r="B98" s="26"/>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1" t="s">
        <v>1149</v>
      </c>
      <c r="B99" s="27"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t="s">
        <v>1155</v>
      </c>
      <c r="B100" s="30" t="s">
        <v>1156</v>
      </c>
      <c r="C100" s="31"/>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t="s">
        <v>1159</v>
      </c>
      <c r="B101" s="7" t="s">
        <v>1114</v>
      </c>
      <c r="C101" s="33"/>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t="s">
        <v>1184</v>
      </c>
      <c r="B102" s="30" t="s">
        <v>1185</v>
      </c>
      <c r="C102" s="46"/>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t="s">
        <v>1166</v>
      </c>
      <c r="B103" s="7" t="s">
        <v>1167</v>
      </c>
      <c r="C103" s="36"/>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t="s">
        <v>1177</v>
      </c>
      <c r="B104" s="30" t="s">
        <v>1178</v>
      </c>
      <c r="C104" s="42"/>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5" t="s">
        <v>1240</v>
      </c>
      <c r="B106" s="26"/>
      <c r="C106" s="6"/>
      <c r="D106" s="6"/>
    </row>
    <row r="107" spans="1:26" ht="15.75" customHeight="1" x14ac:dyDescent="0.2">
      <c r="A107" s="1" t="s">
        <v>1149</v>
      </c>
      <c r="B107" s="27" t="s">
        <v>1150</v>
      </c>
      <c r="C107" s="1" t="s">
        <v>1151</v>
      </c>
      <c r="D107" s="1" t="s">
        <v>1152</v>
      </c>
    </row>
    <row r="108" spans="1:26" ht="15.75" customHeight="1" x14ac:dyDescent="0.2">
      <c r="A108" s="2" t="s">
        <v>1159</v>
      </c>
      <c r="B108" s="7" t="s">
        <v>1114</v>
      </c>
      <c r="C108" s="33"/>
      <c r="D108" s="29" t="s">
        <v>644</v>
      </c>
    </row>
    <row r="109" spans="1:26" ht="15.75" customHeight="1" x14ac:dyDescent="0.2">
      <c r="A109" s="29" t="s">
        <v>1188</v>
      </c>
      <c r="B109" s="30" t="s">
        <v>1189</v>
      </c>
      <c r="C109" s="48"/>
      <c r="D109" s="29" t="s">
        <v>649</v>
      </c>
    </row>
    <row r="110" spans="1:26" ht="15.75" customHeight="1" x14ac:dyDescent="0.2">
      <c r="A110" s="29" t="s">
        <v>1184</v>
      </c>
      <c r="B110" s="30" t="s">
        <v>1185</v>
      </c>
      <c r="C110" s="46"/>
      <c r="D110" s="29" t="s">
        <v>647</v>
      </c>
    </row>
    <row r="111" spans="1:26" ht="15.75" customHeight="1" x14ac:dyDescent="0.2">
      <c r="A111" s="29" t="s">
        <v>1153</v>
      </c>
      <c r="B111" s="7" t="s">
        <v>1154</v>
      </c>
      <c r="C111" s="28"/>
      <c r="D111" s="29" t="s">
        <v>657</v>
      </c>
      <c r="E111" s="7"/>
    </row>
    <row r="112" spans="1:26" ht="15.75" customHeight="1" x14ac:dyDescent="0.2">
      <c r="A112" s="2" t="s">
        <v>1166</v>
      </c>
      <c r="B112" s="7" t="s">
        <v>1167</v>
      </c>
      <c r="C112" s="36"/>
      <c r="D112" s="29" t="s">
        <v>655</v>
      </c>
    </row>
    <row r="113" spans="1:4" ht="15.75" customHeight="1" x14ac:dyDescent="0.2">
      <c r="A113" s="29" t="s">
        <v>1177</v>
      </c>
      <c r="B113" s="30" t="s">
        <v>1178</v>
      </c>
      <c r="C113" s="42"/>
      <c r="D113" s="29" t="s">
        <v>651</v>
      </c>
    </row>
    <row r="114" spans="1:4" ht="15.75" customHeight="1" x14ac:dyDescent="0.2">
      <c r="A114" s="29" t="s">
        <v>1155</v>
      </c>
      <c r="B114" s="30" t="s">
        <v>1156</v>
      </c>
      <c r="C114" s="31"/>
      <c r="D114" s="29" t="s">
        <v>1241</v>
      </c>
    </row>
    <row r="115" spans="1:4" ht="15.75" customHeight="1" x14ac:dyDescent="0.2">
      <c r="B115" s="7"/>
    </row>
    <row r="116" spans="1:4" ht="15.75" customHeight="1" x14ac:dyDescent="0.2">
      <c r="A116" s="5" t="s">
        <v>1242</v>
      </c>
      <c r="B116" s="26"/>
      <c r="C116" s="6"/>
      <c r="D116" s="6"/>
    </row>
    <row r="117" spans="1:4" ht="15.75" customHeight="1" x14ac:dyDescent="0.2">
      <c r="A117" s="1" t="s">
        <v>1149</v>
      </c>
      <c r="B117" s="27" t="s">
        <v>1150</v>
      </c>
      <c r="C117" s="1" t="s">
        <v>1151</v>
      </c>
      <c r="D117" s="1" t="s">
        <v>1152</v>
      </c>
    </row>
    <row r="118" spans="1:4" ht="15.75" customHeight="1" x14ac:dyDescent="0.2">
      <c r="A118" s="2" t="s">
        <v>1184</v>
      </c>
      <c r="B118" s="30" t="s">
        <v>1185</v>
      </c>
      <c r="C118" s="46"/>
      <c r="D118" s="29" t="s">
        <v>110</v>
      </c>
    </row>
    <row r="119" spans="1:4" ht="15.75" customHeight="1" x14ac:dyDescent="0.2">
      <c r="A119" s="2" t="s">
        <v>1168</v>
      </c>
      <c r="B119" s="37" t="s">
        <v>1169</v>
      </c>
      <c r="C119" s="38"/>
      <c r="D119" s="29" t="s">
        <v>1243</v>
      </c>
    </row>
    <row r="120" spans="1:4" ht="15.75" customHeight="1" x14ac:dyDescent="0.2">
      <c r="A120" s="2" t="s">
        <v>1190</v>
      </c>
      <c r="B120" s="7" t="s">
        <v>1191</v>
      </c>
      <c r="C120" s="49"/>
      <c r="D120" s="29" t="s">
        <v>1244</v>
      </c>
    </row>
    <row r="121" spans="1:4" ht="15.75" customHeight="1" x14ac:dyDescent="0.2">
      <c r="A121" s="2" t="s">
        <v>1155</v>
      </c>
      <c r="B121" s="30" t="s">
        <v>1156</v>
      </c>
      <c r="C121" s="31"/>
      <c r="D121" s="29" t="s">
        <v>1245</v>
      </c>
    </row>
    <row r="122" spans="1:4" ht="15.75" customHeight="1" x14ac:dyDescent="0.2">
      <c r="A122" s="2" t="s">
        <v>1170</v>
      </c>
      <c r="B122" s="7" t="s">
        <v>1171</v>
      </c>
      <c r="C122" s="39"/>
      <c r="D122" s="29" t="s">
        <v>1246</v>
      </c>
    </row>
    <row r="123" spans="1:4" ht="15.75" customHeight="1" x14ac:dyDescent="0.2">
      <c r="A123" s="2" t="s">
        <v>1166</v>
      </c>
      <c r="B123" s="7" t="s">
        <v>1167</v>
      </c>
      <c r="C123" s="36"/>
      <c r="D123" s="29" t="s">
        <v>1247</v>
      </c>
    </row>
    <row r="124" spans="1:4" ht="15.75" customHeight="1" x14ac:dyDescent="0.2">
      <c r="A124" s="2" t="s">
        <v>1164</v>
      </c>
      <c r="B124" s="7" t="s">
        <v>1165</v>
      </c>
      <c r="C124" s="35"/>
      <c r="D124" s="29" t="s">
        <v>1248</v>
      </c>
    </row>
    <row r="125" spans="1:4" ht="15.75" customHeight="1" x14ac:dyDescent="0.2">
      <c r="A125" s="2" t="s">
        <v>1177</v>
      </c>
      <c r="B125" s="30" t="s">
        <v>1178</v>
      </c>
      <c r="C125" s="42"/>
      <c r="D125" s="29" t="s">
        <v>1249</v>
      </c>
    </row>
    <row r="126" spans="1:4" ht="15.75" customHeight="1" x14ac:dyDescent="0.2">
      <c r="A126" s="2" t="s">
        <v>1159</v>
      </c>
      <c r="B126" s="7" t="s">
        <v>1114</v>
      </c>
      <c r="C126" s="33"/>
      <c r="D126" s="29" t="s">
        <v>1250</v>
      </c>
    </row>
    <row r="127" spans="1:4" ht="15.75" customHeight="1" x14ac:dyDescent="0.2">
      <c r="A127" s="2" t="s">
        <v>1182</v>
      </c>
      <c r="B127" s="7" t="s">
        <v>1183</v>
      </c>
      <c r="C127" s="45"/>
      <c r="D127" s="29" t="s">
        <v>1251</v>
      </c>
    </row>
    <row r="128" spans="1:4" ht="15.75" customHeight="1" x14ac:dyDescent="0.2">
      <c r="A128" s="2" t="s">
        <v>1188</v>
      </c>
      <c r="B128" s="30" t="s">
        <v>1189</v>
      </c>
      <c r="C128" s="48"/>
      <c r="D128" s="29" t="s">
        <v>1252</v>
      </c>
    </row>
    <row r="129" spans="1:8" ht="15.75" customHeight="1" x14ac:dyDescent="0.2">
      <c r="B129" s="7"/>
    </row>
    <row r="130" spans="1:8" ht="15.75" customHeight="1" x14ac:dyDescent="0.2">
      <c r="A130" s="5" t="s">
        <v>1253</v>
      </c>
      <c r="B130" s="26"/>
      <c r="C130" s="6"/>
      <c r="D130" s="6"/>
    </row>
    <row r="131" spans="1:8" ht="15.75" customHeight="1" x14ac:dyDescent="0.2">
      <c r="A131" s="1" t="s">
        <v>1149</v>
      </c>
      <c r="B131" s="27" t="s">
        <v>1150</v>
      </c>
      <c r="C131" s="1" t="s">
        <v>1151</v>
      </c>
      <c r="D131" s="1" t="s">
        <v>1152</v>
      </c>
      <c r="F131" s="2"/>
      <c r="G131" s="2"/>
      <c r="H131" s="2"/>
    </row>
    <row r="132" spans="1:8" ht="15.75" customHeight="1" x14ac:dyDescent="0.2">
      <c r="A132" s="2" t="s">
        <v>1155</v>
      </c>
      <c r="B132" s="30" t="s">
        <v>1156</v>
      </c>
      <c r="C132" s="31"/>
      <c r="D132" s="29" t="s">
        <v>1254</v>
      </c>
      <c r="F132" s="2"/>
      <c r="G132" s="7"/>
      <c r="H132" s="2"/>
    </row>
    <row r="133" spans="1:8" ht="15.75" customHeight="1" x14ac:dyDescent="0.2">
      <c r="A133" s="2" t="s">
        <v>1188</v>
      </c>
      <c r="B133" s="30" t="s">
        <v>1189</v>
      </c>
      <c r="C133" s="48"/>
      <c r="D133" s="29" t="s">
        <v>1255</v>
      </c>
      <c r="F133" s="2"/>
      <c r="G133" s="7"/>
      <c r="H133" s="2"/>
    </row>
    <row r="134" spans="1:8" ht="15.75" customHeight="1" x14ac:dyDescent="0.2">
      <c r="A134" s="2" t="s">
        <v>1159</v>
      </c>
      <c r="B134" s="7" t="s">
        <v>1114</v>
      </c>
      <c r="C134" s="33"/>
      <c r="D134" s="29" t="s">
        <v>1256</v>
      </c>
      <c r="F134" s="2"/>
      <c r="G134" s="7"/>
      <c r="H134" s="2"/>
    </row>
    <row r="135" spans="1:8" ht="15.75" customHeight="1" x14ac:dyDescent="0.2">
      <c r="A135" s="2" t="s">
        <v>1166</v>
      </c>
      <c r="B135" s="7" t="s">
        <v>1167</v>
      </c>
      <c r="C135" s="36"/>
      <c r="D135" s="29" t="s">
        <v>1257</v>
      </c>
      <c r="F135" s="2"/>
      <c r="G135" s="7"/>
      <c r="H135" s="2"/>
    </row>
    <row r="136" spans="1:8" ht="15.75" customHeight="1" x14ac:dyDescent="0.2">
      <c r="A136" s="2" t="s">
        <v>1184</v>
      </c>
      <c r="B136" s="30" t="s">
        <v>1185</v>
      </c>
      <c r="C136" s="46"/>
      <c r="D136" s="29" t="s">
        <v>1258</v>
      </c>
      <c r="F136" s="2"/>
      <c r="G136" s="7"/>
      <c r="H136" s="2"/>
    </row>
    <row r="137" spans="1:8" ht="15.75" customHeight="1" x14ac:dyDescent="0.2">
      <c r="A137" s="2" t="s">
        <v>1177</v>
      </c>
      <c r="B137" s="30" t="s">
        <v>1178</v>
      </c>
      <c r="C137" s="42"/>
      <c r="D137" s="29" t="s">
        <v>388</v>
      </c>
      <c r="F137" s="2"/>
      <c r="G137" s="7"/>
      <c r="H137" s="2"/>
    </row>
    <row r="138" spans="1:8" ht="15.75" customHeight="1" x14ac:dyDescent="0.2">
      <c r="B138" s="7"/>
      <c r="F138" s="2"/>
      <c r="G138" s="2"/>
      <c r="H138" s="2"/>
    </row>
    <row r="139" spans="1:8" ht="15.75" customHeight="1" x14ac:dyDescent="0.2">
      <c r="A139" s="5" t="s">
        <v>1259</v>
      </c>
      <c r="B139" s="26"/>
      <c r="C139" s="6"/>
      <c r="D139" s="6"/>
      <c r="F139" s="2"/>
      <c r="G139" s="2"/>
      <c r="H139" s="2"/>
    </row>
    <row r="140" spans="1:8" ht="15.75" customHeight="1" x14ac:dyDescent="0.2">
      <c r="A140" s="1" t="s">
        <v>1149</v>
      </c>
      <c r="B140" s="27" t="s">
        <v>1150</v>
      </c>
      <c r="C140" s="1" t="s">
        <v>1151</v>
      </c>
      <c r="D140" s="1" t="s">
        <v>1152</v>
      </c>
    </row>
    <row r="141" spans="1:8" ht="15.75" customHeight="1" x14ac:dyDescent="0.2">
      <c r="A141" s="2" t="s">
        <v>1177</v>
      </c>
      <c r="B141" s="30" t="s">
        <v>1178</v>
      </c>
      <c r="C141" s="42"/>
      <c r="D141" s="29" t="s">
        <v>169</v>
      </c>
    </row>
    <row r="142" spans="1:8" ht="15.75" customHeight="1" x14ac:dyDescent="0.2">
      <c r="A142" s="2" t="s">
        <v>1155</v>
      </c>
      <c r="B142" s="30" t="s">
        <v>1156</v>
      </c>
      <c r="C142" s="31"/>
      <c r="D142" s="29" t="s">
        <v>167</v>
      </c>
    </row>
    <row r="143" spans="1:8" ht="15.75" customHeight="1" x14ac:dyDescent="0.2">
      <c r="A143" s="2" t="s">
        <v>1159</v>
      </c>
      <c r="B143" s="7" t="s">
        <v>1114</v>
      </c>
      <c r="C143" s="33"/>
      <c r="D143" s="29" t="s">
        <v>165</v>
      </c>
    </row>
    <row r="144" spans="1:8" ht="15.75" customHeight="1" x14ac:dyDescent="0.2">
      <c r="A144" s="2" t="s">
        <v>1166</v>
      </c>
      <c r="B144" s="7" t="s">
        <v>1167</v>
      </c>
      <c r="C144" s="36"/>
      <c r="D144" s="29" t="s">
        <v>163</v>
      </c>
    </row>
    <row r="145" spans="1:26" ht="15.75" customHeight="1" x14ac:dyDescent="0.2">
      <c r="A145" s="2" t="s">
        <v>1184</v>
      </c>
      <c r="B145" s="30" t="s">
        <v>1185</v>
      </c>
      <c r="C145" s="46"/>
      <c r="D145" s="29" t="s">
        <v>157</v>
      </c>
    </row>
    <row r="146" spans="1:26" ht="15.75" customHeight="1" x14ac:dyDescent="0.2">
      <c r="B146" s="7"/>
    </row>
    <row r="147" spans="1:26" ht="15.75" customHeight="1" x14ac:dyDescent="0.2">
      <c r="A147" s="5" t="s">
        <v>1260</v>
      </c>
      <c r="B147" s="26"/>
      <c r="C147" s="6"/>
      <c r="D147" s="6"/>
    </row>
    <row r="148" spans="1:26" ht="15.75" customHeight="1" x14ac:dyDescent="0.2">
      <c r="A148" s="1" t="s">
        <v>1149</v>
      </c>
      <c r="B148" s="27" t="s">
        <v>1150</v>
      </c>
      <c r="C148" s="1" t="s">
        <v>1151</v>
      </c>
      <c r="D148" s="1" t="s">
        <v>1152</v>
      </c>
    </row>
    <row r="149" spans="1:26" ht="15.75" customHeight="1" x14ac:dyDescent="0.2">
      <c r="A149" s="2" t="s">
        <v>1168</v>
      </c>
      <c r="B149" s="37" t="s">
        <v>1169</v>
      </c>
      <c r="C149" s="38"/>
      <c r="D149" s="29" t="s">
        <v>173</v>
      </c>
    </row>
    <row r="150" spans="1:26" ht="15.75" customHeight="1" x14ac:dyDescent="0.2">
      <c r="A150" s="2" t="s">
        <v>1155</v>
      </c>
      <c r="B150" s="30" t="s">
        <v>1156</v>
      </c>
      <c r="C150" s="31"/>
      <c r="D150" s="29" t="s">
        <v>171</v>
      </c>
    </row>
    <row r="151" spans="1:26" ht="15.75" customHeight="1" x14ac:dyDescent="0.2">
      <c r="A151" s="2" t="s">
        <v>1188</v>
      </c>
      <c r="B151" s="30" t="s">
        <v>1189</v>
      </c>
      <c r="C151" s="48"/>
      <c r="D151" s="29" t="s">
        <v>156</v>
      </c>
    </row>
    <row r="152" spans="1:26" ht="15.75" customHeight="1" x14ac:dyDescent="0.2">
      <c r="B152" s="7"/>
    </row>
    <row r="153" spans="1:26" ht="15.75" customHeight="1" x14ac:dyDescent="0.2">
      <c r="A153" s="5" t="s">
        <v>1261</v>
      </c>
      <c r="B153" s="26"/>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1" t="s">
        <v>1149</v>
      </c>
      <c r="B154" s="27"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t="s">
        <v>1153</v>
      </c>
      <c r="B155" s="7" t="s">
        <v>1154</v>
      </c>
      <c r="C155" s="28"/>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t="s">
        <v>1159</v>
      </c>
      <c r="B156" s="7" t="s">
        <v>1114</v>
      </c>
      <c r="C156" s="33"/>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t="s">
        <v>1184</v>
      </c>
      <c r="B157" s="30" t="s">
        <v>1185</v>
      </c>
      <c r="C157" s="46"/>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t="s">
        <v>1164</v>
      </c>
      <c r="B158" s="7" t="s">
        <v>1165</v>
      </c>
      <c r="C158" s="35"/>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t="s">
        <v>1166</v>
      </c>
      <c r="B159" s="7" t="s">
        <v>1167</v>
      </c>
      <c r="C159" s="36"/>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t="s">
        <v>1155</v>
      </c>
      <c r="B160" s="30" t="s">
        <v>1156</v>
      </c>
      <c r="C160" s="31"/>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t="s">
        <v>1170</v>
      </c>
      <c r="B161" s="7" t="s">
        <v>1171</v>
      </c>
      <c r="C161" s="39"/>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t="s">
        <v>1177</v>
      </c>
      <c r="B162" s="30" t="s">
        <v>1178</v>
      </c>
      <c r="C162" s="42"/>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t="s">
        <v>1188</v>
      </c>
      <c r="B163" s="30" t="s">
        <v>1189</v>
      </c>
      <c r="C163" s="48"/>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5" t="s">
        <v>1264</v>
      </c>
      <c r="B165" s="26"/>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1" t="s">
        <v>1149</v>
      </c>
      <c r="B166" s="27"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t="s">
        <v>1153</v>
      </c>
      <c r="B167" s="7" t="s">
        <v>1154</v>
      </c>
      <c r="C167" s="28"/>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t="s">
        <v>1182</v>
      </c>
      <c r="B168" s="7" t="s">
        <v>1183</v>
      </c>
      <c r="C168" s="45"/>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t="s">
        <v>1155</v>
      </c>
      <c r="B169" s="30" t="s">
        <v>1156</v>
      </c>
      <c r="C169" s="31"/>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t="s">
        <v>1159</v>
      </c>
      <c r="B170" s="7" t="s">
        <v>1114</v>
      </c>
      <c r="C170" s="33"/>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t="s">
        <v>1184</v>
      </c>
      <c r="B171" s="30" t="s">
        <v>1185</v>
      </c>
      <c r="C171" s="46"/>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t="s">
        <v>1166</v>
      </c>
      <c r="B172" s="7" t="s">
        <v>1167</v>
      </c>
      <c r="C172" s="36"/>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t="s">
        <v>1188</v>
      </c>
      <c r="B173" s="30" t="s">
        <v>1189</v>
      </c>
      <c r="C173" s="48"/>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t="s">
        <v>1179</v>
      </c>
      <c r="B174" s="30" t="s">
        <v>1180</v>
      </c>
      <c r="C174" s="43"/>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t="s">
        <v>1181</v>
      </c>
      <c r="B175" s="7">
        <v>740000</v>
      </c>
      <c r="C175" s="44"/>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t="s">
        <v>1177</v>
      </c>
      <c r="B176" s="30" t="s">
        <v>1178</v>
      </c>
      <c r="C176" s="42"/>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5" t="s">
        <v>1268</v>
      </c>
      <c r="B178" s="26"/>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1" t="s">
        <v>1149</v>
      </c>
      <c r="B179" s="27"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t="s">
        <v>1153</v>
      </c>
      <c r="B180" s="7" t="s">
        <v>1154</v>
      </c>
      <c r="C180" s="28"/>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t="s">
        <v>1188</v>
      </c>
      <c r="B181" s="30" t="s">
        <v>1189</v>
      </c>
      <c r="C181" s="48"/>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t="s">
        <v>1182</v>
      </c>
      <c r="B182" s="7" t="s">
        <v>1183</v>
      </c>
      <c r="C182" s="45"/>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t="s">
        <v>1155</v>
      </c>
      <c r="B183" s="30" t="s">
        <v>1156</v>
      </c>
      <c r="C183" s="31"/>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t="s">
        <v>1164</v>
      </c>
      <c r="B184" s="7" t="s">
        <v>1165</v>
      </c>
      <c r="C184" s="35"/>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t="s">
        <v>1179</v>
      </c>
      <c r="B185" s="30" t="s">
        <v>1180</v>
      </c>
      <c r="C185" s="43"/>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t="s">
        <v>1177</v>
      </c>
      <c r="B186" s="30" t="s">
        <v>1178</v>
      </c>
      <c r="C186" s="42"/>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t="s">
        <v>1166</v>
      </c>
      <c r="B187" s="7" t="s">
        <v>1167</v>
      </c>
      <c r="C187" s="36"/>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t="s">
        <v>1184</v>
      </c>
      <c r="B188" s="30" t="s">
        <v>1185</v>
      </c>
      <c r="C188" s="46"/>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t="s">
        <v>1159</v>
      </c>
      <c r="B189" s="7" t="s">
        <v>1114</v>
      </c>
      <c r="C189" s="33"/>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5" t="s">
        <v>1270</v>
      </c>
      <c r="B191" s="26"/>
      <c r="C191" s="6"/>
      <c r="D191" s="6"/>
    </row>
    <row r="192" spans="1:26" ht="15.75" customHeight="1" x14ac:dyDescent="0.2">
      <c r="A192" s="1" t="s">
        <v>1149</v>
      </c>
      <c r="B192" s="27" t="s">
        <v>1150</v>
      </c>
      <c r="C192" s="1" t="s">
        <v>1151</v>
      </c>
      <c r="D192" s="1" t="s">
        <v>1152</v>
      </c>
    </row>
    <row r="193" spans="1:26" ht="15.75" customHeight="1" x14ac:dyDescent="0.2">
      <c r="A193" s="2" t="s">
        <v>1153</v>
      </c>
      <c r="B193" s="7" t="s">
        <v>1154</v>
      </c>
      <c r="C193" s="28"/>
      <c r="D193" s="2" t="s">
        <v>246</v>
      </c>
    </row>
    <row r="194" spans="1:26" ht="15.75" customHeight="1" x14ac:dyDescent="0.2">
      <c r="A194" s="2" t="s">
        <v>1190</v>
      </c>
      <c r="B194" s="7" t="s">
        <v>1191</v>
      </c>
      <c r="C194" s="49"/>
      <c r="D194" s="29" t="s">
        <v>1271</v>
      </c>
    </row>
    <row r="195" spans="1:26" ht="15.75" customHeight="1" x14ac:dyDescent="0.2">
      <c r="A195" s="2" t="s">
        <v>1175</v>
      </c>
      <c r="B195" s="7" t="s">
        <v>1176</v>
      </c>
      <c r="C195" s="41"/>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t="s">
        <v>1155</v>
      </c>
      <c r="B196" s="30" t="s">
        <v>1156</v>
      </c>
      <c r="C196" s="31"/>
      <c r="D196" s="29" t="s">
        <v>244</v>
      </c>
    </row>
    <row r="197" spans="1:26" ht="15.75" customHeight="1" x14ac:dyDescent="0.2">
      <c r="A197" s="2" t="s">
        <v>1159</v>
      </c>
      <c r="B197" s="7" t="s">
        <v>1114</v>
      </c>
      <c r="C197" s="33"/>
      <c r="D197" s="29" t="s">
        <v>1272</v>
      </c>
      <c r="E197" s="2"/>
    </row>
    <row r="198" spans="1:26" ht="15.75" customHeight="1" x14ac:dyDescent="0.2">
      <c r="A198" s="2" t="s">
        <v>1164</v>
      </c>
      <c r="B198" s="7" t="s">
        <v>1165</v>
      </c>
      <c r="C198" s="35"/>
      <c r="D198" s="29" t="s">
        <v>1273</v>
      </c>
      <c r="E198" s="2"/>
    </row>
    <row r="199" spans="1:26" ht="15.75" customHeight="1" x14ac:dyDescent="0.2">
      <c r="A199" s="2" t="s">
        <v>1168</v>
      </c>
      <c r="B199" s="37" t="s">
        <v>1169</v>
      </c>
      <c r="C199" s="38"/>
      <c r="D199" s="29" t="s">
        <v>236</v>
      </c>
      <c r="E199" s="2"/>
    </row>
    <row r="200" spans="1:26" ht="15.75" customHeight="1" x14ac:dyDescent="0.2">
      <c r="A200" s="2" t="s">
        <v>1170</v>
      </c>
      <c r="B200" s="7" t="s">
        <v>1171</v>
      </c>
      <c r="C200" s="39"/>
      <c r="D200" s="29" t="s">
        <v>234</v>
      </c>
    </row>
    <row r="201" spans="1:26" ht="15.75" customHeight="1" x14ac:dyDescent="0.2">
      <c r="A201" s="2" t="s">
        <v>1177</v>
      </c>
      <c r="B201" s="30" t="s">
        <v>1178</v>
      </c>
      <c r="C201" s="42"/>
      <c r="D201" s="29" t="s">
        <v>1274</v>
      </c>
    </row>
    <row r="202" spans="1:26" ht="15.75" customHeight="1" x14ac:dyDescent="0.2">
      <c r="A202" s="2" t="s">
        <v>1184</v>
      </c>
      <c r="B202" s="30" t="s">
        <v>1185</v>
      </c>
      <c r="C202" s="46"/>
      <c r="D202" s="29" t="s">
        <v>347</v>
      </c>
    </row>
    <row r="203" spans="1:26" ht="15.75" customHeight="1" x14ac:dyDescent="0.2">
      <c r="A203" s="2" t="s">
        <v>1186</v>
      </c>
      <c r="B203" s="7" t="s">
        <v>1187</v>
      </c>
      <c r="C203" s="47"/>
      <c r="D203" s="29" t="s">
        <v>252</v>
      </c>
    </row>
    <row r="204" spans="1:26" ht="15.75" customHeight="1" x14ac:dyDescent="0.2">
      <c r="A204" s="2" t="s">
        <v>1188</v>
      </c>
      <c r="B204" s="30" t="s">
        <v>1189</v>
      </c>
      <c r="C204" s="48"/>
      <c r="D204" s="29" t="s">
        <v>227</v>
      </c>
    </row>
    <row r="205" spans="1:26" ht="15.75" customHeight="1" x14ac:dyDescent="0.2">
      <c r="A205" s="2" t="s">
        <v>1181</v>
      </c>
      <c r="B205" s="7">
        <v>740000</v>
      </c>
      <c r="C205" s="44"/>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5" t="s">
        <v>1275</v>
      </c>
      <c r="B207" s="26"/>
      <c r="C207" s="6"/>
      <c r="D207" s="6"/>
    </row>
    <row r="208" spans="1:26" ht="15.75" customHeight="1" x14ac:dyDescent="0.2">
      <c r="A208" s="1" t="s">
        <v>1149</v>
      </c>
      <c r="B208" s="27" t="s">
        <v>1150</v>
      </c>
      <c r="C208" s="1" t="s">
        <v>1151</v>
      </c>
      <c r="D208" s="1" t="s">
        <v>1152</v>
      </c>
    </row>
    <row r="209" spans="1:26" ht="15.75" customHeight="1" x14ac:dyDescent="0.2">
      <c r="A209" s="2" t="s">
        <v>1153</v>
      </c>
      <c r="B209" s="7" t="s">
        <v>1154</v>
      </c>
      <c r="C209" s="28"/>
      <c r="D209" s="2" t="s">
        <v>586</v>
      </c>
    </row>
    <row r="210" spans="1:26" ht="15.75" customHeight="1" x14ac:dyDescent="0.2">
      <c r="A210" s="2" t="s">
        <v>1159</v>
      </c>
      <c r="B210" s="7" t="s">
        <v>1114</v>
      </c>
      <c r="C210" s="33"/>
      <c r="D210" s="2" t="s">
        <v>569</v>
      </c>
    </row>
    <row r="211" spans="1:26" ht="15.75" customHeight="1" x14ac:dyDescent="0.2">
      <c r="A211" s="2" t="s">
        <v>1182</v>
      </c>
      <c r="B211" s="7" t="s">
        <v>1183</v>
      </c>
      <c r="C211" s="45"/>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t="s">
        <v>1175</v>
      </c>
      <c r="B212" s="7" t="s">
        <v>1176</v>
      </c>
      <c r="C212" s="41"/>
      <c r="D212" s="2" t="s">
        <v>260</v>
      </c>
    </row>
    <row r="213" spans="1:26" ht="15.75" customHeight="1" x14ac:dyDescent="0.2">
      <c r="A213" s="2" t="s">
        <v>1190</v>
      </c>
      <c r="B213" s="7" t="s">
        <v>1191</v>
      </c>
      <c r="C213" s="49"/>
      <c r="D213" s="2" t="s">
        <v>1271</v>
      </c>
    </row>
    <row r="214" spans="1:26" ht="15.75" customHeight="1" x14ac:dyDescent="0.2">
      <c r="A214" s="2" t="s">
        <v>1155</v>
      </c>
      <c r="B214" s="30" t="s">
        <v>1156</v>
      </c>
      <c r="C214" s="31"/>
      <c r="D214" s="2" t="s">
        <v>244</v>
      </c>
    </row>
    <row r="215" spans="1:26" ht="15.75" customHeight="1" x14ac:dyDescent="0.2">
      <c r="A215" s="2" t="s">
        <v>1170</v>
      </c>
      <c r="B215" s="7" t="s">
        <v>1171</v>
      </c>
      <c r="C215" s="39"/>
      <c r="D215" s="2" t="s">
        <v>1276</v>
      </c>
    </row>
    <row r="216" spans="1:26" ht="15.75" customHeight="1" x14ac:dyDescent="0.2">
      <c r="A216" s="2" t="s">
        <v>1188</v>
      </c>
      <c r="B216" s="30" t="s">
        <v>1189</v>
      </c>
      <c r="C216" s="48"/>
      <c r="D216" s="2" t="s">
        <v>1277</v>
      </c>
    </row>
    <row r="217" spans="1:26" ht="15.75" customHeight="1" x14ac:dyDescent="0.2">
      <c r="A217" s="2" t="s">
        <v>1184</v>
      </c>
      <c r="B217" s="30" t="s">
        <v>1185</v>
      </c>
      <c r="C217" s="46"/>
      <c r="D217" s="2" t="s">
        <v>347</v>
      </c>
    </row>
    <row r="218" spans="1:26" ht="15.75" customHeight="1" x14ac:dyDescent="0.2">
      <c r="A218" s="2" t="s">
        <v>1177</v>
      </c>
      <c r="B218" s="30" t="s">
        <v>1178</v>
      </c>
      <c r="C218" s="42"/>
      <c r="D218" s="2" t="s">
        <v>1274</v>
      </c>
    </row>
    <row r="219" spans="1:26" ht="15.75" customHeight="1" x14ac:dyDescent="0.2">
      <c r="A219" s="2" t="s">
        <v>1181</v>
      </c>
      <c r="B219" s="7">
        <v>740000</v>
      </c>
      <c r="C219" s="44"/>
      <c r="D219" s="2" t="s">
        <v>256</v>
      </c>
    </row>
    <row r="220" spans="1:26" ht="15.75" customHeight="1" x14ac:dyDescent="0.2">
      <c r="B220" s="7"/>
    </row>
    <row r="221" spans="1:26" ht="15.75" customHeight="1" x14ac:dyDescent="0.2">
      <c r="B221" s="7"/>
    </row>
    <row r="222" spans="1:26" ht="15.75" customHeight="1" x14ac:dyDescent="0.2">
      <c r="B222" s="7"/>
    </row>
    <row r="223" spans="1:26" ht="15.75" customHeight="1" x14ac:dyDescent="0.2">
      <c r="B223" s="7"/>
    </row>
    <row r="224" spans="1:26" ht="15.75" customHeight="1" x14ac:dyDescent="0.2">
      <c r="B224" s="7"/>
    </row>
    <row r="225" spans="2:2" ht="15.75" customHeight="1" x14ac:dyDescent="0.2">
      <c r="B225" s="7"/>
    </row>
    <row r="226" spans="2:2" ht="15.75" customHeight="1" x14ac:dyDescent="0.2">
      <c r="B226" s="7"/>
    </row>
    <row r="227" spans="2:2" ht="15.75" customHeight="1" x14ac:dyDescent="0.2">
      <c r="B227" s="7"/>
    </row>
    <row r="228" spans="2:2" ht="15.75" customHeight="1" x14ac:dyDescent="0.2">
      <c r="B228" s="7"/>
    </row>
    <row r="229" spans="2:2" ht="15.75" customHeight="1" x14ac:dyDescent="0.2">
      <c r="B229" s="7"/>
    </row>
    <row r="230" spans="2:2" ht="15.75" customHeight="1" x14ac:dyDescent="0.2">
      <c r="B230" s="7"/>
    </row>
    <row r="231" spans="2:2" ht="15.75" customHeight="1" x14ac:dyDescent="0.2">
      <c r="B231" s="7"/>
    </row>
    <row r="232" spans="2:2" ht="15.75" customHeight="1" x14ac:dyDescent="0.2">
      <c r="B232" s="7"/>
    </row>
    <row r="233" spans="2:2" ht="15.75" customHeight="1" x14ac:dyDescent="0.2">
      <c r="B233" s="7"/>
    </row>
    <row r="234" spans="2:2" ht="15.75" customHeight="1" x14ac:dyDescent="0.2">
      <c r="B234" s="7"/>
    </row>
    <row r="235" spans="2:2" ht="15.75" customHeight="1" x14ac:dyDescent="0.2">
      <c r="B235" s="7"/>
    </row>
    <row r="236" spans="2:2" ht="15.75" customHeight="1" x14ac:dyDescent="0.2">
      <c r="B236" s="7"/>
    </row>
    <row r="237" spans="2:2" ht="15.75" customHeight="1" x14ac:dyDescent="0.2">
      <c r="B237" s="7"/>
    </row>
    <row r="238" spans="2:2" ht="15.75" customHeight="1" x14ac:dyDescent="0.2">
      <c r="B238" s="7"/>
    </row>
    <row r="239" spans="2:2" ht="15.75" customHeight="1" x14ac:dyDescent="0.2">
      <c r="B239" s="7"/>
    </row>
    <row r="240" spans="2:2" ht="15.75" customHeight="1" x14ac:dyDescent="0.2">
      <c r="B240" s="7"/>
    </row>
    <row r="241" spans="2:2" ht="15.75" customHeight="1" x14ac:dyDescent="0.2">
      <c r="B241" s="7"/>
    </row>
    <row r="242" spans="2:2" ht="15.75" customHeight="1" x14ac:dyDescent="0.2">
      <c r="B242" s="7"/>
    </row>
    <row r="243" spans="2:2" ht="15.75" customHeight="1" x14ac:dyDescent="0.2">
      <c r="B243" s="7"/>
    </row>
    <row r="244" spans="2:2" ht="15.75" customHeight="1" x14ac:dyDescent="0.2">
      <c r="B244" s="7"/>
    </row>
    <row r="245" spans="2:2" ht="15.75" customHeight="1" x14ac:dyDescent="0.2">
      <c r="B245" s="7"/>
    </row>
    <row r="246" spans="2:2" ht="15.75" customHeight="1" x14ac:dyDescent="0.2">
      <c r="B246" s="7"/>
    </row>
    <row r="247" spans="2:2" ht="15.75" customHeight="1" x14ac:dyDescent="0.2">
      <c r="B247" s="7"/>
    </row>
    <row r="248" spans="2:2" ht="15.75" customHeight="1" x14ac:dyDescent="0.2">
      <c r="B248" s="7"/>
    </row>
    <row r="249" spans="2:2" ht="15.75" customHeight="1" x14ac:dyDescent="0.2">
      <c r="B249" s="7"/>
    </row>
    <row r="250" spans="2:2" ht="15.75" customHeight="1" x14ac:dyDescent="0.2">
      <c r="B250" s="7"/>
    </row>
    <row r="251" spans="2:2" ht="15.75" customHeight="1" x14ac:dyDescent="0.2">
      <c r="B251" s="7"/>
    </row>
    <row r="252" spans="2:2" ht="15.75" customHeight="1" x14ac:dyDescent="0.2">
      <c r="B252" s="7"/>
    </row>
    <row r="253" spans="2:2" ht="15.75" customHeight="1" x14ac:dyDescent="0.2">
      <c r="B253" s="7"/>
    </row>
    <row r="254" spans="2:2" ht="15.75" customHeight="1" x14ac:dyDescent="0.2">
      <c r="B254" s="7"/>
    </row>
    <row r="255" spans="2:2" ht="15.75" customHeight="1" x14ac:dyDescent="0.2">
      <c r="B255" s="7"/>
    </row>
    <row r="256" spans="2:2" ht="15.75" customHeight="1" x14ac:dyDescent="0.2">
      <c r="B256" s="7"/>
    </row>
    <row r="257" spans="2:2" ht="15.75" customHeight="1" x14ac:dyDescent="0.2">
      <c r="B257" s="7"/>
    </row>
    <row r="258" spans="2:2" ht="15.75" customHeight="1" x14ac:dyDescent="0.2">
      <c r="B258" s="7"/>
    </row>
    <row r="259" spans="2:2" ht="15.75" customHeight="1" x14ac:dyDescent="0.2">
      <c r="B259" s="7"/>
    </row>
    <row r="260" spans="2:2" ht="15.75" customHeight="1" x14ac:dyDescent="0.2">
      <c r="B260" s="7"/>
    </row>
    <row r="261" spans="2:2" ht="15.75" customHeight="1" x14ac:dyDescent="0.2">
      <c r="B261" s="7"/>
    </row>
    <row r="262" spans="2:2" ht="15.75" customHeight="1" x14ac:dyDescent="0.2">
      <c r="B262" s="7"/>
    </row>
    <row r="263" spans="2:2" ht="15.75" customHeight="1" x14ac:dyDescent="0.2">
      <c r="B263" s="7"/>
    </row>
    <row r="264" spans="2:2" ht="15.75" customHeight="1" x14ac:dyDescent="0.2">
      <c r="B264" s="7"/>
    </row>
    <row r="265" spans="2:2" ht="15.75" customHeight="1" x14ac:dyDescent="0.2">
      <c r="B265" s="7"/>
    </row>
    <row r="266" spans="2:2" ht="15.75" customHeight="1" x14ac:dyDescent="0.2">
      <c r="B266" s="7"/>
    </row>
    <row r="267" spans="2:2" ht="15.75" customHeight="1" x14ac:dyDescent="0.2">
      <c r="B267" s="7"/>
    </row>
    <row r="268" spans="2:2" ht="15.75" customHeight="1" x14ac:dyDescent="0.2">
      <c r="B268" s="7"/>
    </row>
    <row r="269" spans="2:2" ht="15.75" customHeight="1" x14ac:dyDescent="0.2">
      <c r="B269" s="7"/>
    </row>
    <row r="270" spans="2:2" ht="15.75" customHeight="1" x14ac:dyDescent="0.2">
      <c r="B270" s="7"/>
    </row>
    <row r="271" spans="2:2" ht="15.75" customHeight="1" x14ac:dyDescent="0.2">
      <c r="B271" s="7"/>
    </row>
    <row r="272" spans="2:2" ht="15.75" customHeight="1" x14ac:dyDescent="0.2">
      <c r="B272" s="7"/>
    </row>
    <row r="273" spans="2:2" ht="15.75" customHeight="1" x14ac:dyDescent="0.2">
      <c r="B273" s="7"/>
    </row>
    <row r="274" spans="2:2" ht="15.75" customHeight="1" x14ac:dyDescent="0.2">
      <c r="B274" s="7"/>
    </row>
    <row r="275" spans="2:2" ht="15.75" customHeight="1" x14ac:dyDescent="0.2">
      <c r="B275" s="7"/>
    </row>
    <row r="276" spans="2:2" ht="15.75" customHeight="1" x14ac:dyDescent="0.2">
      <c r="B276" s="7"/>
    </row>
    <row r="277" spans="2:2" ht="15.75" customHeight="1" x14ac:dyDescent="0.2">
      <c r="B277" s="7"/>
    </row>
    <row r="278" spans="2:2" ht="15.75" customHeight="1" x14ac:dyDescent="0.2">
      <c r="B278" s="7"/>
    </row>
    <row r="279" spans="2:2" ht="15.75" customHeight="1" x14ac:dyDescent="0.2">
      <c r="B279" s="7"/>
    </row>
    <row r="280" spans="2:2" ht="15.75" customHeight="1" x14ac:dyDescent="0.2">
      <c r="B280" s="7"/>
    </row>
    <row r="281" spans="2:2" ht="15.75" customHeight="1" x14ac:dyDescent="0.2">
      <c r="B281" s="7"/>
    </row>
    <row r="282" spans="2:2" ht="15.75" customHeight="1" x14ac:dyDescent="0.2">
      <c r="B282" s="7"/>
    </row>
    <row r="283" spans="2:2" ht="15.75" customHeight="1" x14ac:dyDescent="0.2">
      <c r="B283" s="7"/>
    </row>
    <row r="284" spans="2:2" ht="15.75" customHeight="1" x14ac:dyDescent="0.2">
      <c r="B284" s="7"/>
    </row>
    <row r="285" spans="2:2" ht="15.75" customHeight="1" x14ac:dyDescent="0.2">
      <c r="B285" s="7"/>
    </row>
    <row r="286" spans="2:2" ht="15.75" customHeight="1" x14ac:dyDescent="0.2">
      <c r="B286" s="7"/>
    </row>
    <row r="287" spans="2:2" ht="15.75" customHeight="1" x14ac:dyDescent="0.2">
      <c r="B287" s="7"/>
    </row>
    <row r="288" spans="2:2" ht="15.75" customHeight="1" x14ac:dyDescent="0.2">
      <c r="B288" s="7"/>
    </row>
    <row r="289" spans="2:2" ht="15.75" customHeight="1" x14ac:dyDescent="0.2">
      <c r="B289" s="7"/>
    </row>
    <row r="290" spans="2:2" ht="15.75" customHeight="1" x14ac:dyDescent="0.2">
      <c r="B290" s="7"/>
    </row>
    <row r="291" spans="2:2" ht="15.75" customHeight="1" x14ac:dyDescent="0.2">
      <c r="B291" s="7"/>
    </row>
    <row r="292" spans="2:2" ht="15.75" customHeight="1" x14ac:dyDescent="0.2">
      <c r="B292" s="7"/>
    </row>
    <row r="293" spans="2:2" ht="15.75" customHeight="1" x14ac:dyDescent="0.2">
      <c r="B293" s="7"/>
    </row>
    <row r="294" spans="2:2" ht="15.75" customHeight="1" x14ac:dyDescent="0.2">
      <c r="B294" s="7"/>
    </row>
    <row r="295" spans="2:2" ht="15.75" customHeight="1" x14ac:dyDescent="0.2">
      <c r="B295" s="7"/>
    </row>
    <row r="296" spans="2:2" ht="15.75" customHeight="1" x14ac:dyDescent="0.2">
      <c r="B296" s="7"/>
    </row>
    <row r="297" spans="2:2" ht="15.75" customHeight="1" x14ac:dyDescent="0.2">
      <c r="B297" s="7"/>
    </row>
    <row r="298" spans="2:2" ht="15.75" customHeight="1" x14ac:dyDescent="0.2">
      <c r="B298" s="7"/>
    </row>
    <row r="299" spans="2:2" ht="15.75" customHeight="1" x14ac:dyDescent="0.2">
      <c r="B299" s="7"/>
    </row>
    <row r="300" spans="2:2" ht="15.75" customHeight="1" x14ac:dyDescent="0.2">
      <c r="B300" s="7"/>
    </row>
    <row r="301" spans="2:2" ht="15.75" customHeight="1" x14ac:dyDescent="0.2">
      <c r="B301" s="7"/>
    </row>
    <row r="302" spans="2:2" ht="15.75" customHeight="1" x14ac:dyDescent="0.2">
      <c r="B302" s="7"/>
    </row>
    <row r="303" spans="2:2" ht="15.75" customHeight="1" x14ac:dyDescent="0.2">
      <c r="B303" s="7"/>
    </row>
    <row r="304" spans="2:2" ht="15.75" customHeight="1" x14ac:dyDescent="0.2">
      <c r="B304" s="7"/>
    </row>
    <row r="305" spans="2:2" ht="15.75" customHeight="1" x14ac:dyDescent="0.2">
      <c r="B305" s="7"/>
    </row>
    <row r="306" spans="2:2" ht="15.75" customHeight="1" x14ac:dyDescent="0.2">
      <c r="B306" s="7"/>
    </row>
    <row r="307" spans="2:2" ht="15.75" customHeight="1" x14ac:dyDescent="0.2">
      <c r="B307" s="7"/>
    </row>
    <row r="308" spans="2:2" ht="15.75" customHeight="1" x14ac:dyDescent="0.2">
      <c r="B308" s="7"/>
    </row>
    <row r="309" spans="2:2" ht="15.75" customHeight="1" x14ac:dyDescent="0.2">
      <c r="B309" s="7"/>
    </row>
    <row r="310" spans="2:2" ht="15.75" customHeight="1" x14ac:dyDescent="0.2">
      <c r="B310" s="7"/>
    </row>
    <row r="311" spans="2:2" ht="15.75" customHeight="1" x14ac:dyDescent="0.2">
      <c r="B311" s="7"/>
    </row>
    <row r="312" spans="2:2" ht="15.75" customHeight="1" x14ac:dyDescent="0.2">
      <c r="B312" s="7"/>
    </row>
    <row r="313" spans="2:2" ht="15.75" customHeight="1" x14ac:dyDescent="0.2">
      <c r="B313" s="7"/>
    </row>
    <row r="314" spans="2:2" ht="15.75" customHeight="1" x14ac:dyDescent="0.2">
      <c r="B314" s="7"/>
    </row>
    <row r="315" spans="2:2" ht="15.75" customHeight="1" x14ac:dyDescent="0.2">
      <c r="B315" s="7"/>
    </row>
    <row r="316" spans="2:2" ht="15.75" customHeight="1" x14ac:dyDescent="0.2">
      <c r="B316" s="7"/>
    </row>
    <row r="317" spans="2:2" ht="15.75" customHeight="1" x14ac:dyDescent="0.2">
      <c r="B317" s="7"/>
    </row>
    <row r="318" spans="2:2" ht="15.75" customHeight="1" x14ac:dyDescent="0.2">
      <c r="B318" s="7"/>
    </row>
    <row r="319" spans="2:2" ht="15.75" customHeight="1" x14ac:dyDescent="0.2">
      <c r="B319" s="7"/>
    </row>
    <row r="320" spans="2:2" ht="15.75" customHeight="1" x14ac:dyDescent="0.2">
      <c r="B320" s="7"/>
    </row>
    <row r="321" spans="2:2" ht="15.75" customHeight="1" x14ac:dyDescent="0.2">
      <c r="B321" s="7"/>
    </row>
    <row r="322" spans="2:2" ht="15.75" customHeight="1" x14ac:dyDescent="0.2">
      <c r="B322" s="7"/>
    </row>
    <row r="323" spans="2:2" ht="15.75" customHeight="1" x14ac:dyDescent="0.2">
      <c r="B323" s="7"/>
    </row>
    <row r="324" spans="2:2" ht="15.75" customHeight="1" x14ac:dyDescent="0.2">
      <c r="B324" s="7"/>
    </row>
    <row r="325" spans="2:2" ht="15.75" customHeight="1" x14ac:dyDescent="0.2">
      <c r="B325" s="7"/>
    </row>
    <row r="326" spans="2:2" ht="15.75" customHeight="1" x14ac:dyDescent="0.2">
      <c r="B326" s="7"/>
    </row>
    <row r="327" spans="2:2" ht="15.75" customHeight="1" x14ac:dyDescent="0.2">
      <c r="B327" s="7"/>
    </row>
    <row r="328" spans="2:2" ht="15.75" customHeight="1" x14ac:dyDescent="0.2">
      <c r="B328" s="7"/>
    </row>
    <row r="329" spans="2:2" ht="15.75" customHeight="1" x14ac:dyDescent="0.2">
      <c r="B329" s="7"/>
    </row>
    <row r="330" spans="2:2" ht="15.75" customHeight="1" x14ac:dyDescent="0.2">
      <c r="B330" s="7"/>
    </row>
    <row r="331" spans="2:2" ht="15.75" customHeight="1" x14ac:dyDescent="0.2">
      <c r="B331" s="7"/>
    </row>
    <row r="332" spans="2:2" ht="15.75" customHeight="1" x14ac:dyDescent="0.2">
      <c r="B332" s="7"/>
    </row>
    <row r="333" spans="2:2" ht="15.75" customHeight="1" x14ac:dyDescent="0.2">
      <c r="B333" s="7"/>
    </row>
    <row r="334" spans="2:2" ht="15.75" customHeight="1" x14ac:dyDescent="0.2">
      <c r="B334" s="7"/>
    </row>
    <row r="335" spans="2:2" ht="15.75" customHeight="1" x14ac:dyDescent="0.2">
      <c r="B335" s="7"/>
    </row>
    <row r="336" spans="2:2" ht="15.75" customHeight="1" x14ac:dyDescent="0.2">
      <c r="B336" s="7"/>
    </row>
    <row r="337" spans="2:2" ht="15.75" customHeight="1" x14ac:dyDescent="0.2">
      <c r="B337" s="7"/>
    </row>
    <row r="338" spans="2:2" ht="15.75" customHeight="1" x14ac:dyDescent="0.2">
      <c r="B338" s="7"/>
    </row>
    <row r="339" spans="2:2" ht="15.75" customHeight="1" x14ac:dyDescent="0.2">
      <c r="B339" s="7"/>
    </row>
    <row r="340" spans="2:2" ht="15.75" customHeight="1" x14ac:dyDescent="0.2">
      <c r="B340" s="7"/>
    </row>
    <row r="341" spans="2:2" ht="15.75" customHeight="1" x14ac:dyDescent="0.2">
      <c r="B341" s="7"/>
    </row>
    <row r="342" spans="2:2" ht="15.75" customHeight="1" x14ac:dyDescent="0.2">
      <c r="B342" s="7"/>
    </row>
    <row r="343" spans="2:2" ht="15.75" customHeight="1" x14ac:dyDescent="0.2">
      <c r="B343" s="7"/>
    </row>
    <row r="344" spans="2:2" ht="15.75" customHeight="1" x14ac:dyDescent="0.2">
      <c r="B344" s="7"/>
    </row>
    <row r="345" spans="2:2" ht="15.75" customHeight="1" x14ac:dyDescent="0.2">
      <c r="B345" s="7"/>
    </row>
    <row r="346" spans="2:2" ht="15.75" customHeight="1" x14ac:dyDescent="0.2">
      <c r="B346" s="7"/>
    </row>
    <row r="347" spans="2:2" ht="15.75" customHeight="1" x14ac:dyDescent="0.2">
      <c r="B347" s="7"/>
    </row>
    <row r="348" spans="2:2" ht="15.75" customHeight="1" x14ac:dyDescent="0.2">
      <c r="B348" s="7"/>
    </row>
    <row r="349" spans="2:2" ht="15.75" customHeight="1" x14ac:dyDescent="0.2">
      <c r="B349" s="7"/>
    </row>
    <row r="350" spans="2:2" ht="15.75" customHeight="1" x14ac:dyDescent="0.2">
      <c r="B350" s="7"/>
    </row>
    <row r="351" spans="2:2" ht="15.75" customHeight="1" x14ac:dyDescent="0.2">
      <c r="B351" s="7"/>
    </row>
    <row r="352" spans="2:2" ht="15.75" customHeight="1" x14ac:dyDescent="0.2">
      <c r="B352" s="7"/>
    </row>
    <row r="353" spans="2:2" ht="15.75" customHeight="1" x14ac:dyDescent="0.2">
      <c r="B353" s="7"/>
    </row>
    <row r="354" spans="2:2" ht="15.75" customHeight="1" x14ac:dyDescent="0.2">
      <c r="B354" s="7"/>
    </row>
    <row r="355" spans="2:2" ht="15.75" customHeight="1" x14ac:dyDescent="0.2">
      <c r="B355" s="7"/>
    </row>
    <row r="356" spans="2:2" ht="15.75" customHeight="1" x14ac:dyDescent="0.2">
      <c r="B356" s="7"/>
    </row>
    <row r="357" spans="2:2" ht="15.75" customHeight="1" x14ac:dyDescent="0.2">
      <c r="B357" s="7"/>
    </row>
    <row r="358" spans="2:2" ht="15.75" customHeight="1" x14ac:dyDescent="0.2">
      <c r="B358" s="7"/>
    </row>
    <row r="359" spans="2:2" ht="15.75" customHeight="1" x14ac:dyDescent="0.2">
      <c r="B359" s="7"/>
    </row>
    <row r="360" spans="2:2" ht="15.75" customHeight="1" x14ac:dyDescent="0.2">
      <c r="B360" s="7"/>
    </row>
    <row r="361" spans="2:2" ht="15.75" customHeight="1" x14ac:dyDescent="0.2">
      <c r="B361" s="7"/>
    </row>
    <row r="362" spans="2:2" ht="15.75" customHeight="1" x14ac:dyDescent="0.2">
      <c r="B362" s="7"/>
    </row>
    <row r="363" spans="2:2" ht="15.75" customHeight="1" x14ac:dyDescent="0.2">
      <c r="B363" s="7"/>
    </row>
    <row r="364" spans="2:2" ht="15.75" customHeight="1" x14ac:dyDescent="0.2">
      <c r="B364" s="7"/>
    </row>
    <row r="365" spans="2:2" ht="15.75" customHeight="1" x14ac:dyDescent="0.2">
      <c r="B365" s="7"/>
    </row>
    <row r="366" spans="2:2" ht="15.75" customHeight="1" x14ac:dyDescent="0.2">
      <c r="B366" s="7"/>
    </row>
    <row r="367" spans="2:2" ht="15.75" customHeight="1" x14ac:dyDescent="0.2">
      <c r="B367" s="7"/>
    </row>
    <row r="368" spans="2:2" ht="15.75" customHeight="1" x14ac:dyDescent="0.2">
      <c r="B368" s="7"/>
    </row>
    <row r="369" spans="2:2" ht="15.75" customHeight="1" x14ac:dyDescent="0.2">
      <c r="B369" s="7"/>
    </row>
    <row r="370" spans="2:2" ht="15.75" customHeight="1" x14ac:dyDescent="0.2">
      <c r="B370" s="7"/>
    </row>
    <row r="371" spans="2:2" ht="15.75" customHeight="1" x14ac:dyDescent="0.2">
      <c r="B371" s="7"/>
    </row>
    <row r="372" spans="2:2" ht="15.75" customHeight="1" x14ac:dyDescent="0.2">
      <c r="B372" s="7"/>
    </row>
    <row r="373" spans="2:2" ht="15.75" customHeight="1" x14ac:dyDescent="0.2">
      <c r="B373" s="7"/>
    </row>
    <row r="374" spans="2:2" ht="15.75" customHeight="1" x14ac:dyDescent="0.2">
      <c r="B374" s="7"/>
    </row>
    <row r="375" spans="2:2" ht="15.75" customHeight="1" x14ac:dyDescent="0.2">
      <c r="B375" s="7"/>
    </row>
    <row r="376" spans="2:2" ht="15.75" customHeight="1" x14ac:dyDescent="0.2">
      <c r="B376" s="7"/>
    </row>
    <row r="377" spans="2:2" ht="15.75" customHeight="1" x14ac:dyDescent="0.2">
      <c r="B377" s="7"/>
    </row>
    <row r="378" spans="2:2" ht="15.75" customHeight="1" x14ac:dyDescent="0.2">
      <c r="B378" s="7"/>
    </row>
    <row r="379" spans="2:2" ht="15.75" customHeight="1" x14ac:dyDescent="0.2">
      <c r="B379" s="7"/>
    </row>
    <row r="380" spans="2:2" ht="15.75" customHeight="1" x14ac:dyDescent="0.2">
      <c r="B380" s="7"/>
    </row>
    <row r="381" spans="2:2" ht="15.75" customHeight="1" x14ac:dyDescent="0.2">
      <c r="B381" s="7"/>
    </row>
    <row r="382" spans="2:2" ht="15.75" customHeight="1" x14ac:dyDescent="0.2">
      <c r="B382" s="7"/>
    </row>
    <row r="383" spans="2:2" ht="15.75" customHeight="1" x14ac:dyDescent="0.2">
      <c r="B383" s="7"/>
    </row>
    <row r="384" spans="2:2" ht="15.75" customHeight="1" x14ac:dyDescent="0.2">
      <c r="B384" s="7"/>
    </row>
    <row r="385" spans="2:2" ht="15.75" customHeight="1" x14ac:dyDescent="0.2">
      <c r="B385" s="7"/>
    </row>
    <row r="386" spans="2:2" ht="15.75" customHeight="1" x14ac:dyDescent="0.2">
      <c r="B386" s="7"/>
    </row>
    <row r="387" spans="2:2" ht="15.75" customHeight="1" x14ac:dyDescent="0.2">
      <c r="B387" s="7"/>
    </row>
    <row r="388" spans="2:2" ht="15.75" customHeight="1" x14ac:dyDescent="0.2">
      <c r="B388" s="7"/>
    </row>
    <row r="389" spans="2:2" ht="15.75" customHeight="1" x14ac:dyDescent="0.2">
      <c r="B389" s="7"/>
    </row>
    <row r="390" spans="2:2" ht="15.75" customHeight="1" x14ac:dyDescent="0.2">
      <c r="B390" s="7"/>
    </row>
    <row r="391" spans="2:2" ht="15.75" customHeight="1" x14ac:dyDescent="0.2">
      <c r="B391" s="7"/>
    </row>
    <row r="392" spans="2:2" ht="15.75" customHeight="1" x14ac:dyDescent="0.2">
      <c r="B392" s="7"/>
    </row>
    <row r="393" spans="2:2" ht="15.75" customHeight="1" x14ac:dyDescent="0.2">
      <c r="B393" s="7"/>
    </row>
    <row r="394" spans="2:2" ht="15.75" customHeight="1" x14ac:dyDescent="0.2">
      <c r="B394" s="7"/>
    </row>
    <row r="395" spans="2:2" ht="15.75" customHeight="1" x14ac:dyDescent="0.2">
      <c r="B395" s="7"/>
    </row>
    <row r="396" spans="2:2" ht="15.75" customHeight="1" x14ac:dyDescent="0.2">
      <c r="B396" s="7"/>
    </row>
    <row r="397" spans="2:2" ht="15.75" customHeight="1" x14ac:dyDescent="0.2">
      <c r="B397" s="7"/>
    </row>
    <row r="398" spans="2:2" ht="15.75" customHeight="1" x14ac:dyDescent="0.2">
      <c r="B398" s="7"/>
    </row>
    <row r="399" spans="2:2" ht="15.75" customHeight="1" x14ac:dyDescent="0.2">
      <c r="B399" s="7"/>
    </row>
    <row r="400" spans="2:2" ht="15.75" customHeight="1" x14ac:dyDescent="0.2">
      <c r="B400" s="7"/>
    </row>
    <row r="401" spans="2:2" ht="15.75" customHeight="1" x14ac:dyDescent="0.2">
      <c r="B401" s="7"/>
    </row>
    <row r="402" spans="2:2" ht="15.75" customHeight="1" x14ac:dyDescent="0.2">
      <c r="B402" s="7"/>
    </row>
    <row r="403" spans="2:2" ht="15.75" customHeight="1" x14ac:dyDescent="0.2">
      <c r="B403" s="7"/>
    </row>
    <row r="404" spans="2:2" ht="15.75" customHeight="1" x14ac:dyDescent="0.2">
      <c r="B404" s="7"/>
    </row>
    <row r="405" spans="2:2" ht="15.75" customHeight="1" x14ac:dyDescent="0.2">
      <c r="B405" s="7"/>
    </row>
    <row r="406" spans="2:2" ht="15.75" customHeight="1" x14ac:dyDescent="0.2">
      <c r="B406" s="7"/>
    </row>
    <row r="407" spans="2:2" ht="15.75" customHeight="1" x14ac:dyDescent="0.2">
      <c r="B407" s="7"/>
    </row>
    <row r="408" spans="2:2" ht="15.75" customHeight="1" x14ac:dyDescent="0.2">
      <c r="B408" s="7"/>
    </row>
    <row r="409" spans="2:2" ht="15.75" customHeight="1" x14ac:dyDescent="0.2">
      <c r="B409" s="7"/>
    </row>
    <row r="410" spans="2:2" ht="15.75" customHeight="1" x14ac:dyDescent="0.2">
      <c r="B410" s="7"/>
    </row>
    <row r="411" spans="2:2" ht="15.75" customHeight="1" x14ac:dyDescent="0.2">
      <c r="B411" s="7"/>
    </row>
    <row r="412" spans="2:2" ht="15.75" customHeight="1" x14ac:dyDescent="0.2">
      <c r="B412" s="7"/>
    </row>
    <row r="413" spans="2:2" ht="15.75" customHeight="1" x14ac:dyDescent="0.2">
      <c r="B413" s="7"/>
    </row>
    <row r="414" spans="2:2" ht="15.75" customHeight="1" x14ac:dyDescent="0.2">
      <c r="B414" s="7"/>
    </row>
    <row r="415" spans="2:2" ht="15.75" customHeight="1" x14ac:dyDescent="0.2">
      <c r="B415" s="7"/>
    </row>
    <row r="416" spans="2:2" ht="15.75" customHeight="1" x14ac:dyDescent="0.2">
      <c r="B416" s="7"/>
    </row>
    <row r="417" spans="2:2" ht="15.75" customHeight="1" x14ac:dyDescent="0.2">
      <c r="B417" s="7"/>
    </row>
    <row r="418" spans="2:2" ht="15.75" customHeight="1" x14ac:dyDescent="0.2">
      <c r="B418" s="7"/>
    </row>
    <row r="419" spans="2:2" ht="15.75" customHeight="1" x14ac:dyDescent="0.2">
      <c r="B419" s="7"/>
    </row>
    <row r="420" spans="2:2" ht="15.75" customHeight="1" x14ac:dyDescent="0.2">
      <c r="B420" s="7"/>
    </row>
    <row r="421" spans="2:2" ht="15.75" customHeight="1" x14ac:dyDescent="0.2">
      <c r="B421" s="7"/>
    </row>
    <row r="422" spans="2:2" ht="15.75" customHeight="1" x14ac:dyDescent="0.2">
      <c r="B422" s="7"/>
    </row>
    <row r="423" spans="2:2" ht="15.75" customHeight="1" x14ac:dyDescent="0.2">
      <c r="B423" s="7"/>
    </row>
    <row r="424" spans="2:2" ht="15.75" customHeight="1" x14ac:dyDescent="0.2">
      <c r="B424" s="7"/>
    </row>
    <row r="425" spans="2:2" ht="15.75" customHeight="1" x14ac:dyDescent="0.2">
      <c r="B425" s="7"/>
    </row>
    <row r="426" spans="2:2" ht="15.75" customHeight="1" x14ac:dyDescent="0.2">
      <c r="B426" s="7"/>
    </row>
    <row r="427" spans="2:2" ht="15.75" customHeight="1" x14ac:dyDescent="0.2">
      <c r="B427" s="7"/>
    </row>
    <row r="428" spans="2:2" ht="15.75" customHeight="1" x14ac:dyDescent="0.2">
      <c r="B428" s="7"/>
    </row>
    <row r="429" spans="2:2" ht="15.75" customHeight="1" x14ac:dyDescent="0.2">
      <c r="B429" s="7"/>
    </row>
    <row r="430" spans="2:2" ht="15.75" customHeight="1" x14ac:dyDescent="0.2">
      <c r="B430" s="7"/>
    </row>
    <row r="431" spans="2:2" ht="15.75" customHeight="1" x14ac:dyDescent="0.2">
      <c r="B431" s="7"/>
    </row>
    <row r="432" spans="2:2" ht="15.75" customHeight="1" x14ac:dyDescent="0.2">
      <c r="B432" s="7"/>
    </row>
    <row r="433" spans="2:2" ht="15.75" customHeight="1" x14ac:dyDescent="0.2">
      <c r="B433" s="7"/>
    </row>
    <row r="434" spans="2:2" ht="15.75" customHeight="1" x14ac:dyDescent="0.2">
      <c r="B434" s="7"/>
    </row>
    <row r="435" spans="2:2" ht="15.75" customHeight="1" x14ac:dyDescent="0.2">
      <c r="B435" s="7"/>
    </row>
    <row r="436" spans="2:2" ht="15.75" customHeight="1" x14ac:dyDescent="0.2">
      <c r="B436" s="7"/>
    </row>
    <row r="437" spans="2:2" ht="15.75" customHeight="1" x14ac:dyDescent="0.2">
      <c r="B437" s="7"/>
    </row>
    <row r="438" spans="2:2" ht="15.75" customHeight="1" x14ac:dyDescent="0.2">
      <c r="B438" s="7"/>
    </row>
    <row r="439" spans="2:2" ht="15.75" customHeight="1" x14ac:dyDescent="0.2">
      <c r="B439" s="7"/>
    </row>
    <row r="440" spans="2:2" ht="15.75" customHeight="1" x14ac:dyDescent="0.2">
      <c r="B440" s="7"/>
    </row>
    <row r="441" spans="2:2" ht="15.75" customHeight="1" x14ac:dyDescent="0.2">
      <c r="B441" s="7"/>
    </row>
    <row r="442" spans="2:2" ht="15.75" customHeight="1" x14ac:dyDescent="0.2">
      <c r="B442" s="7"/>
    </row>
    <row r="443" spans="2:2" ht="15.75" customHeight="1" x14ac:dyDescent="0.2">
      <c r="B443" s="7"/>
    </row>
    <row r="444" spans="2:2" ht="15.75" customHeight="1" x14ac:dyDescent="0.2">
      <c r="B444" s="7"/>
    </row>
    <row r="445" spans="2:2" ht="15.75" customHeight="1" x14ac:dyDescent="0.2">
      <c r="B445" s="7"/>
    </row>
    <row r="446" spans="2:2" ht="15.75" customHeight="1" x14ac:dyDescent="0.2">
      <c r="B446" s="7"/>
    </row>
    <row r="447" spans="2:2" ht="15.75" customHeight="1" x14ac:dyDescent="0.2">
      <c r="B447" s="7"/>
    </row>
    <row r="448" spans="2:2" ht="15.75" customHeight="1" x14ac:dyDescent="0.2">
      <c r="B448" s="7"/>
    </row>
    <row r="449" spans="2:2" ht="15.75" customHeight="1" x14ac:dyDescent="0.2">
      <c r="B449" s="7"/>
    </row>
    <row r="450" spans="2:2" ht="15.75" customHeight="1" x14ac:dyDescent="0.2">
      <c r="B450" s="7"/>
    </row>
    <row r="451" spans="2:2" ht="15.75" customHeight="1" x14ac:dyDescent="0.2">
      <c r="B451" s="7"/>
    </row>
    <row r="452" spans="2:2" ht="15.75" customHeight="1" x14ac:dyDescent="0.2">
      <c r="B452" s="7"/>
    </row>
    <row r="453" spans="2:2" ht="15.75" customHeight="1" x14ac:dyDescent="0.2">
      <c r="B453" s="7"/>
    </row>
    <row r="454" spans="2:2" ht="15.75" customHeight="1" x14ac:dyDescent="0.2">
      <c r="B454" s="7"/>
    </row>
    <row r="455" spans="2:2" ht="15.75" customHeight="1" x14ac:dyDescent="0.2">
      <c r="B455" s="7"/>
    </row>
    <row r="456" spans="2:2" ht="15.75" customHeight="1" x14ac:dyDescent="0.2">
      <c r="B456" s="7"/>
    </row>
    <row r="457" spans="2:2" ht="15.75" customHeight="1" x14ac:dyDescent="0.2">
      <c r="B457" s="7"/>
    </row>
    <row r="458" spans="2:2" ht="15.75" customHeight="1" x14ac:dyDescent="0.2">
      <c r="B458" s="7"/>
    </row>
    <row r="459" spans="2:2" ht="15.75" customHeight="1" x14ac:dyDescent="0.2">
      <c r="B459" s="7"/>
    </row>
    <row r="460" spans="2:2" ht="15.75" customHeight="1" x14ac:dyDescent="0.2">
      <c r="B460" s="7"/>
    </row>
    <row r="461" spans="2:2" ht="15.75" customHeight="1" x14ac:dyDescent="0.2">
      <c r="B461" s="7"/>
    </row>
    <row r="462" spans="2:2" ht="15.75" customHeight="1" x14ac:dyDescent="0.2">
      <c r="B462" s="7"/>
    </row>
    <row r="463" spans="2:2" ht="15.75" customHeight="1" x14ac:dyDescent="0.2">
      <c r="B463" s="7"/>
    </row>
    <row r="464" spans="2:2" ht="15.75" customHeight="1" x14ac:dyDescent="0.2">
      <c r="B464" s="7"/>
    </row>
    <row r="465" spans="2:2" ht="15.75" customHeight="1" x14ac:dyDescent="0.2">
      <c r="B465" s="7"/>
    </row>
    <row r="466" spans="2:2" ht="15.75" customHeight="1" x14ac:dyDescent="0.2">
      <c r="B466" s="7"/>
    </row>
    <row r="467" spans="2:2" ht="15.75" customHeight="1" x14ac:dyDescent="0.2">
      <c r="B467" s="7"/>
    </row>
    <row r="468" spans="2:2" ht="15.75" customHeight="1" x14ac:dyDescent="0.2">
      <c r="B468" s="7"/>
    </row>
    <row r="469" spans="2:2" ht="15.75" customHeight="1" x14ac:dyDescent="0.2">
      <c r="B469" s="7"/>
    </row>
    <row r="470" spans="2:2" ht="15.75" customHeight="1" x14ac:dyDescent="0.2">
      <c r="B470" s="7"/>
    </row>
    <row r="471" spans="2:2" ht="15.75" customHeight="1" x14ac:dyDescent="0.2">
      <c r="B471" s="7"/>
    </row>
    <row r="472" spans="2:2" ht="15.75" customHeight="1" x14ac:dyDescent="0.2">
      <c r="B472" s="7"/>
    </row>
    <row r="473" spans="2:2" ht="15.75" customHeight="1" x14ac:dyDescent="0.2">
      <c r="B473" s="7"/>
    </row>
    <row r="474" spans="2:2" ht="15.75" customHeight="1" x14ac:dyDescent="0.2">
      <c r="B474" s="7"/>
    </row>
    <row r="475" spans="2:2" ht="15.75" customHeight="1" x14ac:dyDescent="0.2">
      <c r="B475" s="7"/>
    </row>
    <row r="476" spans="2:2" ht="15.75" customHeight="1" x14ac:dyDescent="0.2">
      <c r="B476" s="7"/>
    </row>
    <row r="477" spans="2:2" ht="15.75" customHeight="1" x14ac:dyDescent="0.2">
      <c r="B477" s="7"/>
    </row>
    <row r="478" spans="2:2" ht="15.75" customHeight="1" x14ac:dyDescent="0.2">
      <c r="B478" s="7"/>
    </row>
    <row r="479" spans="2:2" ht="15.75" customHeight="1" x14ac:dyDescent="0.2">
      <c r="B479" s="7"/>
    </row>
    <row r="480" spans="2:2" ht="15.75" customHeight="1" x14ac:dyDescent="0.2">
      <c r="B480" s="7"/>
    </row>
    <row r="481" spans="2:2" ht="15.75" customHeight="1" x14ac:dyDescent="0.2">
      <c r="B481" s="7"/>
    </row>
    <row r="482" spans="2:2" ht="15.75" customHeight="1" x14ac:dyDescent="0.2">
      <c r="B482" s="7"/>
    </row>
    <row r="483" spans="2:2" ht="15.75" customHeight="1" x14ac:dyDescent="0.2">
      <c r="B483" s="7"/>
    </row>
    <row r="484" spans="2:2" ht="15.75" customHeight="1" x14ac:dyDescent="0.2">
      <c r="B484" s="7"/>
    </row>
    <row r="485" spans="2:2" ht="15.75" customHeight="1" x14ac:dyDescent="0.2">
      <c r="B485" s="7"/>
    </row>
    <row r="486" spans="2:2" ht="15.75" customHeight="1" x14ac:dyDescent="0.2">
      <c r="B486" s="7"/>
    </row>
    <row r="487" spans="2:2" ht="15.75" customHeight="1" x14ac:dyDescent="0.2">
      <c r="B487" s="7"/>
    </row>
    <row r="488" spans="2:2" ht="15.75" customHeight="1" x14ac:dyDescent="0.2">
      <c r="B488" s="7"/>
    </row>
    <row r="489" spans="2:2" ht="15.75" customHeight="1" x14ac:dyDescent="0.2">
      <c r="B489" s="7"/>
    </row>
    <row r="490" spans="2:2" ht="15.75" customHeight="1" x14ac:dyDescent="0.2">
      <c r="B490" s="7"/>
    </row>
    <row r="491" spans="2:2" ht="15.75" customHeight="1" x14ac:dyDescent="0.2">
      <c r="B491" s="7"/>
    </row>
    <row r="492" spans="2:2" ht="15.75" customHeight="1" x14ac:dyDescent="0.2">
      <c r="B492" s="7"/>
    </row>
    <row r="493" spans="2:2" ht="15.75" customHeight="1" x14ac:dyDescent="0.2">
      <c r="B493" s="7"/>
    </row>
    <row r="494" spans="2:2" ht="15.75" customHeight="1" x14ac:dyDescent="0.2">
      <c r="B494" s="7"/>
    </row>
    <row r="495" spans="2:2" ht="15.75" customHeight="1" x14ac:dyDescent="0.2">
      <c r="B495" s="7"/>
    </row>
    <row r="496" spans="2:2" ht="15.75" customHeight="1" x14ac:dyDescent="0.2">
      <c r="B496" s="7"/>
    </row>
    <row r="497" spans="2:2" ht="15.75" customHeight="1" x14ac:dyDescent="0.2">
      <c r="B497" s="7"/>
    </row>
    <row r="498" spans="2:2" ht="15.75" customHeight="1" x14ac:dyDescent="0.2">
      <c r="B498" s="7"/>
    </row>
    <row r="499" spans="2:2" ht="15.75" customHeight="1" x14ac:dyDescent="0.2">
      <c r="B499" s="7"/>
    </row>
    <row r="500" spans="2:2" ht="15.75" customHeight="1" x14ac:dyDescent="0.2">
      <c r="B500" s="7"/>
    </row>
    <row r="501" spans="2:2" ht="15.75" customHeight="1" x14ac:dyDescent="0.2">
      <c r="B501" s="7"/>
    </row>
    <row r="502" spans="2:2" ht="15.75" customHeight="1" x14ac:dyDescent="0.2">
      <c r="B502" s="7"/>
    </row>
    <row r="503" spans="2:2" ht="15.75" customHeight="1" x14ac:dyDescent="0.2">
      <c r="B503" s="7"/>
    </row>
    <row r="504" spans="2:2" ht="15.75" customHeight="1" x14ac:dyDescent="0.2">
      <c r="B504" s="7"/>
    </row>
    <row r="505" spans="2:2" ht="15.75" customHeight="1" x14ac:dyDescent="0.2">
      <c r="B505" s="7"/>
    </row>
    <row r="506" spans="2:2" ht="15.75" customHeight="1" x14ac:dyDescent="0.2">
      <c r="B506" s="7"/>
    </row>
    <row r="507" spans="2:2" ht="15.75" customHeight="1" x14ac:dyDescent="0.2">
      <c r="B507" s="7"/>
    </row>
    <row r="508" spans="2:2" ht="15.75" customHeight="1" x14ac:dyDescent="0.2">
      <c r="B508" s="7"/>
    </row>
    <row r="509" spans="2:2" ht="15.75" customHeight="1" x14ac:dyDescent="0.2">
      <c r="B509" s="7"/>
    </row>
    <row r="510" spans="2:2" ht="15.75" customHeight="1" x14ac:dyDescent="0.2">
      <c r="B510" s="7"/>
    </row>
    <row r="511" spans="2:2" ht="15.75" customHeight="1" x14ac:dyDescent="0.2">
      <c r="B511" s="7"/>
    </row>
    <row r="512" spans="2:2" ht="15.75" customHeight="1" x14ac:dyDescent="0.2">
      <c r="B512" s="7"/>
    </row>
    <row r="513" spans="2:2" ht="15.75" customHeight="1" x14ac:dyDescent="0.2">
      <c r="B513" s="7"/>
    </row>
    <row r="514" spans="2:2" ht="15.75" customHeight="1" x14ac:dyDescent="0.2">
      <c r="B514" s="7"/>
    </row>
    <row r="515" spans="2:2" ht="15.75" customHeight="1" x14ac:dyDescent="0.2">
      <c r="B515" s="7"/>
    </row>
    <row r="516" spans="2:2" ht="15.75" customHeight="1" x14ac:dyDescent="0.2">
      <c r="B516" s="7"/>
    </row>
    <row r="517" spans="2:2" ht="15.75" customHeight="1" x14ac:dyDescent="0.2">
      <c r="B517" s="7"/>
    </row>
    <row r="518" spans="2:2" ht="15.75" customHeight="1" x14ac:dyDescent="0.2">
      <c r="B518" s="7"/>
    </row>
    <row r="519" spans="2:2" ht="15.75" customHeight="1" x14ac:dyDescent="0.2">
      <c r="B519" s="7"/>
    </row>
    <row r="520" spans="2:2" ht="15.75" customHeight="1" x14ac:dyDescent="0.2">
      <c r="B520" s="7"/>
    </row>
    <row r="521" spans="2:2" ht="15.75" customHeight="1" x14ac:dyDescent="0.2">
      <c r="B521" s="7"/>
    </row>
    <row r="522" spans="2:2" ht="15.75" customHeight="1" x14ac:dyDescent="0.2">
      <c r="B522" s="7"/>
    </row>
    <row r="523" spans="2:2" ht="15.75" customHeight="1" x14ac:dyDescent="0.2">
      <c r="B523" s="7"/>
    </row>
    <row r="524" spans="2:2" ht="15.75" customHeight="1" x14ac:dyDescent="0.2">
      <c r="B524" s="7"/>
    </row>
    <row r="525" spans="2:2" ht="15.75" customHeight="1" x14ac:dyDescent="0.2">
      <c r="B525" s="7"/>
    </row>
    <row r="526" spans="2:2" ht="15.75" customHeight="1" x14ac:dyDescent="0.2">
      <c r="B526" s="7"/>
    </row>
    <row r="527" spans="2:2" ht="15.75" customHeight="1" x14ac:dyDescent="0.2">
      <c r="B527" s="7"/>
    </row>
    <row r="528" spans="2:2" ht="15.75" customHeight="1" x14ac:dyDescent="0.2">
      <c r="B528" s="7"/>
    </row>
    <row r="529" spans="2:2" ht="15.75" customHeight="1" x14ac:dyDescent="0.2">
      <c r="B529" s="7"/>
    </row>
    <row r="530" spans="2:2" ht="15.75" customHeight="1" x14ac:dyDescent="0.2">
      <c r="B530" s="7"/>
    </row>
    <row r="531" spans="2:2" ht="15.75" customHeight="1" x14ac:dyDescent="0.2">
      <c r="B531" s="7"/>
    </row>
    <row r="532" spans="2:2" ht="15.75" customHeight="1" x14ac:dyDescent="0.2">
      <c r="B532" s="7"/>
    </row>
    <row r="533" spans="2:2" ht="15.75" customHeight="1" x14ac:dyDescent="0.2">
      <c r="B533" s="7"/>
    </row>
    <row r="534" spans="2:2" ht="15.75" customHeight="1" x14ac:dyDescent="0.2">
      <c r="B534" s="7"/>
    </row>
    <row r="535" spans="2:2" ht="15.75" customHeight="1" x14ac:dyDescent="0.2">
      <c r="B535" s="7"/>
    </row>
    <row r="536" spans="2:2" ht="15.75" customHeight="1" x14ac:dyDescent="0.2">
      <c r="B536" s="7"/>
    </row>
    <row r="537" spans="2:2" ht="15.75" customHeight="1" x14ac:dyDescent="0.2">
      <c r="B537" s="7"/>
    </row>
    <row r="538" spans="2:2" ht="15.75" customHeight="1" x14ac:dyDescent="0.2">
      <c r="B538" s="7"/>
    </row>
    <row r="539" spans="2:2" ht="15.75" customHeight="1" x14ac:dyDescent="0.2">
      <c r="B539" s="7"/>
    </row>
    <row r="540" spans="2:2" ht="15.75" customHeight="1" x14ac:dyDescent="0.2">
      <c r="B540" s="7"/>
    </row>
    <row r="541" spans="2:2" ht="15.75" customHeight="1" x14ac:dyDescent="0.2">
      <c r="B541" s="7"/>
    </row>
    <row r="542" spans="2:2" ht="15.75" customHeight="1" x14ac:dyDescent="0.2">
      <c r="B542" s="7"/>
    </row>
    <row r="543" spans="2:2" ht="15.75" customHeight="1" x14ac:dyDescent="0.2">
      <c r="B543" s="7"/>
    </row>
    <row r="544" spans="2:2" ht="15.75" customHeight="1" x14ac:dyDescent="0.2">
      <c r="B544" s="7"/>
    </row>
    <row r="545" spans="2:2" ht="15.75" customHeight="1" x14ac:dyDescent="0.2">
      <c r="B545" s="7"/>
    </row>
    <row r="546" spans="2:2" ht="15.75" customHeight="1" x14ac:dyDescent="0.2">
      <c r="B546" s="7"/>
    </row>
    <row r="547" spans="2:2" ht="15.75" customHeight="1" x14ac:dyDescent="0.2">
      <c r="B547" s="7"/>
    </row>
    <row r="548" spans="2:2" ht="15.75" customHeight="1" x14ac:dyDescent="0.2">
      <c r="B548" s="7"/>
    </row>
    <row r="549" spans="2:2" ht="15.75" customHeight="1" x14ac:dyDescent="0.2">
      <c r="B549" s="7"/>
    </row>
    <row r="550" spans="2:2" ht="15.75" customHeight="1" x14ac:dyDescent="0.2">
      <c r="B550" s="7"/>
    </row>
    <row r="551" spans="2:2" ht="15.75" customHeight="1" x14ac:dyDescent="0.2">
      <c r="B551" s="7"/>
    </row>
    <row r="552" spans="2:2" ht="15.75" customHeight="1" x14ac:dyDescent="0.2">
      <c r="B552" s="7"/>
    </row>
    <row r="553" spans="2:2" ht="15.75" customHeight="1" x14ac:dyDescent="0.2">
      <c r="B553" s="7"/>
    </row>
    <row r="554" spans="2:2" ht="15.75" customHeight="1" x14ac:dyDescent="0.2">
      <c r="B554" s="7"/>
    </row>
    <row r="555" spans="2:2" ht="15.75" customHeight="1" x14ac:dyDescent="0.2">
      <c r="B555" s="7"/>
    </row>
    <row r="556" spans="2:2" ht="15.75" customHeight="1" x14ac:dyDescent="0.2">
      <c r="B556" s="7"/>
    </row>
    <row r="557" spans="2:2" ht="15.75" customHeight="1" x14ac:dyDescent="0.2">
      <c r="B557" s="7"/>
    </row>
    <row r="558" spans="2:2" ht="15.75" customHeight="1" x14ac:dyDescent="0.2">
      <c r="B558" s="7"/>
    </row>
    <row r="559" spans="2:2" ht="15.75" customHeight="1" x14ac:dyDescent="0.2">
      <c r="B559" s="7"/>
    </row>
    <row r="560" spans="2:2" ht="15.75" customHeight="1" x14ac:dyDescent="0.2">
      <c r="B560" s="7"/>
    </row>
    <row r="561" spans="2:2" ht="15.75" customHeight="1" x14ac:dyDescent="0.2">
      <c r="B561" s="7"/>
    </row>
    <row r="562" spans="2:2" ht="15.75" customHeight="1" x14ac:dyDescent="0.2">
      <c r="B562" s="7"/>
    </row>
    <row r="563" spans="2:2" ht="15.75" customHeight="1" x14ac:dyDescent="0.2">
      <c r="B563" s="7"/>
    </row>
    <row r="564" spans="2:2" ht="15.75" customHeight="1" x14ac:dyDescent="0.2">
      <c r="B564" s="7"/>
    </row>
    <row r="565" spans="2:2" ht="15.75" customHeight="1" x14ac:dyDescent="0.2">
      <c r="B565" s="7"/>
    </row>
    <row r="566" spans="2:2" ht="15.75" customHeight="1" x14ac:dyDescent="0.2">
      <c r="B566" s="7"/>
    </row>
    <row r="567" spans="2:2" ht="15.75" customHeight="1" x14ac:dyDescent="0.2">
      <c r="B567" s="7"/>
    </row>
    <row r="568" spans="2:2" ht="15.75" customHeight="1" x14ac:dyDescent="0.2">
      <c r="B568" s="7"/>
    </row>
    <row r="569" spans="2:2" ht="15.75" customHeight="1" x14ac:dyDescent="0.2">
      <c r="B569" s="7"/>
    </row>
    <row r="570" spans="2:2" ht="15.75" customHeight="1" x14ac:dyDescent="0.2">
      <c r="B570" s="7"/>
    </row>
    <row r="571" spans="2:2" ht="15.75" customHeight="1" x14ac:dyDescent="0.2">
      <c r="B571" s="7"/>
    </row>
    <row r="572" spans="2:2" ht="15.75" customHeight="1" x14ac:dyDescent="0.2">
      <c r="B572" s="7"/>
    </row>
    <row r="573" spans="2:2" ht="15.75" customHeight="1" x14ac:dyDescent="0.2">
      <c r="B573" s="7"/>
    </row>
    <row r="574" spans="2:2" ht="15.75" customHeight="1" x14ac:dyDescent="0.2">
      <c r="B574" s="7"/>
    </row>
    <row r="575" spans="2:2" ht="15.75" customHeight="1" x14ac:dyDescent="0.2">
      <c r="B575" s="7"/>
    </row>
    <row r="576" spans="2:2" ht="15.75" customHeight="1" x14ac:dyDescent="0.2">
      <c r="B576" s="7"/>
    </row>
    <row r="577" spans="2:2" ht="15.75" customHeight="1" x14ac:dyDescent="0.2">
      <c r="B577" s="7"/>
    </row>
    <row r="578" spans="2:2" ht="15.75" customHeight="1" x14ac:dyDescent="0.2">
      <c r="B578" s="7"/>
    </row>
    <row r="579" spans="2:2" ht="15.75" customHeight="1" x14ac:dyDescent="0.2">
      <c r="B579" s="7"/>
    </row>
    <row r="580" spans="2:2" ht="15.75" customHeight="1" x14ac:dyDescent="0.2">
      <c r="B580" s="7"/>
    </row>
    <row r="581" spans="2:2" ht="15.75" customHeight="1" x14ac:dyDescent="0.2">
      <c r="B581" s="7"/>
    </row>
    <row r="582" spans="2:2" ht="15.75" customHeight="1" x14ac:dyDescent="0.2">
      <c r="B582" s="7"/>
    </row>
    <row r="583" spans="2:2" ht="15.75" customHeight="1" x14ac:dyDescent="0.2">
      <c r="B583" s="7"/>
    </row>
    <row r="584" spans="2:2" ht="15.75" customHeight="1" x14ac:dyDescent="0.2">
      <c r="B584" s="7"/>
    </row>
    <row r="585" spans="2:2" ht="15.75" customHeight="1" x14ac:dyDescent="0.2">
      <c r="B585" s="7"/>
    </row>
    <row r="586" spans="2:2" ht="15.75" customHeight="1" x14ac:dyDescent="0.2">
      <c r="B586" s="7"/>
    </row>
    <row r="587" spans="2:2" ht="15.75" customHeight="1" x14ac:dyDescent="0.2">
      <c r="B587" s="7"/>
    </row>
    <row r="588" spans="2:2" ht="15.75" customHeight="1" x14ac:dyDescent="0.2">
      <c r="B588" s="7"/>
    </row>
    <row r="589" spans="2:2" ht="15.75" customHeight="1" x14ac:dyDescent="0.2">
      <c r="B589" s="7"/>
    </row>
    <row r="590" spans="2:2" ht="15.75" customHeight="1" x14ac:dyDescent="0.2">
      <c r="B590" s="7"/>
    </row>
    <row r="591" spans="2:2" ht="15.75" customHeight="1" x14ac:dyDescent="0.2">
      <c r="B591" s="7"/>
    </row>
    <row r="592" spans="2:2" ht="15.75" customHeight="1" x14ac:dyDescent="0.2">
      <c r="B592" s="7"/>
    </row>
    <row r="593" spans="2:2" ht="15.75" customHeight="1" x14ac:dyDescent="0.2">
      <c r="B593" s="7"/>
    </row>
    <row r="594" spans="2:2" ht="15.75" customHeight="1" x14ac:dyDescent="0.2">
      <c r="B594" s="7"/>
    </row>
    <row r="595" spans="2:2" ht="15.75" customHeight="1" x14ac:dyDescent="0.2">
      <c r="B595" s="7"/>
    </row>
    <row r="596" spans="2:2" ht="15.75" customHeight="1" x14ac:dyDescent="0.2">
      <c r="B596" s="7"/>
    </row>
    <row r="597" spans="2:2" ht="15.75" customHeight="1" x14ac:dyDescent="0.2">
      <c r="B597" s="7"/>
    </row>
    <row r="598" spans="2:2" ht="15.75" customHeight="1" x14ac:dyDescent="0.2">
      <c r="B598" s="7"/>
    </row>
    <row r="599" spans="2:2" ht="15.75" customHeight="1" x14ac:dyDescent="0.2">
      <c r="B599" s="7"/>
    </row>
    <row r="600" spans="2:2" ht="15.75" customHeight="1" x14ac:dyDescent="0.2">
      <c r="B600" s="7"/>
    </row>
    <row r="601" spans="2:2" ht="15.75" customHeight="1" x14ac:dyDescent="0.2">
      <c r="B601" s="7"/>
    </row>
    <row r="602" spans="2:2" ht="15.75" customHeight="1" x14ac:dyDescent="0.2">
      <c r="B602" s="7"/>
    </row>
    <row r="603" spans="2:2" ht="15.75" customHeight="1" x14ac:dyDescent="0.2">
      <c r="B603" s="7"/>
    </row>
    <row r="604" spans="2:2" ht="15.75" customHeight="1" x14ac:dyDescent="0.2">
      <c r="B604" s="7"/>
    </row>
    <row r="605" spans="2:2" ht="15.75" customHeight="1" x14ac:dyDescent="0.2">
      <c r="B605" s="7"/>
    </row>
    <row r="606" spans="2:2" ht="15.75" customHeight="1" x14ac:dyDescent="0.2">
      <c r="B606" s="7"/>
    </row>
    <row r="607" spans="2:2" ht="15.75" customHeight="1" x14ac:dyDescent="0.2">
      <c r="B607" s="7"/>
    </row>
    <row r="608" spans="2:2" ht="15.75" customHeight="1" x14ac:dyDescent="0.2">
      <c r="B608" s="7"/>
    </row>
    <row r="609" spans="2:2" ht="15.75" customHeight="1" x14ac:dyDescent="0.2">
      <c r="B609" s="7"/>
    </row>
    <row r="610" spans="2:2" ht="15.75" customHeight="1" x14ac:dyDescent="0.2">
      <c r="B610" s="7"/>
    </row>
    <row r="611" spans="2:2" ht="15.75" customHeight="1" x14ac:dyDescent="0.2">
      <c r="B611" s="7"/>
    </row>
    <row r="612" spans="2:2" ht="15.75" customHeight="1" x14ac:dyDescent="0.2">
      <c r="B612" s="7"/>
    </row>
    <row r="613" spans="2:2" ht="15.75" customHeight="1" x14ac:dyDescent="0.2">
      <c r="B613" s="7"/>
    </row>
    <row r="614" spans="2:2" ht="15.75" customHeight="1" x14ac:dyDescent="0.2">
      <c r="B614" s="7"/>
    </row>
    <row r="615" spans="2:2" ht="15.75" customHeight="1" x14ac:dyDescent="0.2">
      <c r="B615" s="7"/>
    </row>
    <row r="616" spans="2:2" ht="15.75" customHeight="1" x14ac:dyDescent="0.2">
      <c r="B616" s="7"/>
    </row>
    <row r="617" spans="2:2" ht="15.75" customHeight="1" x14ac:dyDescent="0.2">
      <c r="B617" s="7"/>
    </row>
    <row r="618" spans="2:2" ht="15.75" customHeight="1" x14ac:dyDescent="0.2">
      <c r="B618" s="7"/>
    </row>
    <row r="619" spans="2:2" ht="15.75" customHeight="1" x14ac:dyDescent="0.2">
      <c r="B619" s="7"/>
    </row>
    <row r="620" spans="2:2" ht="15.75" customHeight="1" x14ac:dyDescent="0.2">
      <c r="B620" s="7"/>
    </row>
    <row r="621" spans="2:2" ht="15.75" customHeight="1" x14ac:dyDescent="0.2">
      <c r="B621" s="7"/>
    </row>
    <row r="622" spans="2:2" ht="15.75" customHeight="1" x14ac:dyDescent="0.2">
      <c r="B622" s="7"/>
    </row>
    <row r="623" spans="2:2" ht="15.75" customHeight="1" x14ac:dyDescent="0.2">
      <c r="B623" s="7"/>
    </row>
    <row r="624" spans="2:2" ht="15.75" customHeight="1" x14ac:dyDescent="0.2">
      <c r="B624" s="7"/>
    </row>
    <row r="625" spans="2:2" ht="15.75" customHeight="1" x14ac:dyDescent="0.2">
      <c r="B625" s="7"/>
    </row>
    <row r="626" spans="2:2" ht="15.75" customHeight="1" x14ac:dyDescent="0.2">
      <c r="B626" s="7"/>
    </row>
    <row r="627" spans="2:2" ht="15.75" customHeight="1" x14ac:dyDescent="0.2">
      <c r="B627" s="7"/>
    </row>
    <row r="628" spans="2:2" ht="15.75" customHeight="1" x14ac:dyDescent="0.2">
      <c r="B628" s="7"/>
    </row>
    <row r="629" spans="2:2" ht="15.75" customHeight="1" x14ac:dyDescent="0.2">
      <c r="B629" s="7"/>
    </row>
    <row r="630" spans="2:2" ht="15.75" customHeight="1" x14ac:dyDescent="0.2">
      <c r="B630" s="7"/>
    </row>
    <row r="631" spans="2:2" ht="15.75" customHeight="1" x14ac:dyDescent="0.2">
      <c r="B631" s="7"/>
    </row>
    <row r="632" spans="2:2" ht="15.75" customHeight="1" x14ac:dyDescent="0.2">
      <c r="B632" s="7"/>
    </row>
    <row r="633" spans="2:2" ht="15.75" customHeight="1" x14ac:dyDescent="0.2">
      <c r="B633" s="7"/>
    </row>
    <row r="634" spans="2:2" ht="15.75" customHeight="1" x14ac:dyDescent="0.2">
      <c r="B634" s="7"/>
    </row>
    <row r="635" spans="2:2" ht="15.75" customHeight="1" x14ac:dyDescent="0.2">
      <c r="B635" s="7"/>
    </row>
    <row r="636" spans="2:2" ht="15.75" customHeight="1" x14ac:dyDescent="0.2">
      <c r="B636" s="7"/>
    </row>
    <row r="637" spans="2:2" ht="15.75" customHeight="1" x14ac:dyDescent="0.2">
      <c r="B637" s="7"/>
    </row>
    <row r="638" spans="2:2" ht="15.75" customHeight="1" x14ac:dyDescent="0.2">
      <c r="B638" s="7"/>
    </row>
    <row r="639" spans="2:2" ht="15.75" customHeight="1" x14ac:dyDescent="0.2">
      <c r="B639" s="7"/>
    </row>
    <row r="640" spans="2:2" ht="15.75" customHeight="1" x14ac:dyDescent="0.2">
      <c r="B640" s="7"/>
    </row>
    <row r="641" spans="2:2" ht="15.75" customHeight="1" x14ac:dyDescent="0.2">
      <c r="B641" s="7"/>
    </row>
    <row r="642" spans="2:2" ht="15.75" customHeight="1" x14ac:dyDescent="0.2">
      <c r="B642" s="7"/>
    </row>
    <row r="643" spans="2:2" ht="15.75" customHeight="1" x14ac:dyDescent="0.2">
      <c r="B643" s="7"/>
    </row>
    <row r="644" spans="2:2" ht="15.75" customHeight="1" x14ac:dyDescent="0.2">
      <c r="B644" s="7"/>
    </row>
    <row r="645" spans="2:2" ht="15.75" customHeight="1" x14ac:dyDescent="0.2">
      <c r="B645" s="7"/>
    </row>
    <row r="646" spans="2:2" ht="15.75" customHeight="1" x14ac:dyDescent="0.2">
      <c r="B646" s="7"/>
    </row>
    <row r="647" spans="2:2" ht="15.75" customHeight="1" x14ac:dyDescent="0.2">
      <c r="B647" s="7"/>
    </row>
    <row r="648" spans="2:2" ht="15.75" customHeight="1" x14ac:dyDescent="0.2">
      <c r="B648" s="7"/>
    </row>
    <row r="649" spans="2:2" ht="15.75" customHeight="1" x14ac:dyDescent="0.2">
      <c r="B649" s="7"/>
    </row>
    <row r="650" spans="2:2" ht="15.75" customHeight="1" x14ac:dyDescent="0.2">
      <c r="B650" s="7"/>
    </row>
    <row r="651" spans="2:2" ht="15.75" customHeight="1" x14ac:dyDescent="0.2">
      <c r="B651" s="7"/>
    </row>
    <row r="652" spans="2:2" ht="15.75" customHeight="1" x14ac:dyDescent="0.2">
      <c r="B652" s="7"/>
    </row>
    <row r="653" spans="2:2" ht="15.75" customHeight="1" x14ac:dyDescent="0.2">
      <c r="B653" s="7"/>
    </row>
    <row r="654" spans="2:2" ht="15.75" customHeight="1" x14ac:dyDescent="0.2">
      <c r="B654" s="7"/>
    </row>
    <row r="655" spans="2:2" ht="15.75" customHeight="1" x14ac:dyDescent="0.2">
      <c r="B655" s="7"/>
    </row>
    <row r="656" spans="2:2" ht="15.75" customHeight="1" x14ac:dyDescent="0.2">
      <c r="B656" s="7"/>
    </row>
    <row r="657" spans="2:2" ht="15.75" customHeight="1" x14ac:dyDescent="0.2">
      <c r="B657" s="7"/>
    </row>
    <row r="658" spans="2:2" ht="15.75" customHeight="1" x14ac:dyDescent="0.2">
      <c r="B658" s="7"/>
    </row>
    <row r="659" spans="2:2" ht="15.75" customHeight="1" x14ac:dyDescent="0.2">
      <c r="B659" s="7"/>
    </row>
    <row r="660" spans="2:2" ht="15.75" customHeight="1" x14ac:dyDescent="0.2">
      <c r="B660" s="7"/>
    </row>
    <row r="661" spans="2:2" ht="15.75" customHeight="1" x14ac:dyDescent="0.2">
      <c r="B661" s="7"/>
    </row>
    <row r="662" spans="2:2" ht="15.75" customHeight="1" x14ac:dyDescent="0.2">
      <c r="B662" s="7"/>
    </row>
    <row r="663" spans="2:2" ht="15.75" customHeight="1" x14ac:dyDescent="0.2">
      <c r="B663" s="7"/>
    </row>
    <row r="664" spans="2:2" ht="15.75" customHeight="1" x14ac:dyDescent="0.2">
      <c r="B664" s="7"/>
    </row>
    <row r="665" spans="2:2" ht="15.75" customHeight="1" x14ac:dyDescent="0.2">
      <c r="B665" s="7"/>
    </row>
    <row r="666" spans="2:2" ht="15.75" customHeight="1" x14ac:dyDescent="0.2">
      <c r="B666" s="7"/>
    </row>
    <row r="667" spans="2:2" ht="15.75" customHeight="1" x14ac:dyDescent="0.2">
      <c r="B667" s="7"/>
    </row>
    <row r="668" spans="2:2" ht="15.75" customHeight="1" x14ac:dyDescent="0.2">
      <c r="B668" s="7"/>
    </row>
    <row r="669" spans="2:2" ht="15.75" customHeight="1" x14ac:dyDescent="0.2">
      <c r="B669" s="7"/>
    </row>
    <row r="670" spans="2:2" ht="15.75" customHeight="1" x14ac:dyDescent="0.2">
      <c r="B670" s="7"/>
    </row>
    <row r="671" spans="2:2" ht="15.75" customHeight="1" x14ac:dyDescent="0.2">
      <c r="B671" s="7"/>
    </row>
    <row r="672" spans="2:2" ht="15.75" customHeight="1" x14ac:dyDescent="0.2">
      <c r="B672" s="7"/>
    </row>
    <row r="673" spans="2:2" ht="15.75" customHeight="1" x14ac:dyDescent="0.2">
      <c r="B673" s="7"/>
    </row>
    <row r="674" spans="2:2" ht="15.75" customHeight="1" x14ac:dyDescent="0.2">
      <c r="B674" s="7"/>
    </row>
    <row r="675" spans="2:2" ht="15.75" customHeight="1" x14ac:dyDescent="0.2">
      <c r="B675" s="7"/>
    </row>
    <row r="676" spans="2:2" ht="15.75" customHeight="1" x14ac:dyDescent="0.2">
      <c r="B676" s="7"/>
    </row>
    <row r="677" spans="2:2" ht="15.75" customHeight="1" x14ac:dyDescent="0.2">
      <c r="B677" s="7"/>
    </row>
    <row r="678" spans="2:2" ht="15.75" customHeight="1" x14ac:dyDescent="0.2">
      <c r="B678" s="7"/>
    </row>
    <row r="679" spans="2:2" ht="15.75" customHeight="1" x14ac:dyDescent="0.2">
      <c r="B679" s="7"/>
    </row>
    <row r="680" spans="2:2" ht="15.75" customHeight="1" x14ac:dyDescent="0.2">
      <c r="B680" s="7"/>
    </row>
    <row r="681" spans="2:2" ht="15.75" customHeight="1" x14ac:dyDescent="0.2">
      <c r="B681" s="7"/>
    </row>
    <row r="682" spans="2:2" ht="15.75" customHeight="1" x14ac:dyDescent="0.2">
      <c r="B682" s="7"/>
    </row>
    <row r="683" spans="2:2" ht="15.75" customHeight="1" x14ac:dyDescent="0.2">
      <c r="B683" s="7"/>
    </row>
    <row r="684" spans="2:2" ht="15.75" customHeight="1" x14ac:dyDescent="0.2">
      <c r="B684" s="7"/>
    </row>
    <row r="685" spans="2:2" ht="15.75" customHeight="1" x14ac:dyDescent="0.2">
      <c r="B685" s="7"/>
    </row>
    <row r="686" spans="2:2" ht="15.75" customHeight="1" x14ac:dyDescent="0.2">
      <c r="B686" s="7"/>
    </row>
    <row r="687" spans="2:2" ht="15.75" customHeight="1" x14ac:dyDescent="0.2">
      <c r="B687" s="7"/>
    </row>
    <row r="688" spans="2:2" ht="15.75" customHeight="1" x14ac:dyDescent="0.2">
      <c r="B688" s="7"/>
    </row>
    <row r="689" spans="2:2" ht="15.75" customHeight="1" x14ac:dyDescent="0.2">
      <c r="B689" s="7"/>
    </row>
    <row r="690" spans="2:2" ht="15.75" customHeight="1" x14ac:dyDescent="0.2">
      <c r="B690" s="7"/>
    </row>
    <row r="691" spans="2:2" ht="15.75" customHeight="1" x14ac:dyDescent="0.2">
      <c r="B691" s="7"/>
    </row>
    <row r="692" spans="2:2" ht="15.75" customHeight="1" x14ac:dyDescent="0.2">
      <c r="B692" s="7"/>
    </row>
    <row r="693" spans="2:2" ht="15.75" customHeight="1" x14ac:dyDescent="0.2">
      <c r="B693" s="7"/>
    </row>
    <row r="694" spans="2:2" ht="15.75" customHeight="1" x14ac:dyDescent="0.2">
      <c r="B694" s="7"/>
    </row>
    <row r="695" spans="2:2" ht="15.75" customHeight="1" x14ac:dyDescent="0.2">
      <c r="B695" s="7"/>
    </row>
    <row r="696" spans="2:2" ht="15.75" customHeight="1" x14ac:dyDescent="0.2">
      <c r="B696" s="7"/>
    </row>
    <row r="697" spans="2:2" ht="15.75" customHeight="1" x14ac:dyDescent="0.2">
      <c r="B697" s="7"/>
    </row>
    <row r="698" spans="2:2" ht="15.75" customHeight="1" x14ac:dyDescent="0.2">
      <c r="B698" s="7"/>
    </row>
    <row r="699" spans="2:2" ht="15.75" customHeight="1" x14ac:dyDescent="0.2">
      <c r="B699" s="7"/>
    </row>
    <row r="700" spans="2:2" ht="15.75" customHeight="1" x14ac:dyDescent="0.2">
      <c r="B700" s="7"/>
    </row>
    <row r="701" spans="2:2" ht="15.75" customHeight="1" x14ac:dyDescent="0.2">
      <c r="B701" s="7"/>
    </row>
    <row r="702" spans="2:2" ht="15.75" customHeight="1" x14ac:dyDescent="0.2">
      <c r="B702" s="7"/>
    </row>
    <row r="703" spans="2:2" ht="15.75" customHeight="1" x14ac:dyDescent="0.2">
      <c r="B703" s="7"/>
    </row>
    <row r="704" spans="2:2" ht="15.75" customHeight="1" x14ac:dyDescent="0.2">
      <c r="B704" s="7"/>
    </row>
    <row r="705" spans="2:2" ht="15.75" customHeight="1" x14ac:dyDescent="0.2">
      <c r="B705" s="7"/>
    </row>
    <row r="706" spans="2:2" ht="15.75" customHeight="1" x14ac:dyDescent="0.2">
      <c r="B706" s="7"/>
    </row>
    <row r="707" spans="2:2" ht="15.75" customHeight="1" x14ac:dyDescent="0.2">
      <c r="B707" s="7"/>
    </row>
    <row r="708" spans="2:2" ht="15.75" customHeight="1" x14ac:dyDescent="0.2">
      <c r="B708" s="7"/>
    </row>
    <row r="709" spans="2:2" ht="15.75" customHeight="1" x14ac:dyDescent="0.2">
      <c r="B709" s="7"/>
    </row>
    <row r="710" spans="2:2" ht="15.75" customHeight="1" x14ac:dyDescent="0.2">
      <c r="B710" s="7"/>
    </row>
    <row r="711" spans="2:2" ht="15.75" customHeight="1" x14ac:dyDescent="0.2">
      <c r="B711" s="7"/>
    </row>
    <row r="712" spans="2:2" ht="15.75" customHeight="1" x14ac:dyDescent="0.2">
      <c r="B712" s="7"/>
    </row>
    <row r="713" spans="2:2" ht="15.75" customHeight="1" x14ac:dyDescent="0.2">
      <c r="B713" s="7"/>
    </row>
    <row r="714" spans="2:2" ht="15.75" customHeight="1" x14ac:dyDescent="0.2">
      <c r="B714" s="7"/>
    </row>
    <row r="715" spans="2:2" ht="15.75" customHeight="1" x14ac:dyDescent="0.2">
      <c r="B715" s="7"/>
    </row>
    <row r="716" spans="2:2" ht="15.75" customHeight="1" x14ac:dyDescent="0.2">
      <c r="B716" s="7"/>
    </row>
    <row r="717" spans="2:2" ht="15.75" customHeight="1" x14ac:dyDescent="0.2">
      <c r="B717" s="7"/>
    </row>
    <row r="718" spans="2:2" ht="15.75" customHeight="1" x14ac:dyDescent="0.2">
      <c r="B718" s="7"/>
    </row>
    <row r="719" spans="2:2" ht="15.75" customHeight="1" x14ac:dyDescent="0.2">
      <c r="B719" s="7"/>
    </row>
    <row r="720" spans="2:2" ht="15.75" customHeight="1" x14ac:dyDescent="0.2">
      <c r="B720" s="7"/>
    </row>
    <row r="721" spans="2:2" ht="15.75" customHeight="1" x14ac:dyDescent="0.2">
      <c r="B721" s="7"/>
    </row>
    <row r="722" spans="2:2" ht="15.75" customHeight="1" x14ac:dyDescent="0.2">
      <c r="B722" s="7"/>
    </row>
    <row r="723" spans="2:2" ht="15.75" customHeight="1" x14ac:dyDescent="0.2">
      <c r="B723" s="7"/>
    </row>
    <row r="724" spans="2:2" ht="15.75" customHeight="1" x14ac:dyDescent="0.2">
      <c r="B724" s="7"/>
    </row>
    <row r="725" spans="2:2" ht="15.75" customHeight="1" x14ac:dyDescent="0.2">
      <c r="B725" s="7"/>
    </row>
    <row r="726" spans="2:2" ht="15.75" customHeight="1" x14ac:dyDescent="0.2">
      <c r="B726" s="7"/>
    </row>
    <row r="727" spans="2:2" ht="15.75" customHeight="1" x14ac:dyDescent="0.2">
      <c r="B727" s="7"/>
    </row>
    <row r="728" spans="2:2" ht="15.75" customHeight="1" x14ac:dyDescent="0.2">
      <c r="B728" s="7"/>
    </row>
    <row r="729" spans="2:2" ht="15.75" customHeight="1" x14ac:dyDescent="0.2">
      <c r="B729" s="7"/>
    </row>
    <row r="730" spans="2:2" ht="15.75" customHeight="1" x14ac:dyDescent="0.2">
      <c r="B730" s="7"/>
    </row>
    <row r="731" spans="2:2" ht="15.75" customHeight="1" x14ac:dyDescent="0.2">
      <c r="B731" s="7"/>
    </row>
    <row r="732" spans="2:2" ht="15.75" customHeight="1" x14ac:dyDescent="0.2">
      <c r="B732" s="7"/>
    </row>
    <row r="733" spans="2:2" ht="15.75" customHeight="1" x14ac:dyDescent="0.2">
      <c r="B733" s="7"/>
    </row>
    <row r="734" spans="2:2" ht="15.75" customHeight="1" x14ac:dyDescent="0.2">
      <c r="B734" s="7"/>
    </row>
    <row r="735" spans="2:2" ht="15.75" customHeight="1" x14ac:dyDescent="0.2">
      <c r="B735" s="7"/>
    </row>
    <row r="736" spans="2:2" ht="15.75" customHeight="1" x14ac:dyDescent="0.2">
      <c r="B736" s="7"/>
    </row>
    <row r="737" spans="2:2" ht="15.75" customHeight="1" x14ac:dyDescent="0.2">
      <c r="B737" s="7"/>
    </row>
    <row r="738" spans="2:2" ht="15.75" customHeight="1" x14ac:dyDescent="0.2">
      <c r="B738" s="7"/>
    </row>
    <row r="739" spans="2:2" ht="15.75" customHeight="1" x14ac:dyDescent="0.2">
      <c r="B739" s="7"/>
    </row>
    <row r="740" spans="2:2" ht="15.75" customHeight="1" x14ac:dyDescent="0.2">
      <c r="B740" s="7"/>
    </row>
    <row r="741" spans="2:2" ht="15.75" customHeight="1" x14ac:dyDescent="0.2">
      <c r="B741" s="7"/>
    </row>
    <row r="742" spans="2:2" ht="15.75" customHeight="1" x14ac:dyDescent="0.2">
      <c r="B742" s="7"/>
    </row>
    <row r="743" spans="2:2" ht="15.75" customHeight="1" x14ac:dyDescent="0.2">
      <c r="B743" s="7"/>
    </row>
    <row r="744" spans="2:2" ht="15.75" customHeight="1" x14ac:dyDescent="0.2">
      <c r="B744" s="7"/>
    </row>
    <row r="745" spans="2:2" ht="15.75" customHeight="1" x14ac:dyDescent="0.2">
      <c r="B745" s="7"/>
    </row>
    <row r="746" spans="2:2" ht="15.75" customHeight="1" x14ac:dyDescent="0.2">
      <c r="B746" s="7"/>
    </row>
    <row r="747" spans="2:2" ht="15.75" customHeight="1" x14ac:dyDescent="0.2">
      <c r="B747" s="7"/>
    </row>
    <row r="748" spans="2:2" ht="15.75" customHeight="1" x14ac:dyDescent="0.2">
      <c r="B748" s="7"/>
    </row>
    <row r="749" spans="2:2" ht="15.75" customHeight="1" x14ac:dyDescent="0.2">
      <c r="B749" s="7"/>
    </row>
    <row r="750" spans="2:2" ht="15.75" customHeight="1" x14ac:dyDescent="0.2">
      <c r="B750" s="7"/>
    </row>
    <row r="751" spans="2:2" ht="15.75" customHeight="1" x14ac:dyDescent="0.2">
      <c r="B751" s="7"/>
    </row>
    <row r="752" spans="2:2" ht="15.75" customHeight="1" x14ac:dyDescent="0.2">
      <c r="B752" s="7"/>
    </row>
    <row r="753" spans="2:2" ht="15.75" customHeight="1" x14ac:dyDescent="0.2">
      <c r="B753" s="7"/>
    </row>
    <row r="754" spans="2:2" ht="15.75" customHeight="1" x14ac:dyDescent="0.2">
      <c r="B754" s="7"/>
    </row>
    <row r="755" spans="2:2" ht="15.75" customHeight="1" x14ac:dyDescent="0.2">
      <c r="B755" s="7"/>
    </row>
    <row r="756" spans="2:2" ht="15.75" customHeight="1" x14ac:dyDescent="0.2">
      <c r="B756" s="7"/>
    </row>
    <row r="757" spans="2:2" ht="15.75" customHeight="1" x14ac:dyDescent="0.2">
      <c r="B757" s="7"/>
    </row>
    <row r="758" spans="2:2" ht="15.75" customHeight="1" x14ac:dyDescent="0.2">
      <c r="B758" s="7"/>
    </row>
    <row r="759" spans="2:2" ht="15.75" customHeight="1" x14ac:dyDescent="0.2">
      <c r="B759" s="7"/>
    </row>
    <row r="760" spans="2:2" ht="15.75" customHeight="1" x14ac:dyDescent="0.2">
      <c r="B760" s="7"/>
    </row>
    <row r="761" spans="2:2" ht="15.75" customHeight="1" x14ac:dyDescent="0.2">
      <c r="B761" s="7"/>
    </row>
    <row r="762" spans="2:2" ht="15.75" customHeight="1" x14ac:dyDescent="0.2">
      <c r="B762" s="7"/>
    </row>
    <row r="763" spans="2:2" ht="15.75" customHeight="1" x14ac:dyDescent="0.2">
      <c r="B763" s="7"/>
    </row>
    <row r="764" spans="2:2" ht="15.75" customHeight="1" x14ac:dyDescent="0.2">
      <c r="B764" s="7"/>
    </row>
    <row r="765" spans="2:2" ht="15.75" customHeight="1" x14ac:dyDescent="0.2">
      <c r="B765" s="7"/>
    </row>
    <row r="766" spans="2:2" ht="15.75" customHeight="1" x14ac:dyDescent="0.2">
      <c r="B766" s="7"/>
    </row>
    <row r="767" spans="2:2" ht="15.75" customHeight="1" x14ac:dyDescent="0.2">
      <c r="B767" s="7"/>
    </row>
    <row r="768" spans="2:2" ht="15.75" customHeight="1" x14ac:dyDescent="0.2">
      <c r="B768" s="7"/>
    </row>
    <row r="769" spans="2:2" ht="15.75" customHeight="1" x14ac:dyDescent="0.2">
      <c r="B769" s="7"/>
    </row>
    <row r="770" spans="2:2" ht="15.75" customHeight="1" x14ac:dyDescent="0.2">
      <c r="B770" s="7"/>
    </row>
    <row r="771" spans="2:2" ht="15.75" customHeight="1" x14ac:dyDescent="0.2">
      <c r="B771" s="7"/>
    </row>
    <row r="772" spans="2:2" ht="15.75" customHeight="1" x14ac:dyDescent="0.2">
      <c r="B772" s="7"/>
    </row>
    <row r="773" spans="2:2" ht="15.75" customHeight="1" x14ac:dyDescent="0.2">
      <c r="B773" s="7"/>
    </row>
    <row r="774" spans="2:2" ht="15.75" customHeight="1" x14ac:dyDescent="0.2">
      <c r="B774" s="7"/>
    </row>
    <row r="775" spans="2:2" ht="15.75" customHeight="1" x14ac:dyDescent="0.2">
      <c r="B775" s="7"/>
    </row>
    <row r="776" spans="2:2" ht="15.75" customHeight="1" x14ac:dyDescent="0.2">
      <c r="B776" s="7"/>
    </row>
    <row r="777" spans="2:2" ht="15.75" customHeight="1" x14ac:dyDescent="0.2">
      <c r="B777" s="7"/>
    </row>
    <row r="778" spans="2:2" ht="15.75" customHeight="1" x14ac:dyDescent="0.2">
      <c r="B778" s="7"/>
    </row>
    <row r="779" spans="2:2" ht="15.75" customHeight="1" x14ac:dyDescent="0.2">
      <c r="B779" s="7"/>
    </row>
    <row r="780" spans="2:2" ht="15.75" customHeight="1" x14ac:dyDescent="0.2">
      <c r="B780" s="7"/>
    </row>
    <row r="781" spans="2:2" ht="15.75" customHeight="1" x14ac:dyDescent="0.2">
      <c r="B781" s="7"/>
    </row>
    <row r="782" spans="2:2" ht="15.75" customHeight="1" x14ac:dyDescent="0.2">
      <c r="B782" s="7"/>
    </row>
    <row r="783" spans="2:2" ht="15.75" customHeight="1" x14ac:dyDescent="0.2">
      <c r="B783" s="7"/>
    </row>
    <row r="784" spans="2:2" ht="15.75" customHeight="1" x14ac:dyDescent="0.2">
      <c r="B784" s="7"/>
    </row>
    <row r="785" spans="2:2" ht="15.75" customHeight="1" x14ac:dyDescent="0.2">
      <c r="B785" s="7"/>
    </row>
    <row r="786" spans="2:2" ht="15.75" customHeight="1" x14ac:dyDescent="0.2">
      <c r="B786" s="7"/>
    </row>
    <row r="787" spans="2:2" ht="15.75" customHeight="1" x14ac:dyDescent="0.2">
      <c r="B787" s="7"/>
    </row>
    <row r="788" spans="2:2" ht="15.75" customHeight="1" x14ac:dyDescent="0.2">
      <c r="B788" s="7"/>
    </row>
    <row r="789" spans="2:2" ht="15.75" customHeight="1" x14ac:dyDescent="0.2">
      <c r="B789" s="7"/>
    </row>
    <row r="790" spans="2:2" ht="15.75" customHeight="1" x14ac:dyDescent="0.2">
      <c r="B790" s="7"/>
    </row>
    <row r="791" spans="2:2" ht="15.75" customHeight="1" x14ac:dyDescent="0.2">
      <c r="B791" s="7"/>
    </row>
    <row r="792" spans="2:2" ht="15.75" customHeight="1" x14ac:dyDescent="0.2">
      <c r="B792" s="7"/>
    </row>
    <row r="793" spans="2:2" ht="15.75" customHeight="1" x14ac:dyDescent="0.2">
      <c r="B793" s="7"/>
    </row>
    <row r="794" spans="2:2" ht="15.75" customHeight="1" x14ac:dyDescent="0.2">
      <c r="B794" s="7"/>
    </row>
    <row r="795" spans="2:2" ht="15.75" customHeight="1" x14ac:dyDescent="0.2">
      <c r="B795" s="7"/>
    </row>
    <row r="796" spans="2:2" ht="15.75" customHeight="1" x14ac:dyDescent="0.2">
      <c r="B796" s="7"/>
    </row>
    <row r="797" spans="2:2" ht="15.75" customHeight="1" x14ac:dyDescent="0.2">
      <c r="B797" s="7"/>
    </row>
    <row r="798" spans="2:2" ht="15.75" customHeight="1" x14ac:dyDescent="0.2">
      <c r="B798" s="7"/>
    </row>
    <row r="799" spans="2:2" ht="15.75" customHeight="1" x14ac:dyDescent="0.2">
      <c r="B799" s="7"/>
    </row>
    <row r="800" spans="2:2" ht="15.75" customHeight="1" x14ac:dyDescent="0.2">
      <c r="B800" s="7"/>
    </row>
    <row r="801" spans="2:2" ht="15.75" customHeight="1" x14ac:dyDescent="0.2">
      <c r="B801" s="7"/>
    </row>
    <row r="802" spans="2:2" ht="15.75" customHeight="1" x14ac:dyDescent="0.2">
      <c r="B802" s="7"/>
    </row>
    <row r="803" spans="2:2" ht="15.75" customHeight="1" x14ac:dyDescent="0.2">
      <c r="B803" s="7"/>
    </row>
    <row r="804" spans="2:2" ht="15.75" customHeight="1" x14ac:dyDescent="0.2">
      <c r="B804" s="7"/>
    </row>
    <row r="805" spans="2:2" ht="15.75" customHeight="1" x14ac:dyDescent="0.2">
      <c r="B805" s="7"/>
    </row>
    <row r="806" spans="2:2" ht="15.75" customHeight="1" x14ac:dyDescent="0.2">
      <c r="B806" s="7"/>
    </row>
    <row r="807" spans="2:2" ht="15.75" customHeight="1" x14ac:dyDescent="0.2">
      <c r="B807" s="7"/>
    </row>
    <row r="808" spans="2:2" ht="15.75" customHeight="1" x14ac:dyDescent="0.2">
      <c r="B808" s="7"/>
    </row>
    <row r="809" spans="2:2" ht="15.75" customHeight="1" x14ac:dyDescent="0.2">
      <c r="B809" s="7"/>
    </row>
    <row r="810" spans="2:2" ht="15.75" customHeight="1" x14ac:dyDescent="0.2">
      <c r="B810" s="7"/>
    </row>
    <row r="811" spans="2:2" ht="15.75" customHeight="1" x14ac:dyDescent="0.2">
      <c r="B811" s="7"/>
    </row>
    <row r="812" spans="2:2" ht="15.75" customHeight="1" x14ac:dyDescent="0.2">
      <c r="B812" s="7"/>
    </row>
    <row r="813" spans="2:2" ht="15.75" customHeight="1" x14ac:dyDescent="0.2">
      <c r="B813" s="7"/>
    </row>
    <row r="814" spans="2:2" ht="15.75" customHeight="1" x14ac:dyDescent="0.2">
      <c r="B814" s="7"/>
    </row>
    <row r="815" spans="2:2" ht="15.75" customHeight="1" x14ac:dyDescent="0.2">
      <c r="B815" s="7"/>
    </row>
    <row r="816" spans="2:2" ht="15.75" customHeight="1" x14ac:dyDescent="0.2">
      <c r="B816" s="7"/>
    </row>
    <row r="817" spans="2:2" ht="15.75" customHeight="1" x14ac:dyDescent="0.2">
      <c r="B817" s="7"/>
    </row>
    <row r="818" spans="2:2" ht="15.75" customHeight="1" x14ac:dyDescent="0.2">
      <c r="B818" s="7"/>
    </row>
    <row r="819" spans="2:2" ht="15.75" customHeight="1" x14ac:dyDescent="0.2">
      <c r="B819" s="7"/>
    </row>
    <row r="820" spans="2:2" ht="15.75" customHeight="1" x14ac:dyDescent="0.2">
      <c r="B820" s="7"/>
    </row>
    <row r="821" spans="2:2" ht="15.75" customHeight="1" x14ac:dyDescent="0.2">
      <c r="B821" s="7"/>
    </row>
    <row r="822" spans="2:2" ht="15.75" customHeight="1" x14ac:dyDescent="0.2">
      <c r="B822" s="7"/>
    </row>
    <row r="823" spans="2:2" ht="15.75" customHeight="1" x14ac:dyDescent="0.2">
      <c r="B823" s="7"/>
    </row>
    <row r="824" spans="2:2" ht="15.75" customHeight="1" x14ac:dyDescent="0.2">
      <c r="B824" s="7"/>
    </row>
    <row r="825" spans="2:2" ht="15.75" customHeight="1" x14ac:dyDescent="0.2">
      <c r="B825" s="7"/>
    </row>
    <row r="826" spans="2:2" ht="15.75" customHeight="1" x14ac:dyDescent="0.2">
      <c r="B826" s="7"/>
    </row>
    <row r="827" spans="2:2" ht="15.75" customHeight="1" x14ac:dyDescent="0.2">
      <c r="B827" s="7"/>
    </row>
    <row r="828" spans="2:2" ht="15.75" customHeight="1" x14ac:dyDescent="0.2">
      <c r="B828" s="7"/>
    </row>
    <row r="829" spans="2:2" ht="15.75" customHeight="1" x14ac:dyDescent="0.2">
      <c r="B829" s="7"/>
    </row>
    <row r="830" spans="2:2" ht="15.75" customHeight="1" x14ac:dyDescent="0.2">
      <c r="B830" s="7"/>
    </row>
    <row r="831" spans="2:2" ht="15.75" customHeight="1" x14ac:dyDescent="0.2">
      <c r="B831" s="7"/>
    </row>
    <row r="832" spans="2:2" ht="15.75" customHeight="1" x14ac:dyDescent="0.2">
      <c r="B832" s="7"/>
    </row>
    <row r="833" spans="2:2" ht="15.75" customHeight="1" x14ac:dyDescent="0.2">
      <c r="B833" s="7"/>
    </row>
    <row r="834" spans="2:2" ht="15.75" customHeight="1" x14ac:dyDescent="0.2">
      <c r="B834" s="7"/>
    </row>
    <row r="835" spans="2:2" ht="15.75" customHeight="1" x14ac:dyDescent="0.2">
      <c r="B835" s="7"/>
    </row>
    <row r="836" spans="2:2" ht="15.75" customHeight="1" x14ac:dyDescent="0.2">
      <c r="B836" s="7"/>
    </row>
    <row r="837" spans="2:2" ht="15.75" customHeight="1" x14ac:dyDescent="0.2">
      <c r="B837" s="7"/>
    </row>
    <row r="838" spans="2:2" ht="15.75" customHeight="1" x14ac:dyDescent="0.2">
      <c r="B838" s="7"/>
    </row>
    <row r="839" spans="2:2" ht="15.75" customHeight="1" x14ac:dyDescent="0.2">
      <c r="B839" s="7"/>
    </row>
    <row r="840" spans="2:2" ht="15.75" customHeight="1" x14ac:dyDescent="0.2">
      <c r="B840" s="7"/>
    </row>
    <row r="841" spans="2:2" ht="15.75" customHeight="1" x14ac:dyDescent="0.2">
      <c r="B841" s="7"/>
    </row>
    <row r="842" spans="2:2" ht="15.75" customHeight="1" x14ac:dyDescent="0.2">
      <c r="B842" s="7"/>
    </row>
    <row r="843" spans="2:2" ht="15.75" customHeight="1" x14ac:dyDescent="0.2">
      <c r="B843" s="7"/>
    </row>
    <row r="844" spans="2:2" ht="15.75" customHeight="1" x14ac:dyDescent="0.2">
      <c r="B844" s="7"/>
    </row>
    <row r="845" spans="2:2" ht="15.75" customHeight="1" x14ac:dyDescent="0.2">
      <c r="B845" s="7"/>
    </row>
    <row r="846" spans="2:2" ht="15.75" customHeight="1" x14ac:dyDescent="0.2">
      <c r="B846" s="7"/>
    </row>
    <row r="847" spans="2:2" ht="15.75" customHeight="1" x14ac:dyDescent="0.2">
      <c r="B847" s="7"/>
    </row>
    <row r="848" spans="2:2" ht="15.75" customHeight="1" x14ac:dyDescent="0.2">
      <c r="B848" s="7"/>
    </row>
    <row r="849" spans="2:2" ht="15.75" customHeight="1" x14ac:dyDescent="0.2">
      <c r="B849" s="7"/>
    </row>
    <row r="850" spans="2:2" ht="15.75" customHeight="1" x14ac:dyDescent="0.2">
      <c r="B850" s="7"/>
    </row>
    <row r="851" spans="2:2" ht="15.75" customHeight="1" x14ac:dyDescent="0.2">
      <c r="B851" s="7"/>
    </row>
    <row r="852" spans="2:2" ht="15.75" customHeight="1" x14ac:dyDescent="0.2">
      <c r="B852" s="7"/>
    </row>
    <row r="853" spans="2:2" ht="15.75" customHeight="1" x14ac:dyDescent="0.2">
      <c r="B853" s="7"/>
    </row>
    <row r="854" spans="2:2" ht="15.75" customHeight="1" x14ac:dyDescent="0.2">
      <c r="B854" s="7"/>
    </row>
    <row r="855" spans="2:2" ht="15.75" customHeight="1" x14ac:dyDescent="0.2">
      <c r="B855" s="7"/>
    </row>
    <row r="856" spans="2:2" ht="15.75" customHeight="1" x14ac:dyDescent="0.2">
      <c r="B856" s="7"/>
    </row>
    <row r="857" spans="2:2" ht="15.75" customHeight="1" x14ac:dyDescent="0.2">
      <c r="B857" s="7"/>
    </row>
    <row r="858" spans="2:2" ht="15.75" customHeight="1" x14ac:dyDescent="0.2">
      <c r="B858" s="7"/>
    </row>
    <row r="859" spans="2:2" ht="15.75" customHeight="1" x14ac:dyDescent="0.2">
      <c r="B859" s="7"/>
    </row>
    <row r="860" spans="2:2" ht="15.75" customHeight="1" x14ac:dyDescent="0.2">
      <c r="B860" s="7"/>
    </row>
    <row r="861" spans="2:2" ht="15.75" customHeight="1" x14ac:dyDescent="0.2">
      <c r="B861" s="7"/>
    </row>
    <row r="862" spans="2:2" ht="15.75" customHeight="1" x14ac:dyDescent="0.2">
      <c r="B862" s="7"/>
    </row>
    <row r="863" spans="2:2" ht="15.75" customHeight="1" x14ac:dyDescent="0.2">
      <c r="B863" s="7"/>
    </row>
    <row r="864" spans="2:2" ht="15.75" customHeight="1" x14ac:dyDescent="0.2">
      <c r="B864" s="7"/>
    </row>
    <row r="865" spans="2:2" ht="15.75" customHeight="1" x14ac:dyDescent="0.2">
      <c r="B865" s="7"/>
    </row>
    <row r="866" spans="2:2" ht="15.75" customHeight="1" x14ac:dyDescent="0.2">
      <c r="B866" s="7"/>
    </row>
    <row r="867" spans="2:2" ht="15.75" customHeight="1" x14ac:dyDescent="0.2">
      <c r="B867" s="7"/>
    </row>
    <row r="868" spans="2:2" ht="15.75" customHeight="1" x14ac:dyDescent="0.2">
      <c r="B868" s="7"/>
    </row>
    <row r="869" spans="2:2" ht="15.75" customHeight="1" x14ac:dyDescent="0.2">
      <c r="B869" s="7"/>
    </row>
    <row r="870" spans="2:2" ht="15.75" customHeight="1" x14ac:dyDescent="0.2">
      <c r="B870" s="7"/>
    </row>
    <row r="871" spans="2:2" ht="15.75" customHeight="1" x14ac:dyDescent="0.2">
      <c r="B871" s="7"/>
    </row>
    <row r="872" spans="2:2" ht="15.75" customHeight="1" x14ac:dyDescent="0.2">
      <c r="B872" s="7"/>
    </row>
    <row r="873" spans="2:2" ht="15.75" customHeight="1" x14ac:dyDescent="0.2">
      <c r="B873" s="7"/>
    </row>
    <row r="874" spans="2:2" ht="15.75" customHeight="1" x14ac:dyDescent="0.2">
      <c r="B874" s="7"/>
    </row>
    <row r="875" spans="2:2" ht="15.75" customHeight="1" x14ac:dyDescent="0.2">
      <c r="B875" s="7"/>
    </row>
    <row r="876" spans="2:2" ht="15.75" customHeight="1" x14ac:dyDescent="0.2">
      <c r="B876" s="7"/>
    </row>
    <row r="877" spans="2:2" ht="15.75" customHeight="1" x14ac:dyDescent="0.2">
      <c r="B877" s="7"/>
    </row>
    <row r="878" spans="2:2" ht="15.75" customHeight="1" x14ac:dyDescent="0.2">
      <c r="B878" s="7"/>
    </row>
    <row r="879" spans="2:2" ht="15.75" customHeight="1" x14ac:dyDescent="0.2">
      <c r="B879" s="7"/>
    </row>
    <row r="880" spans="2:2" ht="15.75" customHeight="1" x14ac:dyDescent="0.2">
      <c r="B880" s="7"/>
    </row>
    <row r="881" spans="2:2" ht="15.75" customHeight="1" x14ac:dyDescent="0.2">
      <c r="B881" s="7"/>
    </row>
    <row r="882" spans="2:2" ht="15.75" customHeight="1" x14ac:dyDescent="0.2">
      <c r="B882" s="7"/>
    </row>
    <row r="883" spans="2:2" ht="15.75" customHeight="1" x14ac:dyDescent="0.2">
      <c r="B883" s="7"/>
    </row>
    <row r="884" spans="2:2" ht="15.75" customHeight="1" x14ac:dyDescent="0.2">
      <c r="B884" s="7"/>
    </row>
    <row r="885" spans="2:2" ht="15.75" customHeight="1" x14ac:dyDescent="0.2">
      <c r="B885" s="7"/>
    </row>
    <row r="886" spans="2:2" ht="15.75" customHeight="1" x14ac:dyDescent="0.2">
      <c r="B886" s="7"/>
    </row>
    <row r="887" spans="2:2" ht="15.75" customHeight="1" x14ac:dyDescent="0.2">
      <c r="B887" s="7"/>
    </row>
    <row r="888" spans="2:2" ht="15.75" customHeight="1" x14ac:dyDescent="0.2">
      <c r="B888" s="7"/>
    </row>
    <row r="889" spans="2:2" ht="15.75" customHeight="1" x14ac:dyDescent="0.2">
      <c r="B889" s="7"/>
    </row>
    <row r="890" spans="2:2" ht="15.75" customHeight="1" x14ac:dyDescent="0.2">
      <c r="B890" s="7"/>
    </row>
    <row r="891" spans="2:2" ht="15.75" customHeight="1" x14ac:dyDescent="0.2">
      <c r="B891" s="7"/>
    </row>
    <row r="892" spans="2:2" ht="15.75" customHeight="1" x14ac:dyDescent="0.2">
      <c r="B892" s="7"/>
    </row>
    <row r="893" spans="2:2" ht="15.75" customHeight="1" x14ac:dyDescent="0.2">
      <c r="B893" s="7"/>
    </row>
    <row r="894" spans="2:2" ht="15.75" customHeight="1" x14ac:dyDescent="0.2">
      <c r="B894" s="7"/>
    </row>
    <row r="895" spans="2:2" ht="15.75" customHeight="1" x14ac:dyDescent="0.2">
      <c r="B895" s="7"/>
    </row>
    <row r="896" spans="2:2" ht="15.75" customHeight="1" x14ac:dyDescent="0.2">
      <c r="B896" s="7"/>
    </row>
    <row r="897" spans="2:2" ht="15.75" customHeight="1" x14ac:dyDescent="0.2">
      <c r="B897" s="7"/>
    </row>
    <row r="898" spans="2:2" ht="15.75" customHeight="1" x14ac:dyDescent="0.2">
      <c r="B898" s="7"/>
    </row>
    <row r="899" spans="2:2" ht="15.75" customHeight="1" x14ac:dyDescent="0.2">
      <c r="B899" s="7"/>
    </row>
    <row r="900" spans="2:2" ht="15.75" customHeight="1" x14ac:dyDescent="0.2">
      <c r="B900" s="7"/>
    </row>
    <row r="901" spans="2:2" ht="15.75" customHeight="1" x14ac:dyDescent="0.2">
      <c r="B901" s="7"/>
    </row>
    <row r="902" spans="2:2" ht="15.75" customHeight="1" x14ac:dyDescent="0.2">
      <c r="B902" s="7"/>
    </row>
    <row r="903" spans="2:2" ht="15.75" customHeight="1" x14ac:dyDescent="0.2">
      <c r="B903" s="7"/>
    </row>
    <row r="904" spans="2:2" ht="15.75" customHeight="1" x14ac:dyDescent="0.2">
      <c r="B904" s="7"/>
    </row>
    <row r="905" spans="2:2" ht="15.75" customHeight="1" x14ac:dyDescent="0.2">
      <c r="B905" s="7"/>
    </row>
    <row r="906" spans="2:2" ht="15.75" customHeight="1" x14ac:dyDescent="0.2">
      <c r="B906" s="7"/>
    </row>
    <row r="907" spans="2:2" ht="15.75" customHeight="1" x14ac:dyDescent="0.2">
      <c r="B907" s="7"/>
    </row>
    <row r="908" spans="2:2" ht="15.75" customHeight="1" x14ac:dyDescent="0.2">
      <c r="B908" s="7"/>
    </row>
    <row r="909" spans="2:2" ht="15.75" customHeight="1" x14ac:dyDescent="0.2">
      <c r="B909" s="7"/>
    </row>
    <row r="910" spans="2:2" ht="15.75" customHeight="1" x14ac:dyDescent="0.2">
      <c r="B910" s="7"/>
    </row>
    <row r="911" spans="2:2" ht="15.75" customHeight="1" x14ac:dyDescent="0.2">
      <c r="B911" s="7"/>
    </row>
    <row r="912" spans="2:2" ht="15.75" customHeight="1" x14ac:dyDescent="0.2">
      <c r="B912" s="7"/>
    </row>
    <row r="913" spans="2:2" ht="15.75" customHeight="1" x14ac:dyDescent="0.2">
      <c r="B913" s="7"/>
    </row>
    <row r="914" spans="2:2" ht="15.75" customHeight="1" x14ac:dyDescent="0.2">
      <c r="B914" s="7"/>
    </row>
    <row r="915" spans="2:2" ht="15.75" customHeight="1" x14ac:dyDescent="0.2">
      <c r="B915" s="7"/>
    </row>
    <row r="916" spans="2:2" ht="15.75" customHeight="1" x14ac:dyDescent="0.2">
      <c r="B916" s="7"/>
    </row>
    <row r="917" spans="2:2" ht="15.75" customHeight="1" x14ac:dyDescent="0.2">
      <c r="B917" s="7"/>
    </row>
    <row r="918" spans="2:2" ht="15.75" customHeight="1" x14ac:dyDescent="0.2">
      <c r="B918" s="7"/>
    </row>
    <row r="919" spans="2:2" ht="15.75" customHeight="1" x14ac:dyDescent="0.2">
      <c r="B919" s="7"/>
    </row>
    <row r="920" spans="2:2" ht="15.75" customHeight="1" x14ac:dyDescent="0.2">
      <c r="B920" s="7"/>
    </row>
    <row r="921" spans="2:2" ht="15.75" customHeight="1" x14ac:dyDescent="0.2">
      <c r="B921" s="7"/>
    </row>
    <row r="922" spans="2:2" ht="15.75" customHeight="1" x14ac:dyDescent="0.2">
      <c r="B922" s="7"/>
    </row>
    <row r="923" spans="2:2" ht="15.75" customHeight="1" x14ac:dyDescent="0.2">
      <c r="B923" s="7"/>
    </row>
    <row r="924" spans="2:2" ht="15.75" customHeight="1" x14ac:dyDescent="0.2">
      <c r="B924" s="7"/>
    </row>
    <row r="925" spans="2:2" ht="15.75" customHeight="1" x14ac:dyDescent="0.2">
      <c r="B925" s="7"/>
    </row>
    <row r="926" spans="2:2" ht="15.75" customHeight="1" x14ac:dyDescent="0.2">
      <c r="B926" s="7"/>
    </row>
    <row r="927" spans="2:2" ht="15.75" customHeight="1" x14ac:dyDescent="0.2">
      <c r="B927" s="7"/>
    </row>
    <row r="928" spans="2:2" ht="15.75" customHeight="1" x14ac:dyDescent="0.2">
      <c r="B928" s="7"/>
    </row>
    <row r="929" spans="2:2" ht="15.75" customHeight="1" x14ac:dyDescent="0.2">
      <c r="B929" s="7"/>
    </row>
    <row r="930" spans="2:2" ht="15.75" customHeight="1" x14ac:dyDescent="0.2">
      <c r="B930" s="7"/>
    </row>
    <row r="931" spans="2:2" ht="15.75" customHeight="1" x14ac:dyDescent="0.2">
      <c r="B931" s="7"/>
    </row>
    <row r="932" spans="2:2" ht="15.75" customHeight="1" x14ac:dyDescent="0.2">
      <c r="B932" s="7"/>
    </row>
    <row r="933" spans="2:2" ht="15.75" customHeight="1" x14ac:dyDescent="0.2">
      <c r="B933" s="7"/>
    </row>
    <row r="934" spans="2:2" ht="15.75" customHeight="1" x14ac:dyDescent="0.2">
      <c r="B934" s="7"/>
    </row>
    <row r="935" spans="2:2" ht="15.75" customHeight="1" x14ac:dyDescent="0.2">
      <c r="B935" s="7"/>
    </row>
    <row r="936" spans="2:2" ht="15.75" customHeight="1" x14ac:dyDescent="0.2">
      <c r="B936" s="7"/>
    </row>
    <row r="937" spans="2:2" ht="15.75" customHeight="1" x14ac:dyDescent="0.2">
      <c r="B937" s="7"/>
    </row>
    <row r="938" spans="2:2" ht="15.75" customHeight="1" x14ac:dyDescent="0.2">
      <c r="B938" s="7"/>
    </row>
    <row r="939" spans="2:2" ht="15.75" customHeight="1" x14ac:dyDescent="0.2">
      <c r="B939" s="7"/>
    </row>
    <row r="940" spans="2:2" ht="15.75" customHeight="1" x14ac:dyDescent="0.2">
      <c r="B940" s="7"/>
    </row>
    <row r="941" spans="2:2" ht="15.75" customHeight="1" x14ac:dyDescent="0.2">
      <c r="B941" s="7"/>
    </row>
    <row r="942" spans="2:2" ht="15.75" customHeight="1" x14ac:dyDescent="0.2">
      <c r="B942" s="7"/>
    </row>
    <row r="943" spans="2:2" ht="15.75" customHeight="1" x14ac:dyDescent="0.2">
      <c r="B943" s="7"/>
    </row>
    <row r="944" spans="2:2" ht="15.75" customHeight="1" x14ac:dyDescent="0.2">
      <c r="B944" s="7"/>
    </row>
    <row r="945" spans="2:2" ht="15.75" customHeight="1" x14ac:dyDescent="0.2">
      <c r="B945" s="7"/>
    </row>
    <row r="946" spans="2:2" ht="15.75" customHeight="1" x14ac:dyDescent="0.2">
      <c r="B946" s="7"/>
    </row>
    <row r="947" spans="2:2" ht="15.75" customHeight="1" x14ac:dyDescent="0.2">
      <c r="B947" s="7"/>
    </row>
    <row r="948" spans="2:2" ht="15.75" customHeight="1" x14ac:dyDescent="0.2">
      <c r="B948" s="7"/>
    </row>
    <row r="949" spans="2:2" ht="15.75" customHeight="1" x14ac:dyDescent="0.2">
      <c r="B949" s="7"/>
    </row>
    <row r="950" spans="2:2" ht="15.75" customHeight="1" x14ac:dyDescent="0.2">
      <c r="B950" s="7"/>
    </row>
    <row r="951" spans="2:2" ht="15.75" customHeight="1" x14ac:dyDescent="0.2">
      <c r="B951" s="7"/>
    </row>
    <row r="952" spans="2:2" ht="15.75" customHeight="1" x14ac:dyDescent="0.2">
      <c r="B952" s="7"/>
    </row>
    <row r="953" spans="2:2" ht="15.75" customHeight="1" x14ac:dyDescent="0.2">
      <c r="B953" s="7"/>
    </row>
    <row r="954" spans="2:2" ht="15.75" customHeight="1" x14ac:dyDescent="0.2">
      <c r="B954" s="7"/>
    </row>
    <row r="955" spans="2:2" ht="15.75" customHeight="1" x14ac:dyDescent="0.2">
      <c r="B955" s="7"/>
    </row>
    <row r="956" spans="2:2" ht="15.75" customHeight="1" x14ac:dyDescent="0.2">
      <c r="B956" s="7"/>
    </row>
    <row r="957" spans="2:2" ht="15.75" customHeight="1" x14ac:dyDescent="0.2">
      <c r="B957" s="7"/>
    </row>
    <row r="958" spans="2:2" ht="15.75" customHeight="1" x14ac:dyDescent="0.2">
      <c r="B958" s="7"/>
    </row>
    <row r="959" spans="2:2" ht="15.75" customHeight="1" x14ac:dyDescent="0.2">
      <c r="B959" s="7"/>
    </row>
    <row r="960" spans="2:2" ht="15.75" customHeight="1" x14ac:dyDescent="0.2">
      <c r="B960" s="7"/>
    </row>
    <row r="961" spans="2:2" ht="15.75" customHeight="1" x14ac:dyDescent="0.2">
      <c r="B961" s="7"/>
    </row>
    <row r="962" spans="2:2" ht="15.75" customHeight="1" x14ac:dyDescent="0.2">
      <c r="B962" s="7"/>
    </row>
    <row r="963" spans="2:2" ht="15.75" customHeight="1" x14ac:dyDescent="0.2">
      <c r="B963" s="7"/>
    </row>
    <row r="964" spans="2:2" ht="15.75" customHeight="1" x14ac:dyDescent="0.2">
      <c r="B964" s="7"/>
    </row>
    <row r="965" spans="2:2" ht="15.75" customHeight="1" x14ac:dyDescent="0.2">
      <c r="B965" s="7"/>
    </row>
    <row r="966" spans="2:2" ht="15.75" customHeight="1" x14ac:dyDescent="0.2">
      <c r="B966" s="7"/>
    </row>
    <row r="967" spans="2:2" ht="15.75" customHeight="1" x14ac:dyDescent="0.2">
      <c r="B967" s="7"/>
    </row>
    <row r="968" spans="2:2" ht="15.75" customHeight="1" x14ac:dyDescent="0.2">
      <c r="B968" s="7"/>
    </row>
    <row r="969" spans="2:2" ht="15.75" customHeight="1" x14ac:dyDescent="0.2">
      <c r="B969" s="7"/>
    </row>
    <row r="970" spans="2:2" ht="15.75" customHeight="1" x14ac:dyDescent="0.2">
      <c r="B970" s="7"/>
    </row>
    <row r="971" spans="2:2" ht="15.75" customHeight="1" x14ac:dyDescent="0.2">
      <c r="B971" s="7"/>
    </row>
    <row r="972" spans="2:2" ht="15.75" customHeight="1" x14ac:dyDescent="0.2">
      <c r="B972" s="7"/>
    </row>
    <row r="973" spans="2:2" ht="15.75" customHeight="1" x14ac:dyDescent="0.2">
      <c r="B973" s="7"/>
    </row>
    <row r="974" spans="2:2" ht="15.75" customHeight="1" x14ac:dyDescent="0.2">
      <c r="B974" s="7"/>
    </row>
    <row r="975" spans="2:2" ht="15.75" customHeight="1" x14ac:dyDescent="0.2">
      <c r="B975" s="7"/>
    </row>
    <row r="976" spans="2:2" ht="15.75" customHeight="1" x14ac:dyDescent="0.2">
      <c r="B976" s="7"/>
    </row>
    <row r="977" spans="2:2" ht="15.75" customHeight="1" x14ac:dyDescent="0.2">
      <c r="B977" s="7"/>
    </row>
    <row r="978" spans="2:2" ht="15.75" customHeight="1" x14ac:dyDescent="0.2">
      <c r="B978" s="7"/>
    </row>
    <row r="979" spans="2:2" ht="15.75" customHeight="1" x14ac:dyDescent="0.2">
      <c r="B979" s="7"/>
    </row>
    <row r="980" spans="2:2" ht="15.75" customHeight="1" x14ac:dyDescent="0.2">
      <c r="B980" s="7"/>
    </row>
    <row r="981" spans="2:2" ht="15.75" customHeight="1" x14ac:dyDescent="0.2">
      <c r="B981" s="7"/>
    </row>
    <row r="982" spans="2:2" ht="15.75" customHeight="1" x14ac:dyDescent="0.2">
      <c r="B982" s="7"/>
    </row>
    <row r="983" spans="2:2" ht="15.75" customHeight="1" x14ac:dyDescent="0.2">
      <c r="B983" s="7"/>
    </row>
    <row r="984" spans="2:2" ht="15.75" customHeight="1" x14ac:dyDescent="0.2">
      <c r="B984" s="7"/>
    </row>
    <row r="985" spans="2:2" ht="15.75" customHeight="1" x14ac:dyDescent="0.2">
      <c r="B985" s="7"/>
    </row>
    <row r="986" spans="2:2" ht="15.75" customHeight="1" x14ac:dyDescent="0.2">
      <c r="B986" s="7"/>
    </row>
    <row r="987" spans="2:2" ht="15.75" customHeight="1" x14ac:dyDescent="0.2">
      <c r="B987" s="7"/>
    </row>
    <row r="988" spans="2:2" ht="15.75" customHeight="1" x14ac:dyDescent="0.2">
      <c r="B988" s="7"/>
    </row>
    <row r="989" spans="2:2" ht="15.75" customHeight="1" x14ac:dyDescent="0.2">
      <c r="B989" s="7"/>
    </row>
    <row r="990" spans="2:2" ht="15.75" customHeight="1" x14ac:dyDescent="0.2">
      <c r="B990" s="7"/>
    </row>
    <row r="991" spans="2:2" ht="15.75" customHeight="1" x14ac:dyDescent="0.2">
      <c r="B991" s="7"/>
    </row>
    <row r="992" spans="2:2" ht="15.75" customHeight="1" x14ac:dyDescent="0.2">
      <c r="B992" s="7"/>
    </row>
    <row r="993" spans="2:2" ht="15.75" customHeight="1" x14ac:dyDescent="0.2">
      <c r="B993" s="7"/>
    </row>
    <row r="994" spans="2:2" ht="15.75" customHeight="1" x14ac:dyDescent="0.2">
      <c r="B994" s="7"/>
    </row>
    <row r="995" spans="2:2" ht="15.75" customHeight="1" x14ac:dyDescent="0.2">
      <c r="B995" s="7"/>
    </row>
    <row r="996" spans="2:2" ht="15.75" customHeight="1" x14ac:dyDescent="0.2">
      <c r="B996" s="7"/>
    </row>
    <row r="997" spans="2:2" ht="15.75" customHeight="1" x14ac:dyDescent="0.2">
      <c r="B997" s="7"/>
    </row>
    <row r="998" spans="2:2" ht="15.75" customHeight="1" x14ac:dyDescent="0.2">
      <c r="B998" s="7"/>
    </row>
    <row r="999" spans="2:2" ht="15.75" customHeight="1" x14ac:dyDescent="0.2">
      <c r="B999" s="7"/>
    </row>
    <row r="1000" spans="2:2" ht="15.75" customHeight="1" x14ac:dyDescent="0.2">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2.6640625" defaultRowHeight="15" customHeight="1" x14ac:dyDescent="0.15"/>
  <cols>
    <col min="1" max="1" width="27.33203125" customWidth="1"/>
    <col min="2" max="2" width="24.6640625" customWidth="1"/>
    <col min="3" max="3" width="59.5" customWidth="1"/>
    <col min="4" max="26" width="7.6640625" customWidth="1"/>
  </cols>
  <sheetData>
    <row r="1" spans="1:26" x14ac:dyDescent="0.2">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64" x14ac:dyDescent="0.2">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x14ac:dyDescent="0.2">
      <c r="A3" s="2" t="s">
        <v>1541</v>
      </c>
      <c r="B3" s="2" t="s">
        <v>1542</v>
      </c>
      <c r="C3" s="2"/>
      <c r="D3" s="2"/>
      <c r="E3" s="2"/>
      <c r="F3" s="2"/>
      <c r="G3" s="2"/>
      <c r="H3" s="2"/>
      <c r="I3" s="2"/>
      <c r="J3" s="2"/>
      <c r="K3" s="2"/>
      <c r="L3" s="2"/>
      <c r="M3" s="2"/>
      <c r="N3" s="2"/>
      <c r="O3" s="2"/>
      <c r="P3" s="2"/>
      <c r="Q3" s="2"/>
      <c r="R3" s="2"/>
      <c r="S3" s="2"/>
      <c r="T3" s="2"/>
      <c r="U3" s="2"/>
      <c r="V3" s="2"/>
      <c r="W3" s="2"/>
      <c r="X3" s="2"/>
      <c r="Y3" s="2"/>
      <c r="Z3" s="2"/>
    </row>
    <row r="4" spans="1:26" x14ac:dyDescent="0.2">
      <c r="A4" s="2"/>
      <c r="B4" s="2"/>
      <c r="C4" s="2"/>
      <c r="D4" s="2"/>
      <c r="E4" s="2"/>
      <c r="F4" s="2"/>
      <c r="G4" s="2"/>
      <c r="H4" s="2"/>
      <c r="I4" s="2"/>
      <c r="J4" s="2"/>
      <c r="K4" s="2"/>
      <c r="L4" s="2"/>
      <c r="M4" s="2"/>
      <c r="N4" s="2"/>
      <c r="O4" s="2"/>
      <c r="P4" s="2"/>
      <c r="Q4" s="2"/>
      <c r="R4" s="2"/>
      <c r="S4" s="2"/>
      <c r="T4" s="2"/>
      <c r="U4" s="2"/>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election activeCell="A6" sqref="A6"/>
    </sheetView>
  </sheetViews>
  <sheetFormatPr baseColWidth="10" defaultColWidth="12.6640625" defaultRowHeight="15" customHeight="1" x14ac:dyDescent="0.15"/>
  <cols>
    <col min="1" max="1" width="108.33203125" style="123" customWidth="1"/>
    <col min="2" max="2" width="9" style="123" customWidth="1"/>
    <col min="3" max="3" width="11.1640625" style="123" customWidth="1"/>
    <col min="4" max="4" width="12" style="123" customWidth="1"/>
    <col min="5" max="5" width="64.1640625" style="123" customWidth="1"/>
    <col min="6" max="36" width="7.6640625" style="123" customWidth="1"/>
    <col min="37" max="16384" width="12.6640625" style="123"/>
  </cols>
  <sheetData>
    <row r="1" spans="1:36" ht="160" x14ac:dyDescent="0.2">
      <c r="A1" s="192" t="s">
        <v>1524</v>
      </c>
      <c r="B1" s="122"/>
      <c r="C1" s="122"/>
      <c r="D1" s="122"/>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row>
    <row r="2" spans="1:36" x14ac:dyDescent="0.2">
      <c r="A2" s="122"/>
      <c r="B2" s="122"/>
      <c r="C2" s="122"/>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row>
    <row r="3" spans="1:36" x14ac:dyDescent="0.2">
      <c r="A3" s="122"/>
      <c r="B3" s="122"/>
      <c r="C3" s="122"/>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row>
    <row r="4" spans="1:36" x14ac:dyDescent="0.2">
      <c r="A4" s="122"/>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row>
    <row r="5" spans="1:36" x14ac:dyDescent="0.2">
      <c r="A5" s="122"/>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row>
    <row r="6" spans="1:36" x14ac:dyDescent="0.2">
      <c r="A6" s="122"/>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row>
    <row r="7" spans="1:36" x14ac:dyDescent="0.2">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row>
    <row r="8" spans="1:36" x14ac:dyDescent="0.2">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row>
    <row r="9" spans="1:36" x14ac:dyDescent="0.2">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row>
    <row r="10" spans="1:36" x14ac:dyDescent="0.2">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row>
    <row r="11" spans="1:36" x14ac:dyDescent="0.2">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row>
    <row r="13" spans="1:36" x14ac:dyDescent="0.2">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row>
    <row r="14" spans="1:36" x14ac:dyDescent="0.2">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row>
    <row r="15" spans="1:36" x14ac:dyDescent="0.2">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row>
    <row r="16" spans="1:36" x14ac:dyDescent="0.2">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row>
    <row r="17" spans="1:36" x14ac:dyDescent="0.2">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row>
    <row r="18" spans="1:36" x14ac:dyDescent="0.2">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row>
    <row r="19" spans="1:36" x14ac:dyDescent="0.2">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row>
    <row r="20" spans="1:36" x14ac:dyDescent="0.2">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row>
    <row r="21" spans="1:36" ht="15.75" customHeight="1" x14ac:dyDescent="0.2">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row>
    <row r="22" spans="1:36" ht="15.75" customHeight="1" x14ac:dyDescent="0.2">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row>
    <row r="23" spans="1:36" ht="15.75" customHeight="1" x14ac:dyDescent="0.2">
      <c r="A23" s="122"/>
      <c r="B23" s="122"/>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row>
    <row r="24" spans="1:36" ht="15.75" customHeight="1" x14ac:dyDescent="0.2">
      <c r="A24" s="122"/>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row>
    <row r="25" spans="1:36" ht="15.75" customHeight="1" x14ac:dyDescent="0.2">
      <c r="A25" s="122"/>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row>
    <row r="26" spans="1:36" ht="15.75" customHeight="1" x14ac:dyDescent="0.2">
      <c r="A26" s="122"/>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row>
    <row r="27" spans="1:36" ht="15.75" customHeight="1" x14ac:dyDescent="0.2">
      <c r="A27" s="122"/>
      <c r="B27" s="122"/>
      <c r="C27" s="122"/>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row>
    <row r="28" spans="1:36" ht="15.75" customHeight="1" x14ac:dyDescent="0.2">
      <c r="A28" s="122"/>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row>
    <row r="29" spans="1:36" ht="15.75" customHeight="1" x14ac:dyDescent="0.2">
      <c r="A29" s="122"/>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row>
    <row r="30" spans="1:36" ht="15.75" customHeight="1" x14ac:dyDescent="0.2">
      <c r="A30" s="122"/>
      <c r="B30" s="122"/>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row>
    <row r="31" spans="1:36" ht="15.75" customHeight="1" x14ac:dyDescent="0.2">
      <c r="A31" s="122"/>
      <c r="B31" s="122"/>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row>
    <row r="32" spans="1:36" ht="15.75" customHeight="1" x14ac:dyDescent="0.2">
      <c r="A32" s="122"/>
      <c r="B32" s="122"/>
      <c r="C32" s="122"/>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row>
    <row r="33" spans="1:36" ht="15.75" customHeight="1" x14ac:dyDescent="0.2">
      <c r="A33" s="122"/>
      <c r="B33" s="122"/>
      <c r="C33" s="122"/>
      <c r="D33" s="122"/>
      <c r="E33" s="122"/>
      <c r="F33" s="122"/>
      <c r="G33" s="122"/>
      <c r="H33" s="122"/>
      <c r="I33" s="122"/>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row>
    <row r="34" spans="1:36" ht="15.75" customHeight="1" x14ac:dyDescent="0.2">
      <c r="A34" s="122"/>
      <c r="B34" s="122"/>
      <c r="C34" s="122"/>
      <c r="D34" s="122"/>
      <c r="E34" s="122"/>
      <c r="F34" s="122"/>
      <c r="G34" s="122"/>
      <c r="H34" s="122"/>
      <c r="I34" s="122"/>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c r="AI34" s="122"/>
      <c r="AJ34" s="122"/>
    </row>
    <row r="35" spans="1:36" ht="15.75" customHeight="1" x14ac:dyDescent="0.2">
      <c r="A35" s="122"/>
      <c r="B35" s="122"/>
      <c r="C35" s="122"/>
      <c r="D35" s="122"/>
      <c r="E35" s="122"/>
      <c r="F35" s="122"/>
      <c r="G35" s="122"/>
      <c r="H35" s="122"/>
      <c r="I35" s="122"/>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row>
    <row r="36" spans="1:36" ht="15.75" customHeight="1" x14ac:dyDescent="0.2">
      <c r="A36" s="122"/>
      <c r="B36" s="122"/>
      <c r="C36" s="122"/>
      <c r="D36" s="122"/>
      <c r="E36" s="122"/>
      <c r="F36" s="122"/>
      <c r="G36" s="122"/>
      <c r="H36" s="122"/>
      <c r="I36" s="122"/>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22"/>
    </row>
    <row r="37" spans="1:36" ht="15.75" customHeight="1" x14ac:dyDescent="0.2">
      <c r="A37" s="122"/>
      <c r="B37" s="122"/>
      <c r="C37" s="122"/>
      <c r="D37" s="122"/>
      <c r="E37" s="122"/>
      <c r="F37" s="122"/>
      <c r="G37" s="122"/>
      <c r="H37" s="122"/>
      <c r="I37" s="122"/>
      <c r="J37" s="122"/>
      <c r="K37" s="122"/>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c r="AI37" s="122"/>
      <c r="AJ37" s="122"/>
    </row>
    <row r="38" spans="1:36" ht="15.75" customHeight="1" x14ac:dyDescent="0.2">
      <c r="A38" s="122"/>
      <c r="B38" s="122"/>
      <c r="C38" s="122"/>
      <c r="D38" s="122"/>
      <c r="E38" s="122"/>
      <c r="F38" s="122"/>
      <c r="G38" s="122"/>
      <c r="H38" s="122"/>
      <c r="I38" s="122"/>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c r="AI38" s="122"/>
      <c r="AJ38" s="122"/>
    </row>
    <row r="39" spans="1:36" ht="15.75" customHeight="1" x14ac:dyDescent="0.2">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c r="AI39" s="122"/>
      <c r="AJ39" s="122"/>
    </row>
    <row r="40" spans="1:36" ht="15.75" customHeight="1" x14ac:dyDescent="0.2">
      <c r="A40" s="122"/>
      <c r="B40" s="122"/>
      <c r="C40" s="122"/>
      <c r="D40" s="122"/>
      <c r="E40" s="122"/>
      <c r="F40" s="122"/>
      <c r="G40" s="122"/>
      <c r="H40" s="122"/>
      <c r="I40" s="122"/>
      <c r="J40" s="122"/>
      <c r="K40" s="122"/>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c r="AI40" s="122"/>
      <c r="AJ40" s="122"/>
    </row>
    <row r="41" spans="1:36" ht="15.75" customHeight="1" x14ac:dyDescent="0.2">
      <c r="A41" s="122"/>
      <c r="B41" s="122"/>
      <c r="C41" s="122"/>
      <c r="D41" s="122"/>
      <c r="E41" s="122"/>
      <c r="F41" s="122"/>
      <c r="G41" s="122"/>
      <c r="H41" s="122"/>
      <c r="I41" s="122"/>
      <c r="J41" s="122"/>
      <c r="K41" s="122"/>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c r="AI41" s="122"/>
      <c r="AJ41" s="122"/>
    </row>
    <row r="42" spans="1:36" ht="15.75" customHeight="1" x14ac:dyDescent="0.2">
      <c r="A42" s="122"/>
      <c r="B42" s="122"/>
      <c r="C42" s="122"/>
      <c r="D42" s="122"/>
      <c r="E42" s="122"/>
      <c r="F42" s="122"/>
      <c r="G42" s="122"/>
      <c r="H42" s="122"/>
      <c r="I42" s="122"/>
      <c r="J42" s="122"/>
      <c r="K42" s="122"/>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c r="AI42" s="122"/>
      <c r="AJ42" s="122"/>
    </row>
    <row r="43" spans="1:36" ht="15.75" customHeight="1" x14ac:dyDescent="0.2">
      <c r="A43" s="122"/>
      <c r="B43" s="122"/>
      <c r="C43" s="122"/>
      <c r="D43" s="122"/>
      <c r="E43" s="122"/>
      <c r="F43" s="122"/>
      <c r="G43" s="122"/>
      <c r="H43" s="122"/>
      <c r="I43" s="122"/>
      <c r="J43" s="122"/>
      <c r="K43" s="122"/>
      <c r="L43" s="122"/>
      <c r="M43" s="122"/>
      <c r="N43" s="122"/>
      <c r="O43" s="122"/>
      <c r="P43" s="122"/>
      <c r="Q43" s="122"/>
      <c r="R43" s="122"/>
      <c r="S43" s="122"/>
      <c r="T43" s="122"/>
      <c r="U43" s="122"/>
      <c r="V43" s="122"/>
      <c r="W43" s="122"/>
      <c r="X43" s="122"/>
      <c r="Y43" s="122"/>
      <c r="Z43" s="122"/>
      <c r="AA43" s="122"/>
      <c r="AB43" s="122"/>
      <c r="AC43" s="122"/>
      <c r="AD43" s="122"/>
      <c r="AE43" s="122"/>
      <c r="AF43" s="122"/>
      <c r="AG43" s="122"/>
      <c r="AH43" s="122"/>
      <c r="AI43" s="122"/>
      <c r="AJ43" s="122"/>
    </row>
    <row r="44" spans="1:36" ht="15.75" customHeight="1" x14ac:dyDescent="0.2">
      <c r="A44" s="122"/>
      <c r="B44" s="122"/>
      <c r="C44" s="122"/>
      <c r="D44" s="122"/>
      <c r="E44" s="122"/>
      <c r="F44" s="122"/>
      <c r="G44" s="122"/>
      <c r="H44" s="122"/>
      <c r="I44" s="122"/>
      <c r="J44" s="122"/>
      <c r="K44" s="122"/>
      <c r="L44" s="122"/>
      <c r="M44" s="122"/>
      <c r="N44" s="122"/>
      <c r="O44" s="122"/>
      <c r="P44" s="122"/>
      <c r="Q44" s="122"/>
      <c r="R44" s="122"/>
      <c r="S44" s="122"/>
      <c r="T44" s="122"/>
      <c r="U44" s="122"/>
      <c r="V44" s="122"/>
      <c r="W44" s="122"/>
      <c r="X44" s="122"/>
      <c r="Y44" s="122"/>
      <c r="Z44" s="122"/>
      <c r="AA44" s="122"/>
      <c r="AB44" s="122"/>
      <c r="AC44" s="122"/>
      <c r="AD44" s="122"/>
      <c r="AE44" s="122"/>
      <c r="AF44" s="122"/>
      <c r="AG44" s="122"/>
      <c r="AH44" s="122"/>
      <c r="AI44" s="122"/>
      <c r="AJ44" s="122"/>
    </row>
    <row r="45" spans="1:36" ht="15.75" customHeight="1" x14ac:dyDescent="0.2">
      <c r="A45" s="122"/>
      <c r="B45" s="122"/>
      <c r="C45" s="122"/>
      <c r="D45" s="122"/>
      <c r="E45" s="122"/>
      <c r="F45" s="122"/>
      <c r="G45" s="122"/>
      <c r="H45" s="122"/>
      <c r="I45" s="122"/>
      <c r="J45" s="122"/>
      <c r="K45" s="122"/>
      <c r="L45" s="122"/>
      <c r="M45" s="122"/>
      <c r="N45" s="122"/>
      <c r="O45" s="122"/>
      <c r="P45" s="122"/>
      <c r="Q45" s="122"/>
      <c r="R45" s="122"/>
      <c r="S45" s="122"/>
      <c r="T45" s="122"/>
      <c r="U45" s="122"/>
      <c r="V45" s="122"/>
      <c r="W45" s="122"/>
      <c r="X45" s="122"/>
      <c r="Y45" s="122"/>
      <c r="Z45" s="122"/>
      <c r="AA45" s="122"/>
      <c r="AB45" s="122"/>
      <c r="AC45" s="122"/>
      <c r="AD45" s="122"/>
      <c r="AE45" s="122"/>
      <c r="AF45" s="122"/>
      <c r="AG45" s="122"/>
      <c r="AH45" s="122"/>
      <c r="AI45" s="122"/>
      <c r="AJ45" s="122"/>
    </row>
    <row r="46" spans="1:36" ht="15.75" customHeight="1" x14ac:dyDescent="0.2">
      <c r="A46" s="122"/>
      <c r="B46" s="122"/>
      <c r="C46" s="122"/>
      <c r="D46" s="122"/>
      <c r="E46" s="122"/>
      <c r="F46" s="122"/>
      <c r="G46" s="122"/>
      <c r="H46" s="122"/>
      <c r="I46" s="122"/>
      <c r="J46" s="122"/>
      <c r="K46" s="122"/>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c r="AI46" s="122"/>
      <c r="AJ46" s="122"/>
    </row>
    <row r="47" spans="1:36" ht="15.75" customHeight="1" x14ac:dyDescent="0.2">
      <c r="A47" s="122"/>
      <c r="B47" s="122"/>
      <c r="C47" s="122"/>
      <c r="D47" s="122"/>
      <c r="E47" s="122"/>
      <c r="F47" s="122"/>
      <c r="G47" s="122"/>
      <c r="H47" s="122"/>
      <c r="I47" s="122"/>
      <c r="J47" s="122"/>
      <c r="K47" s="122"/>
      <c r="L47" s="122"/>
      <c r="M47" s="122"/>
      <c r="N47" s="122"/>
      <c r="O47" s="122"/>
      <c r="P47" s="122"/>
      <c r="Q47" s="122"/>
      <c r="R47" s="122"/>
      <c r="S47" s="122"/>
      <c r="T47" s="122"/>
      <c r="U47" s="122"/>
      <c r="V47" s="122"/>
      <c r="W47" s="122"/>
      <c r="X47" s="122"/>
      <c r="Y47" s="122"/>
      <c r="Z47" s="122"/>
      <c r="AA47" s="122"/>
      <c r="AB47" s="122"/>
      <c r="AC47" s="122"/>
      <c r="AD47" s="122"/>
      <c r="AE47" s="122"/>
      <c r="AF47" s="122"/>
      <c r="AG47" s="122"/>
      <c r="AH47" s="122"/>
      <c r="AI47" s="122"/>
      <c r="AJ47" s="122"/>
    </row>
    <row r="48" spans="1:36" ht="15.75" customHeight="1" x14ac:dyDescent="0.2">
      <c r="A48" s="122"/>
      <c r="B48" s="122"/>
      <c r="C48" s="122"/>
      <c r="D48" s="122"/>
      <c r="E48" s="122"/>
      <c r="F48" s="122"/>
      <c r="G48" s="122"/>
      <c r="H48" s="122"/>
      <c r="I48" s="122"/>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c r="AI48" s="122"/>
      <c r="AJ48" s="122"/>
    </row>
    <row r="49" spans="1:36" ht="15.75" customHeight="1" x14ac:dyDescent="0.2">
      <c r="A49" s="122"/>
      <c r="B49" s="122"/>
      <c r="C49" s="122"/>
      <c r="D49" s="122"/>
      <c r="E49" s="122"/>
      <c r="F49" s="122"/>
      <c r="G49" s="122"/>
      <c r="H49" s="122"/>
      <c r="I49" s="122"/>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c r="AI49" s="122"/>
      <c r="AJ49" s="122"/>
    </row>
    <row r="50" spans="1:36" ht="15.75" customHeight="1" x14ac:dyDescent="0.2">
      <c r="A50" s="122"/>
      <c r="B50" s="122"/>
      <c r="C50" s="122"/>
      <c r="D50" s="122"/>
      <c r="E50" s="122"/>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row>
    <row r="51" spans="1:36" ht="15.75" customHeight="1" x14ac:dyDescent="0.2">
      <c r="A51" s="122"/>
      <c r="B51" s="122"/>
      <c r="C51" s="122"/>
      <c r="D51" s="122"/>
      <c r="E51" s="122"/>
      <c r="F51" s="122"/>
      <c r="G51" s="122"/>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row>
    <row r="52" spans="1:36" ht="15.75" customHeight="1" x14ac:dyDescent="0.2">
      <c r="A52" s="122"/>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row>
    <row r="53" spans="1:36" ht="15.75" customHeight="1" x14ac:dyDescent="0.2">
      <c r="A53" s="122"/>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22"/>
    </row>
    <row r="54" spans="1:36" ht="15.75" customHeight="1" x14ac:dyDescent="0.2">
      <c r="A54" s="122"/>
      <c r="B54" s="122"/>
      <c r="C54" s="122"/>
      <c r="D54" s="122"/>
      <c r="E54" s="122"/>
      <c r="F54" s="122"/>
      <c r="G54" s="122"/>
      <c r="H54" s="122"/>
      <c r="I54" s="122"/>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c r="AI54" s="122"/>
      <c r="AJ54" s="122"/>
    </row>
    <row r="55" spans="1:36" ht="15.75" customHeight="1" x14ac:dyDescent="0.2">
      <c r="A55" s="122"/>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c r="AI55" s="122"/>
      <c r="AJ55" s="122"/>
    </row>
    <row r="56" spans="1:36" ht="15.75" customHeight="1" x14ac:dyDescent="0.2">
      <c r="A56" s="122"/>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22"/>
    </row>
    <row r="57" spans="1:36" ht="15.75" customHeight="1" x14ac:dyDescent="0.2">
      <c r="A57" s="122"/>
      <c r="B57" s="122"/>
      <c r="C57" s="122"/>
      <c r="D57" s="122"/>
      <c r="E57" s="122"/>
      <c r="F57" s="122"/>
      <c r="G57" s="122"/>
      <c r="H57" s="122"/>
      <c r="I57" s="122"/>
      <c r="J57" s="122"/>
      <c r="K57" s="122"/>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c r="AI57" s="122"/>
      <c r="AJ57" s="122"/>
    </row>
    <row r="58" spans="1:36" ht="15.75" customHeight="1" x14ac:dyDescent="0.2">
      <c r="A58" s="122"/>
      <c r="B58" s="122"/>
      <c r="C58" s="122"/>
      <c r="D58" s="122"/>
      <c r="E58" s="122"/>
      <c r="F58" s="122"/>
      <c r="G58" s="122"/>
      <c r="H58" s="122"/>
      <c r="I58" s="122"/>
      <c r="J58" s="122"/>
      <c r="K58" s="122"/>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c r="AI58" s="122"/>
      <c r="AJ58" s="122"/>
    </row>
    <row r="59" spans="1:36" ht="15.75" customHeight="1" x14ac:dyDescent="0.2">
      <c r="A59" s="122"/>
      <c r="B59" s="122"/>
      <c r="C59" s="122"/>
      <c r="D59" s="122"/>
      <c r="E59" s="122"/>
      <c r="F59" s="122"/>
      <c r="G59" s="122"/>
      <c r="H59" s="122"/>
      <c r="I59" s="122"/>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row>
    <row r="60" spans="1:36" ht="15.75" customHeight="1" x14ac:dyDescent="0.2">
      <c r="A60" s="122"/>
      <c r="B60" s="122"/>
      <c r="C60" s="122"/>
      <c r="D60" s="122"/>
      <c r="E60" s="122"/>
      <c r="F60" s="122"/>
      <c r="G60" s="122"/>
      <c r="H60" s="122"/>
      <c r="I60" s="122"/>
      <c r="J60" s="122"/>
      <c r="K60" s="122"/>
      <c r="L60" s="122"/>
      <c r="M60" s="122"/>
      <c r="N60" s="122"/>
      <c r="O60" s="122"/>
      <c r="P60" s="122"/>
      <c r="Q60" s="122"/>
      <c r="R60" s="122"/>
      <c r="S60" s="122"/>
      <c r="T60" s="122"/>
      <c r="U60" s="122"/>
      <c r="V60" s="122"/>
      <c r="W60" s="122"/>
      <c r="X60" s="122"/>
      <c r="Y60" s="122"/>
      <c r="Z60" s="122"/>
      <c r="AA60" s="122"/>
      <c r="AB60" s="122"/>
      <c r="AC60" s="122"/>
      <c r="AD60" s="122"/>
      <c r="AE60" s="122"/>
      <c r="AF60" s="122"/>
      <c r="AG60" s="122"/>
      <c r="AH60" s="122"/>
      <c r="AI60" s="122"/>
      <c r="AJ60" s="122"/>
    </row>
    <row r="61" spans="1:36" ht="15.75" customHeight="1" x14ac:dyDescent="0.2">
      <c r="A61" s="122"/>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c r="AI61" s="122"/>
      <c r="AJ61" s="122"/>
    </row>
    <row r="62" spans="1:36" ht="15.75" customHeight="1" x14ac:dyDescent="0.2">
      <c r="A62" s="122"/>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22"/>
      <c r="AJ62" s="122"/>
    </row>
    <row r="63" spans="1:36" ht="15.75" customHeight="1" x14ac:dyDescent="0.2">
      <c r="A63" s="122"/>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c r="AA63" s="122"/>
      <c r="AB63" s="122"/>
      <c r="AC63" s="122"/>
      <c r="AD63" s="122"/>
      <c r="AE63" s="122"/>
      <c r="AF63" s="122"/>
      <c r="AG63" s="122"/>
      <c r="AH63" s="122"/>
      <c r="AI63" s="122"/>
      <c r="AJ63" s="122"/>
    </row>
    <row r="64" spans="1:36" ht="15.75" customHeight="1" x14ac:dyDescent="0.2">
      <c r="A64" s="122"/>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c r="AI64" s="122"/>
      <c r="AJ64" s="122"/>
    </row>
    <row r="65" spans="1:36" ht="15.75" customHeight="1" x14ac:dyDescent="0.2">
      <c r="A65" s="122"/>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22"/>
    </row>
    <row r="66" spans="1:36" ht="15.75" customHeight="1" x14ac:dyDescent="0.2">
      <c r="A66" s="122"/>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c r="AA66" s="122"/>
      <c r="AB66" s="122"/>
      <c r="AC66" s="122"/>
      <c r="AD66" s="122"/>
      <c r="AE66" s="122"/>
      <c r="AF66" s="122"/>
      <c r="AG66" s="122"/>
      <c r="AH66" s="122"/>
      <c r="AI66" s="122"/>
      <c r="AJ66" s="122"/>
    </row>
    <row r="67" spans="1:36" ht="15.75" customHeight="1" x14ac:dyDescent="0.2">
      <c r="A67" s="122"/>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c r="AA67" s="122"/>
      <c r="AB67" s="122"/>
      <c r="AC67" s="122"/>
      <c r="AD67" s="122"/>
      <c r="AE67" s="122"/>
      <c r="AF67" s="122"/>
      <c r="AG67" s="122"/>
      <c r="AH67" s="122"/>
      <c r="AI67" s="122"/>
      <c r="AJ67" s="122"/>
    </row>
    <row r="68" spans="1:36" ht="15.75" customHeight="1" x14ac:dyDescent="0.2">
      <c r="A68" s="122"/>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c r="AI68" s="122"/>
      <c r="AJ68" s="122"/>
    </row>
    <row r="69" spans="1:36" ht="15.75" customHeight="1" x14ac:dyDescent="0.2">
      <c r="A69" s="122"/>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c r="AI69" s="122"/>
      <c r="AJ69" s="122"/>
    </row>
    <row r="70" spans="1:36" ht="15.75" customHeight="1" x14ac:dyDescent="0.2">
      <c r="A70" s="122"/>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c r="AA70" s="122"/>
      <c r="AB70" s="122"/>
      <c r="AC70" s="122"/>
      <c r="AD70" s="122"/>
      <c r="AE70" s="122"/>
      <c r="AF70" s="122"/>
      <c r="AG70" s="122"/>
      <c r="AH70" s="122"/>
      <c r="AI70" s="122"/>
      <c r="AJ70" s="122"/>
    </row>
    <row r="71" spans="1:36" ht="15.75" customHeight="1" x14ac:dyDescent="0.2">
      <c r="A71" s="122"/>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c r="AI71" s="122"/>
      <c r="AJ71" s="122"/>
    </row>
    <row r="72" spans="1:36" ht="15.75" customHeight="1" x14ac:dyDescent="0.2">
      <c r="A72" s="122"/>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c r="AA72" s="122"/>
      <c r="AB72" s="122"/>
      <c r="AC72" s="122"/>
      <c r="AD72" s="122"/>
      <c r="AE72" s="122"/>
      <c r="AF72" s="122"/>
      <c r="AG72" s="122"/>
      <c r="AH72" s="122"/>
      <c r="AI72" s="122"/>
      <c r="AJ72" s="122"/>
    </row>
    <row r="73" spans="1:36" ht="15.75" customHeight="1" x14ac:dyDescent="0.2">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row>
    <row r="74" spans="1:36" ht="15.75" customHeight="1" x14ac:dyDescent="0.2">
      <c r="A74" s="122"/>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c r="AI74" s="122"/>
      <c r="AJ74" s="122"/>
    </row>
    <row r="75" spans="1:36" ht="15.75" customHeight="1" x14ac:dyDescent="0.2">
      <c r="A75" s="122"/>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row>
    <row r="76" spans="1:36" ht="15.75" customHeight="1" x14ac:dyDescent="0.2">
      <c r="A76" s="122"/>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row>
    <row r="77" spans="1:36" ht="15.75" customHeight="1" x14ac:dyDescent="0.2">
      <c r="A77" s="122"/>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row>
    <row r="78" spans="1:36" ht="15.75" customHeight="1" x14ac:dyDescent="0.2">
      <c r="A78" s="122"/>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row>
    <row r="79" spans="1:36" ht="15.75" customHeight="1" x14ac:dyDescent="0.2">
      <c r="A79" s="122"/>
      <c r="B79" s="122"/>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22"/>
    </row>
    <row r="80" spans="1:36" ht="15.75" customHeight="1" x14ac:dyDescent="0.2">
      <c r="A80" s="122"/>
      <c r="B80" s="122"/>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c r="AA80" s="122"/>
      <c r="AB80" s="122"/>
      <c r="AC80" s="122"/>
      <c r="AD80" s="122"/>
      <c r="AE80" s="122"/>
      <c r="AF80" s="122"/>
      <c r="AG80" s="122"/>
      <c r="AH80" s="122"/>
      <c r="AI80" s="122"/>
      <c r="AJ80" s="122"/>
    </row>
    <row r="81" spans="1:36" ht="15.75" customHeight="1" x14ac:dyDescent="0.2">
      <c r="A81" s="122"/>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22"/>
    </row>
    <row r="82" spans="1:36" ht="15.75" customHeight="1" x14ac:dyDescent="0.2">
      <c r="A82" s="122"/>
      <c r="B82" s="122"/>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22"/>
    </row>
    <row r="83" spans="1:36" ht="15.75" customHeight="1" x14ac:dyDescent="0.2">
      <c r="A83" s="122"/>
      <c r="B83" s="122"/>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c r="AA83" s="122"/>
      <c r="AB83" s="122"/>
      <c r="AC83" s="122"/>
      <c r="AD83" s="122"/>
      <c r="AE83" s="122"/>
      <c r="AF83" s="122"/>
      <c r="AG83" s="122"/>
      <c r="AH83" s="122"/>
      <c r="AI83" s="122"/>
      <c r="AJ83" s="122"/>
    </row>
    <row r="84" spans="1:36" ht="15.75" customHeight="1" x14ac:dyDescent="0.2">
      <c r="A84" s="122"/>
      <c r="B84" s="122"/>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c r="AA84" s="122"/>
      <c r="AB84" s="122"/>
      <c r="AC84" s="122"/>
      <c r="AD84" s="122"/>
      <c r="AE84" s="122"/>
      <c r="AF84" s="122"/>
      <c r="AG84" s="122"/>
      <c r="AH84" s="122"/>
      <c r="AI84" s="122"/>
      <c r="AJ84" s="122"/>
    </row>
    <row r="85" spans="1:36" ht="15.75" customHeight="1" x14ac:dyDescent="0.2">
      <c r="A85" s="122"/>
      <c r="B85" s="122"/>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c r="AA85" s="122"/>
      <c r="AB85" s="122"/>
      <c r="AC85" s="122"/>
      <c r="AD85" s="122"/>
      <c r="AE85" s="122"/>
      <c r="AF85" s="122"/>
      <c r="AG85" s="122"/>
      <c r="AH85" s="122"/>
      <c r="AI85" s="122"/>
      <c r="AJ85" s="122"/>
    </row>
    <row r="86" spans="1:36" ht="15.75" customHeight="1" x14ac:dyDescent="0.2">
      <c r="A86" s="122"/>
      <c r="B86" s="122"/>
      <c r="C86" s="122"/>
      <c r="D86" s="122"/>
      <c r="E86" s="122"/>
      <c r="F86" s="122"/>
      <c r="G86" s="122"/>
      <c r="H86" s="122"/>
      <c r="I86" s="122"/>
      <c r="J86" s="122"/>
      <c r="K86" s="122"/>
      <c r="L86" s="122"/>
      <c r="M86" s="122"/>
      <c r="N86" s="122"/>
      <c r="O86" s="122"/>
      <c r="P86" s="122"/>
      <c r="Q86" s="122"/>
      <c r="R86" s="122"/>
      <c r="S86" s="122"/>
      <c r="T86" s="122"/>
      <c r="U86" s="122"/>
      <c r="V86" s="122"/>
      <c r="W86" s="122"/>
      <c r="X86" s="122"/>
      <c r="Y86" s="122"/>
      <c r="Z86" s="122"/>
      <c r="AA86" s="122"/>
      <c r="AB86" s="122"/>
      <c r="AC86" s="122"/>
      <c r="AD86" s="122"/>
      <c r="AE86" s="122"/>
      <c r="AF86" s="122"/>
      <c r="AG86" s="122"/>
      <c r="AH86" s="122"/>
      <c r="AI86" s="122"/>
      <c r="AJ86" s="122"/>
    </row>
    <row r="87" spans="1:36" ht="15.75" customHeight="1" x14ac:dyDescent="0.2">
      <c r="A87" s="122"/>
      <c r="B87" s="122"/>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c r="AI87" s="122"/>
      <c r="AJ87" s="122"/>
    </row>
    <row r="88" spans="1:36" ht="15.75" customHeight="1" x14ac:dyDescent="0.2">
      <c r="A88" s="122"/>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row>
    <row r="89" spans="1:36" ht="15.75" customHeight="1" x14ac:dyDescent="0.2">
      <c r="A89" s="122"/>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row>
    <row r="90" spans="1:36" ht="15.75" customHeight="1" x14ac:dyDescent="0.2">
      <c r="A90" s="122"/>
      <c r="B90" s="122"/>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row>
    <row r="91" spans="1:36" ht="15.75" customHeight="1" x14ac:dyDescent="0.2">
      <c r="A91" s="122"/>
      <c r="B91" s="122"/>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row>
    <row r="92" spans="1:36" ht="15.75" customHeight="1" x14ac:dyDescent="0.2">
      <c r="A92" s="122"/>
      <c r="B92" s="122"/>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c r="AI92" s="122"/>
      <c r="AJ92" s="122"/>
    </row>
    <row r="93" spans="1:36" ht="15.75" customHeight="1" x14ac:dyDescent="0.2">
      <c r="A93" s="122"/>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row>
    <row r="94" spans="1:36" ht="15.75" customHeight="1" x14ac:dyDescent="0.2">
      <c r="A94" s="122"/>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22"/>
    </row>
    <row r="95" spans="1:36" ht="15.75" customHeight="1" x14ac:dyDescent="0.2">
      <c r="A95" s="122"/>
      <c r="B95" s="122"/>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c r="AA95" s="122"/>
      <c r="AB95" s="122"/>
      <c r="AC95" s="122"/>
      <c r="AD95" s="122"/>
      <c r="AE95" s="122"/>
      <c r="AF95" s="122"/>
      <c r="AG95" s="122"/>
      <c r="AH95" s="122"/>
      <c r="AI95" s="122"/>
      <c r="AJ95" s="122"/>
    </row>
    <row r="96" spans="1:36" ht="15.75" customHeight="1" x14ac:dyDescent="0.2">
      <c r="A96" s="122"/>
      <c r="B96" s="122"/>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22"/>
    </row>
    <row r="97" spans="1:36" ht="15.75" customHeight="1" x14ac:dyDescent="0.2">
      <c r="A97" s="122"/>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row>
    <row r="98" spans="1:36" ht="15.75" customHeight="1" x14ac:dyDescent="0.2">
      <c r="A98" s="122"/>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row>
    <row r="99" spans="1:36" ht="15.75" customHeight="1" x14ac:dyDescent="0.2">
      <c r="A99" s="122"/>
      <c r="B99" s="122"/>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22"/>
      <c r="AH99" s="122"/>
      <c r="AI99" s="122"/>
      <c r="AJ99" s="122"/>
    </row>
    <row r="100" spans="1:36" ht="15.75" customHeight="1" x14ac:dyDescent="0.2">
      <c r="A100" s="122"/>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row>
    <row r="101" spans="1:36" ht="15.75" customHeight="1" x14ac:dyDescent="0.2">
      <c r="A101" s="122"/>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row>
    <row r="102" spans="1:36" ht="15.75" customHeight="1" x14ac:dyDescent="0.2">
      <c r="A102" s="122"/>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row>
    <row r="103" spans="1:36" ht="15.75" customHeight="1" x14ac:dyDescent="0.2">
      <c r="A103" s="122"/>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row>
    <row r="104" spans="1:36" ht="15.75" customHeight="1" x14ac:dyDescent="0.2">
      <c r="A104" s="122"/>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row>
    <row r="105" spans="1:36" ht="15.75" customHeight="1" x14ac:dyDescent="0.2">
      <c r="A105" s="122"/>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row>
    <row r="106" spans="1:36" ht="15.75" customHeight="1" x14ac:dyDescent="0.2">
      <c r="A106" s="122"/>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row>
    <row r="107" spans="1:36" ht="15.75" customHeight="1" x14ac:dyDescent="0.2">
      <c r="A107" s="122"/>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c r="AG107" s="122"/>
      <c r="AH107" s="122"/>
      <c r="AI107" s="122"/>
      <c r="AJ107" s="122"/>
    </row>
    <row r="108" spans="1:36" ht="15.75" customHeight="1" x14ac:dyDescent="0.2">
      <c r="A108" s="122"/>
      <c r="B108" s="122"/>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row>
    <row r="109" spans="1:36" ht="15.75" customHeight="1" x14ac:dyDescent="0.2">
      <c r="A109" s="122"/>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c r="AG109" s="122"/>
      <c r="AH109" s="122"/>
      <c r="AI109" s="122"/>
      <c r="AJ109" s="122"/>
    </row>
    <row r="110" spans="1:36" ht="15.75" customHeight="1" x14ac:dyDescent="0.2">
      <c r="A110" s="122"/>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row>
    <row r="111" spans="1:36" ht="15.75" customHeight="1" x14ac:dyDescent="0.2">
      <c r="A111" s="122"/>
      <c r="B111" s="122"/>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c r="AG111" s="122"/>
      <c r="AH111" s="122"/>
      <c r="AI111" s="122"/>
      <c r="AJ111" s="122"/>
    </row>
    <row r="112" spans="1:36" ht="15.75" customHeight="1" x14ac:dyDescent="0.2">
      <c r="A112" s="122"/>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row>
    <row r="113" spans="1:36" ht="15.75" customHeight="1" x14ac:dyDescent="0.2">
      <c r="A113" s="122"/>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row>
    <row r="114" spans="1:36" ht="15.75" customHeight="1" x14ac:dyDescent="0.2">
      <c r="A114" s="122"/>
      <c r="B114" s="122"/>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c r="AA114" s="122"/>
      <c r="AB114" s="122"/>
      <c r="AC114" s="122"/>
      <c r="AD114" s="122"/>
      <c r="AE114" s="122"/>
      <c r="AF114" s="122"/>
      <c r="AG114" s="122"/>
      <c r="AH114" s="122"/>
      <c r="AI114" s="122"/>
      <c r="AJ114" s="122"/>
    </row>
    <row r="115" spans="1:36" ht="15.75" customHeight="1" x14ac:dyDescent="0.2">
      <c r="A115" s="122"/>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c r="AG115" s="122"/>
      <c r="AH115" s="122"/>
      <c r="AI115" s="122"/>
      <c r="AJ115" s="122"/>
    </row>
    <row r="116" spans="1:36" ht="15.75" customHeight="1" x14ac:dyDescent="0.2">
      <c r="A116" s="122"/>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c r="AA116" s="122"/>
      <c r="AB116" s="122"/>
      <c r="AC116" s="122"/>
      <c r="AD116" s="122"/>
      <c r="AE116" s="122"/>
      <c r="AF116" s="122"/>
      <c r="AG116" s="122"/>
      <c r="AH116" s="122"/>
      <c r="AI116" s="122"/>
      <c r="AJ116" s="122"/>
    </row>
    <row r="117" spans="1:36" ht="15.75" customHeight="1" x14ac:dyDescent="0.2">
      <c r="A117" s="122"/>
      <c r="B117" s="122"/>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c r="AA117" s="122"/>
      <c r="AB117" s="122"/>
      <c r="AC117" s="122"/>
      <c r="AD117" s="122"/>
      <c r="AE117" s="122"/>
      <c r="AF117" s="122"/>
      <c r="AG117" s="122"/>
      <c r="AH117" s="122"/>
      <c r="AI117" s="122"/>
      <c r="AJ117" s="122"/>
    </row>
    <row r="118" spans="1:36" ht="15.75" customHeight="1" x14ac:dyDescent="0.2">
      <c r="A118" s="122"/>
      <c r="B118" s="122"/>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row>
    <row r="119" spans="1:36" ht="15.75" customHeight="1" x14ac:dyDescent="0.2">
      <c r="A119" s="122"/>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row>
    <row r="120" spans="1:36" ht="15.75" customHeight="1" x14ac:dyDescent="0.2">
      <c r="A120" s="122"/>
      <c r="B120" s="122"/>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c r="AA120" s="122"/>
      <c r="AB120" s="122"/>
      <c r="AC120" s="122"/>
      <c r="AD120" s="122"/>
      <c r="AE120" s="122"/>
      <c r="AF120" s="122"/>
      <c r="AG120" s="122"/>
      <c r="AH120" s="122"/>
      <c r="AI120" s="122"/>
      <c r="AJ120" s="122"/>
    </row>
    <row r="121" spans="1:36" ht="15.75" customHeight="1" x14ac:dyDescent="0.2">
      <c r="A121" s="122"/>
      <c r="B121" s="122"/>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c r="AA121" s="122"/>
      <c r="AB121" s="122"/>
      <c r="AC121" s="122"/>
      <c r="AD121" s="122"/>
      <c r="AE121" s="122"/>
      <c r="AF121" s="122"/>
      <c r="AG121" s="122"/>
      <c r="AH121" s="122"/>
      <c r="AI121" s="122"/>
      <c r="AJ121" s="122"/>
    </row>
    <row r="122" spans="1:36" ht="15.75" customHeight="1" x14ac:dyDescent="0.2">
      <c r="A122" s="122"/>
      <c r="B122" s="122"/>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c r="AA122" s="122"/>
      <c r="AB122" s="122"/>
      <c r="AC122" s="122"/>
      <c r="AD122" s="122"/>
      <c r="AE122" s="122"/>
      <c r="AF122" s="122"/>
      <c r="AG122" s="122"/>
      <c r="AH122" s="122"/>
      <c r="AI122" s="122"/>
      <c r="AJ122" s="122"/>
    </row>
    <row r="123" spans="1:36" ht="15.75" customHeight="1" x14ac:dyDescent="0.2">
      <c r="A123" s="122"/>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row>
    <row r="124" spans="1:36" ht="15.75" customHeight="1" x14ac:dyDescent="0.2">
      <c r="A124" s="122"/>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row>
    <row r="125" spans="1:36" ht="15.75" customHeight="1" x14ac:dyDescent="0.2">
      <c r="A125" s="122"/>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row>
    <row r="126" spans="1:36" ht="15.75" customHeight="1" x14ac:dyDescent="0.2">
      <c r="A126" s="122"/>
      <c r="B126" s="122"/>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c r="AG126" s="122"/>
      <c r="AH126" s="122"/>
      <c r="AI126" s="122"/>
      <c r="AJ126" s="122"/>
    </row>
    <row r="127" spans="1:36" ht="15.75" customHeight="1" x14ac:dyDescent="0.2">
      <c r="A127" s="122"/>
      <c r="B127" s="122"/>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2"/>
    </row>
    <row r="128" spans="1:36" ht="15.75" customHeight="1" x14ac:dyDescent="0.2">
      <c r="A128" s="122"/>
      <c r="B128" s="122"/>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row>
    <row r="129" spans="1:36" ht="15.75" customHeight="1" x14ac:dyDescent="0.2">
      <c r="A129" s="122"/>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row>
    <row r="130" spans="1:36" ht="15.75" customHeight="1" x14ac:dyDescent="0.2">
      <c r="A130" s="122"/>
      <c r="B130" s="122"/>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c r="AG130" s="122"/>
      <c r="AH130" s="122"/>
      <c r="AI130" s="122"/>
      <c r="AJ130" s="122"/>
    </row>
    <row r="131" spans="1:36" ht="15.75" customHeight="1" x14ac:dyDescent="0.2">
      <c r="A131" s="122"/>
      <c r="B131" s="122"/>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c r="AA131" s="122"/>
      <c r="AB131" s="122"/>
      <c r="AC131" s="122"/>
      <c r="AD131" s="122"/>
      <c r="AE131" s="122"/>
      <c r="AF131" s="122"/>
      <c r="AG131" s="122"/>
      <c r="AH131" s="122"/>
      <c r="AI131" s="122"/>
      <c r="AJ131" s="122"/>
    </row>
    <row r="132" spans="1:36" ht="15.75" customHeight="1" x14ac:dyDescent="0.2">
      <c r="A132" s="122"/>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c r="AG132" s="122"/>
      <c r="AH132" s="122"/>
      <c r="AI132" s="122"/>
      <c r="AJ132" s="122"/>
    </row>
    <row r="133" spans="1:36" ht="15.75" customHeight="1" x14ac:dyDescent="0.2">
      <c r="A133" s="122"/>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c r="AA133" s="122"/>
      <c r="AB133" s="122"/>
      <c r="AC133" s="122"/>
      <c r="AD133" s="122"/>
      <c r="AE133" s="122"/>
      <c r="AF133" s="122"/>
      <c r="AG133" s="122"/>
      <c r="AH133" s="122"/>
      <c r="AI133" s="122"/>
      <c r="AJ133" s="122"/>
    </row>
    <row r="134" spans="1:36" ht="15.75" customHeight="1" x14ac:dyDescent="0.2">
      <c r="A134" s="122"/>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c r="AA134" s="122"/>
      <c r="AB134" s="122"/>
      <c r="AC134" s="122"/>
      <c r="AD134" s="122"/>
      <c r="AE134" s="122"/>
      <c r="AF134" s="122"/>
      <c r="AG134" s="122"/>
      <c r="AH134" s="122"/>
      <c r="AI134" s="122"/>
      <c r="AJ134" s="122"/>
    </row>
    <row r="135" spans="1:36" ht="15.75" customHeight="1" x14ac:dyDescent="0.2">
      <c r="A135" s="122"/>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c r="AG135" s="122"/>
      <c r="AH135" s="122"/>
      <c r="AI135" s="122"/>
      <c r="AJ135" s="122"/>
    </row>
    <row r="136" spans="1:36" ht="15.75" customHeight="1" x14ac:dyDescent="0.2">
      <c r="A136" s="122"/>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row>
    <row r="137" spans="1:36" ht="15.75" customHeight="1" x14ac:dyDescent="0.2">
      <c r="A137" s="122"/>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row>
    <row r="138" spans="1:36" ht="15.75" customHeight="1" x14ac:dyDescent="0.2">
      <c r="A138" s="122"/>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c r="AA138" s="122"/>
      <c r="AB138" s="122"/>
      <c r="AC138" s="122"/>
      <c r="AD138" s="122"/>
      <c r="AE138" s="122"/>
      <c r="AF138" s="122"/>
      <c r="AG138" s="122"/>
      <c r="AH138" s="122"/>
      <c r="AI138" s="122"/>
      <c r="AJ138" s="122"/>
    </row>
    <row r="139" spans="1:36" ht="15.75" customHeight="1" x14ac:dyDescent="0.2">
      <c r="A139" s="122"/>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c r="AA139" s="122"/>
      <c r="AB139" s="122"/>
      <c r="AC139" s="122"/>
      <c r="AD139" s="122"/>
      <c r="AE139" s="122"/>
      <c r="AF139" s="122"/>
      <c r="AG139" s="122"/>
      <c r="AH139" s="122"/>
      <c r="AI139" s="122"/>
      <c r="AJ139" s="122"/>
    </row>
    <row r="140" spans="1:36" ht="15.75" customHeight="1" x14ac:dyDescent="0.2">
      <c r="A140" s="122"/>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c r="AA140" s="122"/>
      <c r="AB140" s="122"/>
      <c r="AC140" s="122"/>
      <c r="AD140" s="122"/>
      <c r="AE140" s="122"/>
      <c r="AF140" s="122"/>
      <c r="AG140" s="122"/>
      <c r="AH140" s="122"/>
      <c r="AI140" s="122"/>
      <c r="AJ140" s="122"/>
    </row>
    <row r="141" spans="1:36" ht="15.75" customHeight="1" x14ac:dyDescent="0.2">
      <c r="A141" s="122"/>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c r="AA141" s="122"/>
      <c r="AB141" s="122"/>
      <c r="AC141" s="122"/>
      <c r="AD141" s="122"/>
      <c r="AE141" s="122"/>
      <c r="AF141" s="122"/>
      <c r="AG141" s="122"/>
      <c r="AH141" s="122"/>
      <c r="AI141" s="122"/>
      <c r="AJ141" s="122"/>
    </row>
    <row r="142" spans="1:36" ht="15.75" customHeight="1" x14ac:dyDescent="0.2">
      <c r="A142" s="122"/>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c r="AA142" s="122"/>
      <c r="AB142" s="122"/>
      <c r="AC142" s="122"/>
      <c r="AD142" s="122"/>
      <c r="AE142" s="122"/>
      <c r="AF142" s="122"/>
      <c r="AG142" s="122"/>
      <c r="AH142" s="122"/>
      <c r="AI142" s="122"/>
      <c r="AJ142" s="122"/>
    </row>
    <row r="143" spans="1:36" ht="15.75" customHeight="1" x14ac:dyDescent="0.2">
      <c r="A143" s="122"/>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c r="AA143" s="122"/>
      <c r="AB143" s="122"/>
      <c r="AC143" s="122"/>
      <c r="AD143" s="122"/>
      <c r="AE143" s="122"/>
      <c r="AF143" s="122"/>
      <c r="AG143" s="122"/>
      <c r="AH143" s="122"/>
      <c r="AI143" s="122"/>
      <c r="AJ143" s="122"/>
    </row>
    <row r="144" spans="1:36" ht="15.75" customHeight="1" x14ac:dyDescent="0.2">
      <c r="A144" s="122"/>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c r="AA144" s="122"/>
      <c r="AB144" s="122"/>
      <c r="AC144" s="122"/>
      <c r="AD144" s="122"/>
      <c r="AE144" s="122"/>
      <c r="AF144" s="122"/>
      <c r="AG144" s="122"/>
      <c r="AH144" s="122"/>
      <c r="AI144" s="122"/>
      <c r="AJ144" s="122"/>
    </row>
    <row r="145" spans="1:36" ht="15.75" customHeight="1" x14ac:dyDescent="0.2">
      <c r="A145" s="122"/>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c r="AA145" s="122"/>
      <c r="AB145" s="122"/>
      <c r="AC145" s="122"/>
      <c r="AD145" s="122"/>
      <c r="AE145" s="122"/>
      <c r="AF145" s="122"/>
      <c r="AG145" s="122"/>
      <c r="AH145" s="122"/>
      <c r="AI145" s="122"/>
      <c r="AJ145" s="122"/>
    </row>
    <row r="146" spans="1:36" ht="15.75" customHeight="1" x14ac:dyDescent="0.2">
      <c r="A146" s="122"/>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c r="AA146" s="122"/>
      <c r="AB146" s="122"/>
      <c r="AC146" s="122"/>
      <c r="AD146" s="122"/>
      <c r="AE146" s="122"/>
      <c r="AF146" s="122"/>
      <c r="AG146" s="122"/>
      <c r="AH146" s="122"/>
      <c r="AI146" s="122"/>
      <c r="AJ146" s="122"/>
    </row>
    <row r="147" spans="1:36" ht="15.75" customHeight="1" x14ac:dyDescent="0.2">
      <c r="A147" s="122"/>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c r="AG147" s="122"/>
      <c r="AH147" s="122"/>
      <c r="AI147" s="122"/>
      <c r="AJ147" s="122"/>
    </row>
    <row r="148" spans="1:36" ht="15.75" customHeight="1" x14ac:dyDescent="0.2">
      <c r="A148" s="122"/>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row>
    <row r="149" spans="1:36" ht="15.75" customHeight="1" x14ac:dyDescent="0.2">
      <c r="A149" s="122"/>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row>
    <row r="150" spans="1:36" ht="15.75" customHeight="1" x14ac:dyDescent="0.2">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row>
    <row r="151" spans="1:36" ht="15.75" customHeight="1" x14ac:dyDescent="0.2">
      <c r="A151" s="122"/>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row>
    <row r="152" spans="1:36" ht="15.75" customHeight="1" x14ac:dyDescent="0.2">
      <c r="A152" s="122"/>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row>
    <row r="153" spans="1:36" ht="15.75" customHeight="1" x14ac:dyDescent="0.2">
      <c r="A153" s="122"/>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row>
    <row r="154" spans="1:36" ht="15.75" customHeight="1" x14ac:dyDescent="0.2">
      <c r="A154" s="122"/>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c r="AA154" s="122"/>
      <c r="AB154" s="122"/>
      <c r="AC154" s="122"/>
      <c r="AD154" s="122"/>
      <c r="AE154" s="122"/>
      <c r="AF154" s="122"/>
      <c r="AG154" s="122"/>
      <c r="AH154" s="122"/>
      <c r="AI154" s="122"/>
      <c r="AJ154" s="122"/>
    </row>
    <row r="155" spans="1:36" ht="15.75" customHeight="1" x14ac:dyDescent="0.2">
      <c r="A155" s="122"/>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c r="AG155" s="122"/>
      <c r="AH155" s="122"/>
      <c r="AI155" s="122"/>
      <c r="AJ155" s="122"/>
    </row>
    <row r="156" spans="1:36" ht="15.75" customHeight="1" x14ac:dyDescent="0.2">
      <c r="A156" s="122"/>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c r="AA156" s="122"/>
      <c r="AB156" s="122"/>
      <c r="AC156" s="122"/>
      <c r="AD156" s="122"/>
      <c r="AE156" s="122"/>
      <c r="AF156" s="122"/>
      <c r="AG156" s="122"/>
      <c r="AH156" s="122"/>
      <c r="AI156" s="122"/>
      <c r="AJ156" s="122"/>
    </row>
    <row r="157" spans="1:36" ht="15.75" customHeight="1" x14ac:dyDescent="0.2">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c r="AA157" s="122"/>
      <c r="AB157" s="122"/>
      <c r="AC157" s="122"/>
      <c r="AD157" s="122"/>
      <c r="AE157" s="122"/>
      <c r="AF157" s="122"/>
      <c r="AG157" s="122"/>
      <c r="AH157" s="122"/>
      <c r="AI157" s="122"/>
      <c r="AJ157" s="122"/>
    </row>
    <row r="158" spans="1:36" ht="15.75" customHeight="1" x14ac:dyDescent="0.2">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c r="AA158" s="122"/>
      <c r="AB158" s="122"/>
      <c r="AC158" s="122"/>
      <c r="AD158" s="122"/>
      <c r="AE158" s="122"/>
      <c r="AF158" s="122"/>
      <c r="AG158" s="122"/>
      <c r="AH158" s="122"/>
      <c r="AI158" s="122"/>
      <c r="AJ158" s="122"/>
    </row>
    <row r="159" spans="1:36" ht="15.75" customHeight="1" x14ac:dyDescent="0.2">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c r="AA159" s="122"/>
      <c r="AB159" s="122"/>
      <c r="AC159" s="122"/>
      <c r="AD159" s="122"/>
      <c r="AE159" s="122"/>
      <c r="AF159" s="122"/>
      <c r="AG159" s="122"/>
      <c r="AH159" s="122"/>
      <c r="AI159" s="122"/>
      <c r="AJ159" s="122"/>
    </row>
    <row r="160" spans="1:36" ht="15.75" customHeight="1" x14ac:dyDescent="0.2">
      <c r="A160" s="122"/>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row>
    <row r="161" spans="1:36" ht="15.75" customHeight="1" x14ac:dyDescent="0.2">
      <c r="A161" s="122"/>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c r="AA161" s="122"/>
      <c r="AB161" s="122"/>
      <c r="AC161" s="122"/>
      <c r="AD161" s="122"/>
      <c r="AE161" s="122"/>
      <c r="AF161" s="122"/>
      <c r="AG161" s="122"/>
      <c r="AH161" s="122"/>
      <c r="AI161" s="122"/>
      <c r="AJ161" s="122"/>
    </row>
    <row r="162" spans="1:36" ht="15.75" customHeight="1" x14ac:dyDescent="0.2">
      <c r="A162" s="122"/>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c r="AA162" s="122"/>
      <c r="AB162" s="122"/>
      <c r="AC162" s="122"/>
      <c r="AD162" s="122"/>
      <c r="AE162" s="122"/>
      <c r="AF162" s="122"/>
      <c r="AG162" s="122"/>
      <c r="AH162" s="122"/>
      <c r="AI162" s="122"/>
      <c r="AJ162" s="122"/>
    </row>
    <row r="163" spans="1:36" ht="15.75" customHeight="1" x14ac:dyDescent="0.2">
      <c r="A163" s="122"/>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c r="AA163" s="122"/>
      <c r="AB163" s="122"/>
      <c r="AC163" s="122"/>
      <c r="AD163" s="122"/>
      <c r="AE163" s="122"/>
      <c r="AF163" s="122"/>
      <c r="AG163" s="122"/>
      <c r="AH163" s="122"/>
      <c r="AI163" s="122"/>
      <c r="AJ163" s="122"/>
    </row>
    <row r="164" spans="1:36" ht="15.75" customHeight="1" x14ac:dyDescent="0.2">
      <c r="A164" s="122"/>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c r="AA164" s="122"/>
      <c r="AB164" s="122"/>
      <c r="AC164" s="122"/>
      <c r="AD164" s="122"/>
      <c r="AE164" s="122"/>
      <c r="AF164" s="122"/>
      <c r="AG164" s="122"/>
      <c r="AH164" s="122"/>
      <c r="AI164" s="122"/>
      <c r="AJ164" s="122"/>
    </row>
    <row r="165" spans="1:36" ht="15.75" customHeight="1" x14ac:dyDescent="0.2">
      <c r="A165" s="122"/>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c r="AA165" s="122"/>
      <c r="AB165" s="122"/>
      <c r="AC165" s="122"/>
      <c r="AD165" s="122"/>
      <c r="AE165" s="122"/>
      <c r="AF165" s="122"/>
      <c r="AG165" s="122"/>
      <c r="AH165" s="122"/>
      <c r="AI165" s="122"/>
      <c r="AJ165" s="122"/>
    </row>
    <row r="166" spans="1:36" ht="15.75" customHeight="1" x14ac:dyDescent="0.2">
      <c r="A166" s="122"/>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row>
    <row r="167" spans="1:36" ht="15.75" customHeight="1" x14ac:dyDescent="0.2">
      <c r="A167" s="122"/>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c r="AA167" s="122"/>
      <c r="AB167" s="122"/>
      <c r="AC167" s="122"/>
      <c r="AD167" s="122"/>
      <c r="AE167" s="122"/>
      <c r="AF167" s="122"/>
      <c r="AG167" s="122"/>
      <c r="AH167" s="122"/>
      <c r="AI167" s="122"/>
      <c r="AJ167" s="122"/>
    </row>
    <row r="168" spans="1:36" ht="15.75" customHeight="1" x14ac:dyDescent="0.2">
      <c r="A168" s="122"/>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c r="AA168" s="122"/>
      <c r="AB168" s="122"/>
      <c r="AC168" s="122"/>
      <c r="AD168" s="122"/>
      <c r="AE168" s="122"/>
      <c r="AF168" s="122"/>
      <c r="AG168" s="122"/>
      <c r="AH168" s="122"/>
      <c r="AI168" s="122"/>
      <c r="AJ168" s="122"/>
    </row>
    <row r="169" spans="1:36" ht="15.75" customHeight="1" x14ac:dyDescent="0.2">
      <c r="A169" s="122"/>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c r="AA169" s="122"/>
      <c r="AB169" s="122"/>
      <c r="AC169" s="122"/>
      <c r="AD169" s="122"/>
      <c r="AE169" s="122"/>
      <c r="AF169" s="122"/>
      <c r="AG169" s="122"/>
      <c r="AH169" s="122"/>
      <c r="AI169" s="122"/>
      <c r="AJ169" s="122"/>
    </row>
    <row r="170" spans="1:36" ht="15.75" customHeight="1" x14ac:dyDescent="0.2">
      <c r="A170" s="122"/>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c r="AA170" s="122"/>
      <c r="AB170" s="122"/>
      <c r="AC170" s="122"/>
      <c r="AD170" s="122"/>
      <c r="AE170" s="122"/>
      <c r="AF170" s="122"/>
      <c r="AG170" s="122"/>
      <c r="AH170" s="122"/>
      <c r="AI170" s="122"/>
      <c r="AJ170" s="122"/>
    </row>
    <row r="171" spans="1:36" ht="15.75" customHeight="1" x14ac:dyDescent="0.2">
      <c r="A171" s="122"/>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c r="AA171" s="122"/>
      <c r="AB171" s="122"/>
      <c r="AC171" s="122"/>
      <c r="AD171" s="122"/>
      <c r="AE171" s="122"/>
      <c r="AF171" s="122"/>
      <c r="AG171" s="122"/>
      <c r="AH171" s="122"/>
      <c r="AI171" s="122"/>
      <c r="AJ171" s="122"/>
    </row>
    <row r="172" spans="1:36" ht="15.75" customHeight="1" x14ac:dyDescent="0.2">
      <c r="A172" s="122"/>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c r="AG172" s="122"/>
      <c r="AH172" s="122"/>
      <c r="AI172" s="122"/>
      <c r="AJ172" s="122"/>
    </row>
    <row r="173" spans="1:36" ht="15.75" customHeight="1" x14ac:dyDescent="0.2">
      <c r="A173" s="122"/>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c r="AA173" s="122"/>
      <c r="AB173" s="122"/>
      <c r="AC173" s="122"/>
      <c r="AD173" s="122"/>
      <c r="AE173" s="122"/>
      <c r="AF173" s="122"/>
      <c r="AG173" s="122"/>
      <c r="AH173" s="122"/>
      <c r="AI173" s="122"/>
      <c r="AJ173" s="122"/>
    </row>
    <row r="174" spans="1:36" ht="15.75" customHeight="1" x14ac:dyDescent="0.2">
      <c r="A174" s="122"/>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c r="AA174" s="122"/>
      <c r="AB174" s="122"/>
      <c r="AC174" s="122"/>
      <c r="AD174" s="122"/>
      <c r="AE174" s="122"/>
      <c r="AF174" s="122"/>
      <c r="AG174" s="122"/>
      <c r="AH174" s="122"/>
      <c r="AI174" s="122"/>
      <c r="AJ174" s="122"/>
    </row>
    <row r="175" spans="1:36" ht="15.75" customHeight="1" x14ac:dyDescent="0.2">
      <c r="A175" s="122"/>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c r="AA175" s="122"/>
      <c r="AB175" s="122"/>
      <c r="AC175" s="122"/>
      <c r="AD175" s="122"/>
      <c r="AE175" s="122"/>
      <c r="AF175" s="122"/>
      <c r="AG175" s="122"/>
      <c r="AH175" s="122"/>
      <c r="AI175" s="122"/>
      <c r="AJ175" s="122"/>
    </row>
    <row r="176" spans="1:36" ht="15.75" customHeight="1" x14ac:dyDescent="0.2">
      <c r="A176" s="122"/>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c r="AG176" s="122"/>
      <c r="AH176" s="122"/>
      <c r="AI176" s="122"/>
      <c r="AJ176" s="122"/>
    </row>
    <row r="177" spans="1:36" ht="15.75" customHeight="1" x14ac:dyDescent="0.2">
      <c r="A177" s="122"/>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c r="AA177" s="122"/>
      <c r="AB177" s="122"/>
      <c r="AC177" s="122"/>
      <c r="AD177" s="122"/>
      <c r="AE177" s="122"/>
      <c r="AF177" s="122"/>
      <c r="AG177" s="122"/>
      <c r="AH177" s="122"/>
      <c r="AI177" s="122"/>
      <c r="AJ177" s="122"/>
    </row>
    <row r="178" spans="1:36" ht="15.75" customHeight="1" x14ac:dyDescent="0.2">
      <c r="A178" s="122"/>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c r="AA178" s="122"/>
      <c r="AB178" s="122"/>
      <c r="AC178" s="122"/>
      <c r="AD178" s="122"/>
      <c r="AE178" s="122"/>
      <c r="AF178" s="122"/>
      <c r="AG178" s="122"/>
      <c r="AH178" s="122"/>
      <c r="AI178" s="122"/>
      <c r="AJ178" s="122"/>
    </row>
    <row r="179" spans="1:36" ht="15.75" customHeight="1" x14ac:dyDescent="0.2">
      <c r="A179" s="122"/>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c r="AA179" s="122"/>
      <c r="AB179" s="122"/>
      <c r="AC179" s="122"/>
      <c r="AD179" s="122"/>
      <c r="AE179" s="122"/>
      <c r="AF179" s="122"/>
      <c r="AG179" s="122"/>
      <c r="AH179" s="122"/>
      <c r="AI179" s="122"/>
      <c r="AJ179" s="122"/>
    </row>
    <row r="180" spans="1:36" ht="15.75" customHeight="1" x14ac:dyDescent="0.2">
      <c r="A180" s="122"/>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c r="AG180" s="122"/>
      <c r="AH180" s="122"/>
      <c r="AI180" s="122"/>
      <c r="AJ180" s="122"/>
    </row>
    <row r="181" spans="1:36" ht="15.75" customHeight="1" x14ac:dyDescent="0.2">
      <c r="A181" s="122"/>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c r="AG181" s="122"/>
      <c r="AH181" s="122"/>
      <c r="AI181" s="122"/>
      <c r="AJ181" s="122"/>
    </row>
    <row r="182" spans="1:36" ht="15.75" customHeight="1" x14ac:dyDescent="0.2">
      <c r="A182" s="122"/>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row>
    <row r="183" spans="1:36" ht="15.75" customHeight="1" x14ac:dyDescent="0.2">
      <c r="A183" s="122"/>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c r="AI183" s="122"/>
      <c r="AJ183" s="122"/>
    </row>
    <row r="184" spans="1:36" ht="15.75" customHeight="1" x14ac:dyDescent="0.2">
      <c r="A184" s="122"/>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row>
    <row r="185" spans="1:36" ht="15.75" customHeight="1" x14ac:dyDescent="0.2">
      <c r="A185" s="122"/>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row>
    <row r="186" spans="1:36" ht="15.75" customHeight="1" x14ac:dyDescent="0.2">
      <c r="A186" s="122"/>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row>
    <row r="187" spans="1:36" ht="15.75" customHeight="1" x14ac:dyDescent="0.2">
      <c r="A187" s="122"/>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row>
    <row r="188" spans="1:36" ht="15.75" customHeight="1" x14ac:dyDescent="0.2">
      <c r="A188" s="122"/>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c r="AG188" s="122"/>
      <c r="AH188" s="122"/>
      <c r="AI188" s="122"/>
      <c r="AJ188" s="122"/>
    </row>
    <row r="189" spans="1:36" ht="15.75" customHeight="1" x14ac:dyDescent="0.2">
      <c r="A189" s="122"/>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c r="AA189" s="122"/>
      <c r="AB189" s="122"/>
      <c r="AC189" s="122"/>
      <c r="AD189" s="122"/>
      <c r="AE189" s="122"/>
      <c r="AF189" s="122"/>
      <c r="AG189" s="122"/>
      <c r="AH189" s="122"/>
      <c r="AI189" s="122"/>
      <c r="AJ189" s="122"/>
    </row>
    <row r="190" spans="1:36" ht="15.75" customHeight="1" x14ac:dyDescent="0.2">
      <c r="A190" s="122"/>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c r="AA190" s="122"/>
      <c r="AB190" s="122"/>
      <c r="AC190" s="122"/>
      <c r="AD190" s="122"/>
      <c r="AE190" s="122"/>
      <c r="AF190" s="122"/>
      <c r="AG190" s="122"/>
      <c r="AH190" s="122"/>
      <c r="AI190" s="122"/>
      <c r="AJ190" s="122"/>
    </row>
    <row r="191" spans="1:36" ht="15.75" customHeight="1" x14ac:dyDescent="0.2">
      <c r="A191" s="122"/>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c r="AA191" s="122"/>
      <c r="AB191" s="122"/>
      <c r="AC191" s="122"/>
      <c r="AD191" s="122"/>
      <c r="AE191" s="122"/>
      <c r="AF191" s="122"/>
      <c r="AG191" s="122"/>
      <c r="AH191" s="122"/>
      <c r="AI191" s="122"/>
      <c r="AJ191" s="122"/>
    </row>
    <row r="192" spans="1:36" ht="15.75" customHeight="1" x14ac:dyDescent="0.2">
      <c r="A192" s="122"/>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c r="AA192" s="122"/>
      <c r="AB192" s="122"/>
      <c r="AC192" s="122"/>
      <c r="AD192" s="122"/>
      <c r="AE192" s="122"/>
      <c r="AF192" s="122"/>
      <c r="AG192" s="122"/>
      <c r="AH192" s="122"/>
      <c r="AI192" s="122"/>
      <c r="AJ192" s="122"/>
    </row>
    <row r="193" spans="1:36" ht="15.75" customHeight="1" x14ac:dyDescent="0.2">
      <c r="A193" s="122"/>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c r="AA193" s="122"/>
      <c r="AB193" s="122"/>
      <c r="AC193" s="122"/>
      <c r="AD193" s="122"/>
      <c r="AE193" s="122"/>
      <c r="AF193" s="122"/>
      <c r="AG193" s="122"/>
      <c r="AH193" s="122"/>
      <c r="AI193" s="122"/>
      <c r="AJ193" s="122"/>
    </row>
    <row r="194" spans="1:36" ht="15.75" customHeight="1" x14ac:dyDescent="0.2">
      <c r="A194" s="122"/>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c r="AA194" s="122"/>
      <c r="AB194" s="122"/>
      <c r="AC194" s="122"/>
      <c r="AD194" s="122"/>
      <c r="AE194" s="122"/>
      <c r="AF194" s="122"/>
      <c r="AG194" s="122"/>
      <c r="AH194" s="122"/>
      <c r="AI194" s="122"/>
      <c r="AJ194" s="122"/>
    </row>
    <row r="195" spans="1:36" ht="15.75" customHeight="1" x14ac:dyDescent="0.2">
      <c r="A195" s="122"/>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c r="AA195" s="122"/>
      <c r="AB195" s="122"/>
      <c r="AC195" s="122"/>
      <c r="AD195" s="122"/>
      <c r="AE195" s="122"/>
      <c r="AF195" s="122"/>
      <c r="AG195" s="122"/>
      <c r="AH195" s="122"/>
      <c r="AI195" s="122"/>
      <c r="AJ195" s="122"/>
    </row>
    <row r="196" spans="1:36" ht="15.75" customHeight="1" x14ac:dyDescent="0.2">
      <c r="A196" s="122"/>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c r="AA196" s="122"/>
      <c r="AB196" s="122"/>
      <c r="AC196" s="122"/>
      <c r="AD196" s="122"/>
      <c r="AE196" s="122"/>
      <c r="AF196" s="122"/>
      <c r="AG196" s="122"/>
      <c r="AH196" s="122"/>
      <c r="AI196" s="122"/>
      <c r="AJ196" s="122"/>
    </row>
    <row r="197" spans="1:36" ht="15.75" customHeight="1" x14ac:dyDescent="0.2">
      <c r="A197" s="122"/>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c r="AA197" s="122"/>
      <c r="AB197" s="122"/>
      <c r="AC197" s="122"/>
      <c r="AD197" s="122"/>
      <c r="AE197" s="122"/>
      <c r="AF197" s="122"/>
      <c r="AG197" s="122"/>
      <c r="AH197" s="122"/>
      <c r="AI197" s="122"/>
      <c r="AJ197" s="122"/>
    </row>
    <row r="198" spans="1:36" ht="15.75" customHeight="1" x14ac:dyDescent="0.2">
      <c r="A198" s="122"/>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c r="AA198" s="122"/>
      <c r="AB198" s="122"/>
      <c r="AC198" s="122"/>
      <c r="AD198" s="122"/>
      <c r="AE198" s="122"/>
      <c r="AF198" s="122"/>
      <c r="AG198" s="122"/>
      <c r="AH198" s="122"/>
      <c r="AI198" s="122"/>
      <c r="AJ198" s="122"/>
    </row>
    <row r="199" spans="1:36" ht="15.75" customHeight="1" x14ac:dyDescent="0.2">
      <c r="A199" s="122"/>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c r="AA199" s="122"/>
      <c r="AB199" s="122"/>
      <c r="AC199" s="122"/>
      <c r="AD199" s="122"/>
      <c r="AE199" s="122"/>
      <c r="AF199" s="122"/>
      <c r="AG199" s="122"/>
      <c r="AH199" s="122"/>
      <c r="AI199" s="122"/>
      <c r="AJ199" s="122"/>
    </row>
    <row r="200" spans="1:36" ht="15.75" customHeight="1" x14ac:dyDescent="0.2">
      <c r="A200" s="122"/>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c r="AA200" s="122"/>
      <c r="AB200" s="122"/>
      <c r="AC200" s="122"/>
      <c r="AD200" s="122"/>
      <c r="AE200" s="122"/>
      <c r="AF200" s="122"/>
      <c r="AG200" s="122"/>
      <c r="AH200" s="122"/>
      <c r="AI200" s="122"/>
      <c r="AJ200" s="122"/>
    </row>
    <row r="201" spans="1:36" ht="15.75" customHeight="1" x14ac:dyDescent="0.2">
      <c r="A201" s="122"/>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c r="AA201" s="122"/>
      <c r="AB201" s="122"/>
      <c r="AC201" s="122"/>
      <c r="AD201" s="122"/>
      <c r="AE201" s="122"/>
      <c r="AF201" s="122"/>
      <c r="AG201" s="122"/>
      <c r="AH201" s="122"/>
      <c r="AI201" s="122"/>
      <c r="AJ201" s="122"/>
    </row>
    <row r="202" spans="1:36" ht="15.75" customHeight="1" x14ac:dyDescent="0.2">
      <c r="A202" s="122"/>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c r="AA202" s="122"/>
      <c r="AB202" s="122"/>
      <c r="AC202" s="122"/>
      <c r="AD202" s="122"/>
      <c r="AE202" s="122"/>
      <c r="AF202" s="122"/>
      <c r="AG202" s="122"/>
      <c r="AH202" s="122"/>
      <c r="AI202" s="122"/>
      <c r="AJ202" s="122"/>
    </row>
    <row r="203" spans="1:36" ht="15.75" customHeight="1" x14ac:dyDescent="0.2">
      <c r="A203" s="122"/>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c r="AA203" s="122"/>
      <c r="AB203" s="122"/>
      <c r="AC203" s="122"/>
      <c r="AD203" s="122"/>
      <c r="AE203" s="122"/>
      <c r="AF203" s="122"/>
      <c r="AG203" s="122"/>
      <c r="AH203" s="122"/>
      <c r="AI203" s="122"/>
      <c r="AJ203" s="122"/>
    </row>
    <row r="204" spans="1:36" ht="15.75" customHeight="1" x14ac:dyDescent="0.2">
      <c r="A204" s="122"/>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c r="AA204" s="122"/>
      <c r="AB204" s="122"/>
      <c r="AC204" s="122"/>
      <c r="AD204" s="122"/>
      <c r="AE204" s="122"/>
      <c r="AF204" s="122"/>
      <c r="AG204" s="122"/>
      <c r="AH204" s="122"/>
      <c r="AI204" s="122"/>
      <c r="AJ204" s="122"/>
    </row>
    <row r="205" spans="1:36" ht="15.75" customHeight="1" x14ac:dyDescent="0.2">
      <c r="A205" s="122"/>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c r="AA205" s="122"/>
      <c r="AB205" s="122"/>
      <c r="AC205" s="122"/>
      <c r="AD205" s="122"/>
      <c r="AE205" s="122"/>
      <c r="AF205" s="122"/>
      <c r="AG205" s="122"/>
      <c r="AH205" s="122"/>
      <c r="AI205" s="122"/>
      <c r="AJ205" s="122"/>
    </row>
    <row r="206" spans="1:36" ht="15.75" customHeight="1" x14ac:dyDescent="0.2">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c r="AA206" s="122"/>
      <c r="AB206" s="122"/>
      <c r="AC206" s="122"/>
      <c r="AD206" s="122"/>
      <c r="AE206" s="122"/>
      <c r="AF206" s="122"/>
      <c r="AG206" s="122"/>
      <c r="AH206" s="122"/>
      <c r="AI206" s="122"/>
      <c r="AJ206" s="122"/>
    </row>
    <row r="207" spans="1:36" ht="15.75" customHeight="1" x14ac:dyDescent="0.2">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c r="AA207" s="122"/>
      <c r="AB207" s="122"/>
      <c r="AC207" s="122"/>
      <c r="AD207" s="122"/>
      <c r="AE207" s="122"/>
      <c r="AF207" s="122"/>
      <c r="AG207" s="122"/>
      <c r="AH207" s="122"/>
      <c r="AI207" s="122"/>
      <c r="AJ207" s="122"/>
    </row>
    <row r="208" spans="1:36" ht="15.75" customHeight="1" x14ac:dyDescent="0.2">
      <c r="A208" s="122"/>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c r="AA208" s="122"/>
      <c r="AB208" s="122"/>
      <c r="AC208" s="122"/>
      <c r="AD208" s="122"/>
      <c r="AE208" s="122"/>
      <c r="AF208" s="122"/>
      <c r="AG208" s="122"/>
      <c r="AH208" s="122"/>
      <c r="AI208" s="122"/>
      <c r="AJ208" s="122"/>
    </row>
    <row r="209" spans="1:36" ht="15.75" customHeight="1" x14ac:dyDescent="0.2">
      <c r="A209" s="122"/>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c r="AG209" s="122"/>
      <c r="AH209" s="122"/>
      <c r="AI209" s="122"/>
      <c r="AJ209" s="122"/>
    </row>
    <row r="210" spans="1:36" ht="15.75" customHeight="1" x14ac:dyDescent="0.2">
      <c r="A210" s="122"/>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c r="AA210" s="122"/>
      <c r="AB210" s="122"/>
      <c r="AC210" s="122"/>
      <c r="AD210" s="122"/>
      <c r="AE210" s="122"/>
      <c r="AF210" s="122"/>
      <c r="AG210" s="122"/>
      <c r="AH210" s="122"/>
      <c r="AI210" s="122"/>
      <c r="AJ210" s="122"/>
    </row>
    <row r="211" spans="1:36" ht="15.75" customHeight="1" x14ac:dyDescent="0.2">
      <c r="A211" s="122"/>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c r="AA211" s="122"/>
      <c r="AB211" s="122"/>
      <c r="AC211" s="122"/>
      <c r="AD211" s="122"/>
      <c r="AE211" s="122"/>
      <c r="AF211" s="122"/>
      <c r="AG211" s="122"/>
      <c r="AH211" s="122"/>
      <c r="AI211" s="122"/>
      <c r="AJ211" s="122"/>
    </row>
    <row r="212" spans="1:36" ht="15.75" customHeight="1" x14ac:dyDescent="0.2">
      <c r="A212" s="122"/>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c r="AI212" s="122"/>
      <c r="AJ212" s="122"/>
    </row>
    <row r="213" spans="1:36" ht="15.75" customHeight="1" x14ac:dyDescent="0.2">
      <c r="A213" s="122"/>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c r="AJ213" s="122"/>
    </row>
    <row r="214" spans="1:36" ht="15.75" customHeight="1" x14ac:dyDescent="0.2">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c r="AJ214" s="122"/>
    </row>
    <row r="215" spans="1:36" ht="15.75" customHeight="1" x14ac:dyDescent="0.2">
      <c r="A215" s="122"/>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c r="AA215" s="122"/>
      <c r="AB215" s="122"/>
      <c r="AC215" s="122"/>
      <c r="AD215" s="122"/>
      <c r="AE215" s="122"/>
      <c r="AF215" s="122"/>
      <c r="AG215" s="122"/>
      <c r="AH215" s="122"/>
      <c r="AI215" s="122"/>
      <c r="AJ215" s="122"/>
    </row>
    <row r="216" spans="1:36" ht="15.75" customHeight="1" x14ac:dyDescent="0.2">
      <c r="A216" s="122"/>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c r="AA216" s="122"/>
      <c r="AB216" s="122"/>
      <c r="AC216" s="122"/>
      <c r="AD216" s="122"/>
      <c r="AE216" s="122"/>
      <c r="AF216" s="122"/>
      <c r="AG216" s="122"/>
      <c r="AH216" s="122"/>
      <c r="AI216" s="122"/>
      <c r="AJ216" s="122"/>
    </row>
    <row r="217" spans="1:36" ht="15.75" customHeight="1" x14ac:dyDescent="0.2">
      <c r="A217" s="122"/>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c r="AA217" s="122"/>
      <c r="AB217" s="122"/>
      <c r="AC217" s="122"/>
      <c r="AD217" s="122"/>
      <c r="AE217" s="122"/>
      <c r="AF217" s="122"/>
      <c r="AG217" s="122"/>
      <c r="AH217" s="122"/>
      <c r="AI217" s="122"/>
      <c r="AJ217" s="122"/>
    </row>
    <row r="218" spans="1:36" ht="15.75" customHeight="1" x14ac:dyDescent="0.2">
      <c r="A218" s="122"/>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c r="AA218" s="122"/>
      <c r="AB218" s="122"/>
      <c r="AC218" s="122"/>
      <c r="AD218" s="122"/>
      <c r="AE218" s="122"/>
      <c r="AF218" s="122"/>
      <c r="AG218" s="122"/>
      <c r="AH218" s="122"/>
      <c r="AI218" s="122"/>
      <c r="AJ218" s="122"/>
    </row>
    <row r="219" spans="1:36" ht="15.75" customHeight="1" x14ac:dyDescent="0.2">
      <c r="A219" s="122"/>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c r="AA219" s="122"/>
      <c r="AB219" s="122"/>
      <c r="AC219" s="122"/>
      <c r="AD219" s="122"/>
      <c r="AE219" s="122"/>
      <c r="AF219" s="122"/>
      <c r="AG219" s="122"/>
      <c r="AH219" s="122"/>
      <c r="AI219" s="122"/>
      <c r="AJ219" s="122"/>
    </row>
    <row r="220" spans="1:36" ht="15.75" customHeight="1" x14ac:dyDescent="0.2">
      <c r="A220" s="122"/>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c r="AA220" s="122"/>
      <c r="AB220" s="122"/>
      <c r="AC220" s="122"/>
      <c r="AD220" s="122"/>
      <c r="AE220" s="122"/>
      <c r="AF220" s="122"/>
      <c r="AG220" s="122"/>
      <c r="AH220" s="122"/>
      <c r="AI220" s="122"/>
      <c r="AJ220" s="122"/>
    </row>
    <row r="221" spans="1:36" ht="15.75" customHeight="1" x14ac:dyDescent="0.2">
      <c r="A221" s="129"/>
      <c r="B221" s="128"/>
      <c r="C221" s="128"/>
      <c r="D221" s="128"/>
      <c r="E221" s="128"/>
      <c r="F221" s="128"/>
      <c r="G221" s="128"/>
      <c r="H221" s="128"/>
      <c r="I221" s="128"/>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row>
    <row r="222" spans="1:36" ht="15.75" customHeight="1" x14ac:dyDescent="0.2">
      <c r="A222" s="129"/>
      <c r="B222" s="128"/>
      <c r="C222" s="128"/>
      <c r="D222" s="128"/>
      <c r="E222" s="128"/>
      <c r="F222" s="128"/>
      <c r="G222" s="128"/>
      <c r="H222" s="128"/>
      <c r="I222" s="128"/>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row>
    <row r="223" spans="1:36" ht="15.75" customHeight="1" x14ac:dyDescent="0.2">
      <c r="A223" s="129"/>
      <c r="B223" s="128"/>
      <c r="C223" s="128"/>
      <c r="D223" s="128"/>
      <c r="E223" s="128"/>
      <c r="F223" s="128"/>
      <c r="G223" s="128"/>
      <c r="H223" s="128"/>
      <c r="I223" s="128"/>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row>
    <row r="224" spans="1:36" ht="15.75" customHeight="1" x14ac:dyDescent="0.2">
      <c r="A224" s="129"/>
      <c r="B224" s="128"/>
      <c r="C224" s="128"/>
      <c r="D224" s="128"/>
      <c r="E224" s="128"/>
      <c r="F224" s="128"/>
      <c r="G224" s="128"/>
      <c r="H224" s="128"/>
      <c r="I224" s="128"/>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row>
    <row r="225" spans="1:36" ht="15.75" customHeight="1" x14ac:dyDescent="0.2">
      <c r="A225" s="129"/>
      <c r="B225" s="128"/>
      <c r="C225" s="128"/>
      <c r="D225" s="128"/>
      <c r="E225" s="128"/>
      <c r="F225" s="128"/>
      <c r="G225" s="128"/>
      <c r="H225" s="128"/>
      <c r="I225" s="128"/>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row>
    <row r="226" spans="1:36" ht="15.75" customHeight="1" x14ac:dyDescent="0.2">
      <c r="A226" s="129"/>
      <c r="B226" s="128"/>
      <c r="C226" s="128"/>
      <c r="D226" s="128"/>
      <c r="E226" s="128"/>
      <c r="F226" s="128"/>
      <c r="G226" s="128"/>
      <c r="H226" s="128"/>
      <c r="I226" s="128"/>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row>
    <row r="227" spans="1:36" ht="15.75" customHeight="1" x14ac:dyDescent="0.2">
      <c r="A227" s="129"/>
      <c r="B227" s="128"/>
      <c r="C227" s="128"/>
      <c r="D227" s="128"/>
      <c r="E227" s="128"/>
      <c r="F227" s="128"/>
      <c r="G227" s="128"/>
      <c r="H227" s="128"/>
      <c r="I227" s="128"/>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row>
    <row r="228" spans="1:36" ht="15.75" customHeight="1" x14ac:dyDescent="0.2">
      <c r="A228" s="135"/>
      <c r="B228" s="128"/>
      <c r="C228" s="128"/>
      <c r="D228" s="128"/>
      <c r="E228" s="128"/>
      <c r="F228" s="128"/>
      <c r="G228" s="128"/>
      <c r="H228" s="128"/>
      <c r="I228" s="128"/>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row>
    <row r="229" spans="1:36" ht="15.75" customHeight="1" x14ac:dyDescent="0.2">
      <c r="A229" s="129"/>
      <c r="B229" s="128"/>
      <c r="C229" s="128"/>
      <c r="D229" s="128"/>
      <c r="E229" s="128"/>
      <c r="F229" s="128"/>
      <c r="G229" s="128"/>
      <c r="H229" s="128"/>
      <c r="I229" s="128"/>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row>
    <row r="230" spans="1:36" ht="15.75" customHeight="1" x14ac:dyDescent="0.2">
      <c r="A230" s="129"/>
      <c r="B230" s="128"/>
      <c r="C230" s="128"/>
      <c r="D230" s="128"/>
      <c r="E230" s="128"/>
      <c r="F230" s="128"/>
      <c r="G230" s="128"/>
      <c r="H230" s="128"/>
      <c r="I230" s="128"/>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row>
    <row r="231" spans="1:36" ht="15.75" customHeight="1" x14ac:dyDescent="0.2">
      <c r="A231" s="129"/>
      <c r="B231" s="128"/>
      <c r="C231" s="128"/>
      <c r="D231" s="128"/>
      <c r="E231" s="128"/>
      <c r="F231" s="128"/>
      <c r="G231" s="128"/>
      <c r="H231" s="128"/>
      <c r="I231" s="128"/>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row>
    <row r="232" spans="1:36" ht="15.75" customHeight="1" x14ac:dyDescent="0.2">
      <c r="A232" s="135"/>
      <c r="B232" s="128"/>
      <c r="C232" s="128"/>
      <c r="D232" s="128"/>
      <c r="E232" s="128"/>
      <c r="F232" s="128"/>
      <c r="G232" s="128"/>
      <c r="H232" s="128"/>
      <c r="I232" s="128"/>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row>
    <row r="233" spans="1:36" ht="15.75" customHeight="1" x14ac:dyDescent="0.2">
      <c r="A233" s="129"/>
      <c r="B233" s="128"/>
      <c r="C233" s="128"/>
      <c r="D233" s="128"/>
      <c r="E233" s="128"/>
      <c r="F233" s="128"/>
      <c r="G233" s="128"/>
      <c r="H233" s="128"/>
      <c r="I233" s="128"/>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row>
    <row r="234" spans="1:36" ht="15.75" customHeight="1" x14ac:dyDescent="0.2">
      <c r="A234" s="129"/>
      <c r="B234" s="128"/>
      <c r="C234" s="128"/>
      <c r="D234" s="128"/>
      <c r="E234" s="128"/>
      <c r="F234" s="128"/>
      <c r="G234" s="128"/>
      <c r="H234" s="128"/>
      <c r="I234" s="128"/>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row>
    <row r="235" spans="1:36" ht="15.75" customHeight="1" x14ac:dyDescent="0.2">
      <c r="A235" s="129"/>
      <c r="B235" s="128"/>
      <c r="C235" s="128"/>
      <c r="D235" s="128"/>
      <c r="E235" s="128"/>
      <c r="F235" s="128"/>
      <c r="G235" s="128"/>
      <c r="H235" s="128"/>
      <c r="I235" s="128"/>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row>
    <row r="236" spans="1:36" ht="15.75" customHeight="1" x14ac:dyDescent="0.2">
      <c r="A236" s="129"/>
      <c r="B236" s="128"/>
      <c r="C236" s="128"/>
      <c r="D236" s="128"/>
      <c r="E236" s="128"/>
      <c r="F236" s="128"/>
      <c r="G236" s="128"/>
      <c r="H236" s="128"/>
      <c r="I236" s="128"/>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row>
    <row r="237" spans="1:36" ht="15.75" customHeight="1" x14ac:dyDescent="0.2">
      <c r="A237" s="129"/>
      <c r="B237" s="128"/>
      <c r="C237" s="128"/>
      <c r="D237" s="128"/>
      <c r="E237" s="128"/>
      <c r="F237" s="128"/>
      <c r="G237" s="128"/>
      <c r="H237" s="128"/>
      <c r="I237" s="128"/>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row>
    <row r="238" spans="1:36" ht="15.75" customHeight="1" x14ac:dyDescent="0.2">
      <c r="A238" s="135"/>
      <c r="B238" s="128"/>
      <c r="C238" s="128"/>
      <c r="D238" s="128"/>
      <c r="E238" s="128"/>
      <c r="F238" s="128"/>
      <c r="G238" s="128"/>
      <c r="H238" s="128"/>
      <c r="I238" s="128"/>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row>
    <row r="239" spans="1:36" ht="15.75" customHeight="1" x14ac:dyDescent="0.2">
      <c r="A239" s="129"/>
      <c r="B239" s="128"/>
      <c r="C239" s="128"/>
      <c r="D239" s="128"/>
      <c r="E239" s="128"/>
      <c r="F239" s="128"/>
      <c r="G239" s="128"/>
      <c r="H239" s="128"/>
      <c r="I239" s="128"/>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row>
    <row r="240" spans="1:36" ht="15.75" customHeight="1" x14ac:dyDescent="0.2">
      <c r="A240" s="129"/>
      <c r="B240" s="128"/>
      <c r="C240" s="128"/>
      <c r="D240" s="128"/>
      <c r="E240" s="128"/>
      <c r="F240" s="128"/>
      <c r="G240" s="128"/>
      <c r="H240" s="128"/>
      <c r="I240" s="128"/>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row>
    <row r="241" spans="1:36" ht="15.75" customHeight="1" x14ac:dyDescent="0.2">
      <c r="A241" s="129"/>
      <c r="B241" s="128"/>
      <c r="C241" s="128"/>
      <c r="D241" s="128"/>
      <c r="E241" s="128"/>
      <c r="F241" s="128"/>
      <c r="G241" s="128"/>
      <c r="H241" s="128"/>
      <c r="I241" s="128"/>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row>
    <row r="242" spans="1:36" ht="15.75" customHeight="1" x14ac:dyDescent="0.2">
      <c r="A242" s="129"/>
      <c r="B242" s="128"/>
      <c r="C242" s="128"/>
      <c r="D242" s="128"/>
      <c r="E242" s="128"/>
      <c r="F242" s="128"/>
      <c r="G242" s="128"/>
      <c r="H242" s="128"/>
      <c r="I242" s="128"/>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row>
    <row r="243" spans="1:36" ht="15.75" customHeight="1" x14ac:dyDescent="0.2">
      <c r="A243" s="129"/>
      <c r="B243" s="128"/>
      <c r="C243" s="128"/>
      <c r="D243" s="128"/>
      <c r="E243" s="128"/>
      <c r="F243" s="128"/>
      <c r="G243" s="128"/>
      <c r="H243" s="128"/>
      <c r="I243" s="128"/>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row>
    <row r="244" spans="1:36" ht="15.75" customHeight="1" x14ac:dyDescent="0.2">
      <c r="A244" s="129"/>
      <c r="B244" s="128"/>
      <c r="C244" s="128"/>
      <c r="D244" s="128"/>
      <c r="E244" s="128"/>
      <c r="F244" s="128"/>
      <c r="G244" s="128"/>
      <c r="H244" s="128"/>
      <c r="I244" s="128"/>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row>
    <row r="245" spans="1:36" ht="15.75" customHeight="1" x14ac:dyDescent="0.2">
      <c r="A245" s="129"/>
      <c r="B245" s="128"/>
      <c r="C245" s="128"/>
      <c r="D245" s="128"/>
      <c r="E245" s="128"/>
      <c r="F245" s="128"/>
      <c r="G245" s="128"/>
      <c r="H245" s="128"/>
      <c r="I245" s="128"/>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row>
    <row r="246" spans="1:36" ht="15.75" customHeight="1" x14ac:dyDescent="0.2">
      <c r="A246" s="129"/>
      <c r="B246" s="128"/>
      <c r="C246" s="128"/>
      <c r="D246" s="128"/>
      <c r="E246" s="128"/>
      <c r="F246" s="128"/>
      <c r="G246" s="128"/>
      <c r="H246" s="128"/>
      <c r="I246" s="128"/>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row>
    <row r="247" spans="1:36" ht="15.75" customHeight="1" x14ac:dyDescent="0.2">
      <c r="A247" s="135"/>
      <c r="B247" s="128"/>
      <c r="C247" s="128"/>
      <c r="D247" s="128"/>
      <c r="E247" s="128"/>
      <c r="F247" s="128"/>
      <c r="G247" s="128"/>
      <c r="H247" s="128"/>
      <c r="I247" s="128"/>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row>
    <row r="248" spans="1:36" ht="15.75" customHeight="1" x14ac:dyDescent="0.2">
      <c r="A248" s="129"/>
      <c r="B248" s="128"/>
      <c r="C248" s="128"/>
      <c r="D248" s="128"/>
      <c r="E248" s="128"/>
      <c r="F248" s="128"/>
      <c r="G248" s="128"/>
      <c r="H248" s="128"/>
      <c r="I248" s="128"/>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row>
    <row r="249" spans="1:36" ht="15.75" customHeight="1" x14ac:dyDescent="0.2">
      <c r="A249" s="129"/>
      <c r="B249" s="128"/>
      <c r="C249" s="128"/>
      <c r="D249" s="128"/>
      <c r="E249" s="128"/>
      <c r="F249" s="128"/>
      <c r="G249" s="128"/>
      <c r="H249" s="128"/>
      <c r="I249" s="128"/>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row>
    <row r="250" spans="1:36" ht="15.75" customHeight="1" x14ac:dyDescent="0.2">
      <c r="A250" s="129"/>
      <c r="B250" s="128"/>
      <c r="C250" s="128"/>
      <c r="D250" s="128"/>
      <c r="E250" s="128"/>
      <c r="F250" s="128"/>
      <c r="G250" s="128"/>
      <c r="H250" s="128"/>
      <c r="I250" s="128"/>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row>
    <row r="251" spans="1:36" ht="15.75" customHeight="1" x14ac:dyDescent="0.2">
      <c r="A251" s="129"/>
      <c r="B251" s="128"/>
      <c r="C251" s="128"/>
      <c r="D251" s="128"/>
      <c r="E251" s="128"/>
      <c r="F251" s="128"/>
      <c r="G251" s="128"/>
      <c r="H251" s="128"/>
      <c r="I251" s="128"/>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row>
    <row r="252" spans="1:36" ht="15.75" customHeight="1" x14ac:dyDescent="0.2">
      <c r="A252" s="129"/>
      <c r="B252" s="128"/>
      <c r="C252" s="128"/>
      <c r="D252" s="128"/>
      <c r="E252" s="128"/>
      <c r="F252" s="128"/>
      <c r="G252" s="128"/>
      <c r="H252" s="128"/>
      <c r="I252" s="128"/>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row>
    <row r="253" spans="1:36" ht="15.75" customHeight="1" x14ac:dyDescent="0.2">
      <c r="A253" s="129"/>
      <c r="B253" s="128"/>
      <c r="C253" s="128"/>
      <c r="D253" s="128"/>
      <c r="E253" s="128"/>
      <c r="F253" s="128"/>
      <c r="G253" s="128"/>
      <c r="H253" s="128"/>
      <c r="I253" s="128"/>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row>
    <row r="254" spans="1:36" ht="15.75" customHeight="1" x14ac:dyDescent="0.2">
      <c r="A254" s="129"/>
      <c r="B254" s="128"/>
      <c r="C254" s="128"/>
      <c r="D254" s="128"/>
      <c r="E254" s="128"/>
      <c r="F254" s="128"/>
      <c r="G254" s="128"/>
      <c r="H254" s="128"/>
      <c r="I254" s="128"/>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row>
    <row r="255" spans="1:36" ht="15.75" customHeight="1" x14ac:dyDescent="0.2">
      <c r="A255" s="129"/>
      <c r="B255" s="128"/>
      <c r="C255" s="128"/>
      <c r="D255" s="128"/>
      <c r="E255" s="128"/>
      <c r="F255" s="128"/>
      <c r="G255" s="128"/>
      <c r="H255" s="128"/>
      <c r="I255" s="128"/>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row>
    <row r="256" spans="1:36" ht="15.75" customHeight="1" x14ac:dyDescent="0.2">
      <c r="A256" s="129"/>
      <c r="B256" s="128"/>
      <c r="C256" s="128"/>
      <c r="D256" s="128"/>
      <c r="E256" s="128"/>
      <c r="F256" s="128"/>
      <c r="G256" s="128"/>
      <c r="H256" s="128"/>
      <c r="I256" s="128"/>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row>
    <row r="257" spans="1:36" ht="15.75" customHeight="1" x14ac:dyDescent="0.2">
      <c r="A257" s="129"/>
      <c r="B257" s="128"/>
      <c r="C257" s="128"/>
      <c r="D257" s="128"/>
      <c r="E257" s="128"/>
      <c r="F257" s="128"/>
      <c r="G257" s="128"/>
      <c r="H257" s="128"/>
      <c r="I257" s="128"/>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row>
    <row r="258" spans="1:36" ht="15.75" customHeight="1" x14ac:dyDescent="0.2">
      <c r="A258" s="129"/>
      <c r="B258" s="128"/>
      <c r="C258" s="128"/>
      <c r="D258" s="128"/>
      <c r="E258" s="128"/>
      <c r="F258" s="128"/>
      <c r="G258" s="128"/>
      <c r="H258" s="128"/>
      <c r="I258" s="128"/>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row>
    <row r="259" spans="1:36" ht="15.75" customHeight="1" x14ac:dyDescent="0.2">
      <c r="A259" s="129"/>
      <c r="B259" s="128"/>
      <c r="C259" s="128"/>
      <c r="D259" s="128"/>
      <c r="E259" s="128"/>
      <c r="F259" s="128"/>
      <c r="G259" s="128"/>
      <c r="H259" s="128"/>
      <c r="I259" s="128"/>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row>
    <row r="260" spans="1:36" ht="15.75" customHeight="1" x14ac:dyDescent="0.2">
      <c r="A260" s="135"/>
      <c r="B260" s="128"/>
      <c r="C260" s="128"/>
      <c r="D260" s="128"/>
      <c r="E260" s="128"/>
      <c r="F260" s="128"/>
      <c r="G260" s="128"/>
      <c r="H260" s="128"/>
      <c r="I260" s="128"/>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row>
    <row r="261" spans="1:36" ht="15.75" customHeight="1" x14ac:dyDescent="0.2">
      <c r="A261" s="135"/>
      <c r="B261" s="128"/>
      <c r="C261" s="128"/>
      <c r="D261" s="128"/>
      <c r="E261" s="128"/>
      <c r="F261" s="128"/>
      <c r="G261" s="128"/>
      <c r="H261" s="128"/>
      <c r="I261" s="128"/>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row>
    <row r="262" spans="1:36" ht="15.75" customHeight="1" x14ac:dyDescent="0.2">
      <c r="A262" s="135"/>
      <c r="B262" s="128"/>
      <c r="C262" s="128"/>
      <c r="D262" s="128"/>
      <c r="E262" s="128"/>
      <c r="F262" s="128"/>
      <c r="G262" s="128"/>
      <c r="H262" s="128"/>
      <c r="I262" s="128"/>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row>
    <row r="263" spans="1:36" ht="15.75" customHeight="1" x14ac:dyDescent="0.2">
      <c r="A263" s="135"/>
      <c r="B263" s="128"/>
      <c r="C263" s="128"/>
      <c r="D263" s="128"/>
      <c r="E263" s="128"/>
      <c r="F263" s="128"/>
      <c r="G263" s="128"/>
      <c r="H263" s="128"/>
      <c r="I263" s="128"/>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row>
    <row r="264" spans="1:36" ht="15.75" customHeight="1" x14ac:dyDescent="0.2">
      <c r="A264" s="135"/>
      <c r="B264" s="128"/>
      <c r="C264" s="128"/>
      <c r="D264" s="128"/>
      <c r="E264" s="128"/>
      <c r="F264" s="128"/>
      <c r="G264" s="128"/>
      <c r="H264" s="128"/>
      <c r="I264" s="128"/>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row>
    <row r="265" spans="1:36" ht="15.75" customHeight="1" x14ac:dyDescent="0.2">
      <c r="A265" s="135"/>
      <c r="B265" s="128"/>
      <c r="C265" s="128"/>
      <c r="D265" s="128"/>
      <c r="E265" s="128"/>
      <c r="F265" s="128"/>
      <c r="G265" s="128"/>
      <c r="H265" s="128"/>
      <c r="I265" s="128"/>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row>
    <row r="266" spans="1:36" ht="15.75" customHeight="1" x14ac:dyDescent="0.2">
      <c r="A266" s="135"/>
      <c r="B266" s="128"/>
      <c r="C266" s="128"/>
      <c r="D266" s="128"/>
      <c r="E266" s="128"/>
      <c r="F266" s="128"/>
      <c r="G266" s="128"/>
      <c r="H266" s="128"/>
      <c r="I266" s="128"/>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row>
    <row r="267" spans="1:36" ht="15.75" customHeight="1" x14ac:dyDescent="0.2">
      <c r="A267" s="135"/>
      <c r="B267" s="128"/>
      <c r="C267" s="128"/>
      <c r="D267" s="128"/>
      <c r="E267" s="128"/>
      <c r="F267" s="128"/>
      <c r="G267" s="128"/>
      <c r="H267" s="128"/>
      <c r="I267" s="128"/>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row>
    <row r="268" spans="1:36" ht="15.75" customHeight="1" x14ac:dyDescent="0.2">
      <c r="A268" s="129"/>
      <c r="B268" s="128"/>
      <c r="C268" s="128"/>
      <c r="D268" s="128"/>
      <c r="E268" s="128"/>
      <c r="F268" s="128"/>
      <c r="G268" s="128"/>
      <c r="H268" s="128"/>
      <c r="I268" s="128"/>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row>
    <row r="269" spans="1:36" ht="15.75" customHeight="1" x14ac:dyDescent="0.2">
      <c r="A269" s="129"/>
      <c r="B269" s="128"/>
      <c r="C269" s="128"/>
      <c r="D269" s="128"/>
      <c r="E269" s="128"/>
      <c r="F269" s="128"/>
      <c r="G269" s="128"/>
      <c r="H269" s="128"/>
      <c r="I269" s="128"/>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row>
    <row r="270" spans="1:36" ht="15.75" customHeight="1" x14ac:dyDescent="0.2">
      <c r="A270" s="129"/>
      <c r="B270" s="128"/>
      <c r="C270" s="128"/>
      <c r="D270" s="128"/>
      <c r="E270" s="128"/>
      <c r="F270" s="128"/>
      <c r="G270" s="128"/>
      <c r="H270" s="128"/>
      <c r="I270" s="128"/>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row>
    <row r="271" spans="1:36" ht="15.75" customHeight="1" x14ac:dyDescent="0.2">
      <c r="A271" s="129"/>
      <c r="B271" s="128"/>
      <c r="C271" s="128"/>
      <c r="D271" s="128"/>
      <c r="E271" s="128"/>
      <c r="F271" s="128"/>
      <c r="G271" s="128"/>
      <c r="H271" s="128"/>
      <c r="I271" s="128"/>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row>
    <row r="272" spans="1:36" ht="15.75" customHeight="1" x14ac:dyDescent="0.2">
      <c r="A272" s="129"/>
      <c r="B272" s="128"/>
      <c r="C272" s="128"/>
      <c r="D272" s="128"/>
      <c r="E272" s="128"/>
      <c r="F272" s="128"/>
      <c r="G272" s="128"/>
      <c r="H272" s="128"/>
      <c r="I272" s="128"/>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row>
    <row r="273" spans="1:36" ht="15.75" customHeight="1" x14ac:dyDescent="0.2">
      <c r="A273" s="129"/>
      <c r="B273" s="128"/>
      <c r="C273" s="128"/>
      <c r="D273" s="128"/>
      <c r="E273" s="128"/>
      <c r="F273" s="128"/>
      <c r="G273" s="128"/>
      <c r="H273" s="128"/>
      <c r="I273" s="128"/>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row>
    <row r="274" spans="1:36" ht="15.75" customHeight="1" x14ac:dyDescent="0.2">
      <c r="A274" s="129"/>
      <c r="B274" s="128"/>
      <c r="C274" s="128"/>
      <c r="D274" s="128"/>
      <c r="E274" s="128"/>
      <c r="F274" s="128"/>
      <c r="G274" s="128"/>
      <c r="H274" s="128"/>
      <c r="I274" s="128"/>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row>
    <row r="275" spans="1:36" ht="15.75" customHeight="1" x14ac:dyDescent="0.2">
      <c r="A275" s="129"/>
      <c r="B275" s="128"/>
      <c r="C275" s="128"/>
      <c r="D275" s="128"/>
      <c r="E275" s="128"/>
      <c r="F275" s="128"/>
      <c r="G275" s="128"/>
      <c r="H275" s="128"/>
      <c r="I275" s="128"/>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row>
    <row r="276" spans="1:36" ht="15.75" customHeight="1" x14ac:dyDescent="0.2">
      <c r="A276" s="129"/>
      <c r="B276" s="128"/>
      <c r="C276" s="128"/>
      <c r="D276" s="128"/>
      <c r="E276" s="128"/>
      <c r="F276" s="128"/>
      <c r="G276" s="128"/>
      <c r="H276" s="128"/>
      <c r="I276" s="128"/>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row>
    <row r="277" spans="1:36" ht="15.75" customHeight="1" x14ac:dyDescent="0.2">
      <c r="A277" s="129"/>
      <c r="B277" s="128"/>
      <c r="C277" s="128"/>
      <c r="D277" s="128"/>
      <c r="E277" s="128"/>
      <c r="F277" s="128"/>
      <c r="G277" s="128"/>
      <c r="H277" s="128"/>
      <c r="I277" s="128"/>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row>
    <row r="278" spans="1:36" ht="15.75" customHeight="1" x14ac:dyDescent="0.2">
      <c r="A278" s="129"/>
      <c r="B278" s="128"/>
      <c r="C278" s="128"/>
      <c r="D278" s="128"/>
      <c r="E278" s="128"/>
      <c r="F278" s="128"/>
      <c r="G278" s="128"/>
      <c r="H278" s="128"/>
      <c r="I278" s="128"/>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row>
    <row r="279" spans="1:36" ht="15.75" customHeight="1" x14ac:dyDescent="0.2">
      <c r="A279" s="129"/>
      <c r="B279" s="128"/>
      <c r="C279" s="128"/>
      <c r="D279" s="128"/>
      <c r="E279" s="128"/>
      <c r="F279" s="128"/>
      <c r="G279" s="128"/>
      <c r="H279" s="128"/>
      <c r="I279" s="128"/>
      <c r="J279" s="128"/>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row>
    <row r="280" spans="1:36" ht="15.75" customHeight="1" x14ac:dyDescent="0.2">
      <c r="A280" s="129"/>
      <c r="B280" s="128"/>
      <c r="C280" s="128"/>
      <c r="D280" s="128"/>
      <c r="E280" s="128"/>
      <c r="F280" s="128"/>
      <c r="G280" s="128"/>
      <c r="H280" s="128"/>
      <c r="I280" s="128"/>
      <c r="J280" s="128"/>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row>
    <row r="281" spans="1:36" ht="15.75" customHeight="1" x14ac:dyDescent="0.2">
      <c r="A281" s="129"/>
      <c r="B281" s="128"/>
      <c r="C281" s="128"/>
      <c r="D281" s="128"/>
      <c r="E281" s="128"/>
      <c r="F281" s="128"/>
      <c r="G281" s="128"/>
      <c r="H281" s="128"/>
      <c r="I281" s="128"/>
      <c r="J281" s="128"/>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row>
    <row r="282" spans="1:36" ht="15.75" customHeight="1" x14ac:dyDescent="0.2">
      <c r="A282" s="129"/>
      <c r="B282" s="128"/>
      <c r="C282" s="128"/>
      <c r="D282" s="128"/>
      <c r="E282" s="128"/>
      <c r="F282" s="128"/>
      <c r="G282" s="128"/>
      <c r="H282" s="128"/>
      <c r="I282" s="128"/>
      <c r="J282" s="128"/>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row>
    <row r="283" spans="1:36" ht="15.75" customHeight="1" x14ac:dyDescent="0.2">
      <c r="A283" s="136"/>
      <c r="B283" s="128"/>
      <c r="C283" s="128"/>
      <c r="D283" s="128"/>
      <c r="E283" s="128"/>
      <c r="F283" s="128"/>
      <c r="G283" s="128"/>
      <c r="H283" s="128"/>
      <c r="I283" s="128"/>
      <c r="J283" s="128"/>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row>
    <row r="284" spans="1:36" ht="15.75" customHeight="1" x14ac:dyDescent="0.2">
      <c r="A284" s="136"/>
      <c r="B284" s="128"/>
      <c r="C284" s="128"/>
      <c r="D284" s="128"/>
      <c r="E284" s="128"/>
      <c r="F284" s="128"/>
      <c r="G284" s="128"/>
      <c r="H284" s="128"/>
      <c r="I284" s="128"/>
      <c r="J284" s="128"/>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row>
    <row r="285" spans="1:36" ht="15.75" customHeight="1" x14ac:dyDescent="0.2">
      <c r="A285" s="136"/>
      <c r="B285" s="128"/>
      <c r="C285" s="128"/>
      <c r="D285" s="128"/>
      <c r="E285" s="128"/>
      <c r="F285" s="128"/>
      <c r="G285" s="128"/>
      <c r="H285" s="128"/>
      <c r="I285" s="128"/>
      <c r="J285" s="128"/>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row>
    <row r="286" spans="1:36" ht="15.75" customHeight="1" x14ac:dyDescent="0.2">
      <c r="A286" s="136"/>
      <c r="B286" s="128"/>
      <c r="C286" s="128"/>
      <c r="D286" s="128"/>
      <c r="E286" s="128"/>
      <c r="F286" s="128"/>
      <c r="G286" s="128"/>
      <c r="H286" s="128"/>
      <c r="I286" s="128"/>
      <c r="J286" s="128"/>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row>
    <row r="287" spans="1:36" ht="15.75" customHeight="1" x14ac:dyDescent="0.2">
      <c r="A287" s="136"/>
      <c r="B287" s="128"/>
      <c r="C287" s="128"/>
      <c r="D287" s="128"/>
      <c r="E287" s="128"/>
      <c r="F287" s="128"/>
      <c r="G287" s="128"/>
      <c r="H287" s="128"/>
      <c r="I287" s="128"/>
      <c r="J287" s="128"/>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row>
    <row r="288" spans="1:36" ht="15.75" customHeight="1" x14ac:dyDescent="0.2">
      <c r="A288" s="136"/>
      <c r="B288" s="128"/>
      <c r="C288" s="128"/>
      <c r="D288" s="128"/>
      <c r="E288" s="128"/>
      <c r="F288" s="128"/>
      <c r="G288" s="128"/>
      <c r="H288" s="128"/>
      <c r="I288" s="128"/>
      <c r="J288" s="128"/>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row>
    <row r="289" spans="1:36" ht="15.75" customHeight="1" x14ac:dyDescent="0.2">
      <c r="A289" s="136"/>
      <c r="B289" s="128"/>
      <c r="C289" s="128"/>
      <c r="D289" s="128"/>
      <c r="E289" s="128"/>
      <c r="F289" s="128"/>
      <c r="G289" s="128"/>
      <c r="H289" s="128"/>
      <c r="I289" s="128"/>
      <c r="J289" s="128"/>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row>
    <row r="290" spans="1:36" ht="15.75" customHeight="1" x14ac:dyDescent="0.2">
      <c r="A290" s="136"/>
      <c r="B290" s="128"/>
      <c r="C290" s="128"/>
      <c r="D290" s="128"/>
      <c r="E290" s="128"/>
      <c r="F290" s="128"/>
      <c r="G290" s="128"/>
      <c r="H290" s="128"/>
      <c r="I290" s="128"/>
      <c r="J290" s="128"/>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row>
    <row r="291" spans="1:36" ht="15.75" customHeight="1" x14ac:dyDescent="0.2">
      <c r="A291" s="136"/>
      <c r="B291" s="128"/>
      <c r="C291" s="128"/>
      <c r="D291" s="128"/>
      <c r="E291" s="128"/>
      <c r="F291" s="128"/>
      <c r="G291" s="128"/>
      <c r="H291" s="128"/>
      <c r="I291" s="128"/>
      <c r="J291" s="128"/>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row>
    <row r="292" spans="1:36" ht="15.75" customHeight="1" x14ac:dyDescent="0.2">
      <c r="A292" s="136"/>
      <c r="B292" s="128"/>
      <c r="C292" s="128"/>
      <c r="D292" s="128"/>
      <c r="E292" s="128"/>
      <c r="F292" s="128"/>
      <c r="G292" s="128"/>
      <c r="H292" s="128"/>
      <c r="I292" s="128"/>
      <c r="J292" s="128"/>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row>
    <row r="293" spans="1:36" ht="15.75" customHeight="1" x14ac:dyDescent="0.2">
      <c r="A293" s="136"/>
      <c r="B293" s="128"/>
      <c r="C293" s="128"/>
      <c r="D293" s="128"/>
      <c r="E293" s="128"/>
      <c r="F293" s="128"/>
      <c r="G293" s="128"/>
      <c r="H293" s="128"/>
      <c r="I293" s="128"/>
      <c r="J293" s="128"/>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row>
    <row r="294" spans="1:36" ht="15.75" customHeight="1" x14ac:dyDescent="0.2">
      <c r="A294" s="136"/>
      <c r="B294" s="128"/>
      <c r="C294" s="128"/>
      <c r="D294" s="128"/>
      <c r="E294" s="128"/>
      <c r="F294" s="128"/>
      <c r="G294" s="128"/>
      <c r="H294" s="128"/>
      <c r="I294" s="128"/>
      <c r="J294" s="128"/>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row>
    <row r="295" spans="1:36" ht="15.75" customHeight="1" x14ac:dyDescent="0.2">
      <c r="A295" s="135"/>
      <c r="B295" s="128"/>
      <c r="C295" s="128"/>
      <c r="D295" s="128"/>
      <c r="E295" s="128"/>
      <c r="F295" s="128"/>
      <c r="G295" s="128"/>
      <c r="H295" s="128"/>
      <c r="I295" s="128"/>
      <c r="J295" s="128"/>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row>
    <row r="296" spans="1:36" ht="15.75" customHeight="1" x14ac:dyDescent="0.2">
      <c r="A296" s="135"/>
      <c r="B296" s="128"/>
      <c r="C296" s="128"/>
      <c r="D296" s="128"/>
      <c r="E296" s="128"/>
      <c r="F296" s="128"/>
      <c r="G296" s="128"/>
      <c r="H296" s="128"/>
      <c r="I296" s="128"/>
      <c r="J296" s="128"/>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row>
    <row r="297" spans="1:36" ht="15.75" customHeight="1" x14ac:dyDescent="0.2">
      <c r="A297" s="135"/>
      <c r="B297" s="128"/>
      <c r="C297" s="128"/>
      <c r="D297" s="128"/>
      <c r="E297" s="128"/>
      <c r="F297" s="128"/>
      <c r="G297" s="128"/>
      <c r="H297" s="128"/>
      <c r="I297" s="128"/>
      <c r="J297" s="128"/>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row>
    <row r="298" spans="1:36" ht="15.75" customHeight="1" x14ac:dyDescent="0.2">
      <c r="A298" s="135"/>
      <c r="B298" s="128"/>
      <c r="C298" s="128"/>
      <c r="D298" s="128"/>
      <c r="E298" s="128"/>
      <c r="F298" s="128"/>
      <c r="G298" s="128"/>
      <c r="H298" s="128"/>
      <c r="I298" s="128"/>
      <c r="J298" s="128"/>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row>
    <row r="299" spans="1:36" ht="15.75" customHeight="1" x14ac:dyDescent="0.2">
      <c r="A299" s="135"/>
      <c r="B299" s="128"/>
      <c r="C299" s="128"/>
      <c r="D299" s="128"/>
      <c r="E299" s="128"/>
      <c r="F299" s="128"/>
      <c r="G299" s="128"/>
      <c r="H299" s="128"/>
      <c r="I299" s="128"/>
      <c r="J299" s="128"/>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row>
    <row r="300" spans="1:36" ht="15.75" customHeight="1" x14ac:dyDescent="0.2">
      <c r="A300" s="135"/>
      <c r="B300" s="128"/>
      <c r="C300" s="128"/>
      <c r="D300" s="128"/>
      <c r="E300" s="128"/>
      <c r="F300" s="128"/>
      <c r="G300" s="128"/>
      <c r="H300" s="128"/>
      <c r="I300" s="128"/>
      <c r="J300" s="128"/>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row>
    <row r="301" spans="1:36" ht="15.75" customHeight="1" x14ac:dyDescent="0.2">
      <c r="A301" s="127"/>
      <c r="B301" s="128"/>
      <c r="C301" s="128"/>
      <c r="D301" s="128"/>
      <c r="E301" s="128"/>
      <c r="F301" s="128"/>
      <c r="G301" s="128"/>
      <c r="H301" s="128"/>
      <c r="I301" s="128"/>
      <c r="J301" s="128"/>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row>
    <row r="302" spans="1:36" ht="15.75" customHeight="1" x14ac:dyDescent="0.2">
      <c r="A302" s="129"/>
      <c r="B302" s="128"/>
      <c r="C302" s="128"/>
      <c r="D302" s="128"/>
      <c r="E302" s="128"/>
      <c r="F302" s="128"/>
      <c r="G302" s="128"/>
      <c r="H302" s="128"/>
      <c r="I302" s="128"/>
      <c r="J302" s="128"/>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row>
    <row r="303" spans="1:36" ht="15.75" customHeight="1" x14ac:dyDescent="0.2">
      <c r="A303" s="129"/>
      <c r="B303" s="128"/>
      <c r="C303" s="128"/>
      <c r="D303" s="128"/>
      <c r="E303" s="128"/>
      <c r="F303" s="128"/>
      <c r="G303" s="128"/>
      <c r="H303" s="128"/>
      <c r="I303" s="128"/>
      <c r="J303" s="128"/>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row>
    <row r="304" spans="1:36" ht="15.75" customHeight="1" x14ac:dyDescent="0.2">
      <c r="A304" s="129"/>
      <c r="B304" s="128"/>
      <c r="C304" s="128"/>
      <c r="D304" s="128"/>
      <c r="E304" s="128"/>
      <c r="F304" s="128"/>
      <c r="G304" s="128"/>
      <c r="H304" s="128"/>
      <c r="I304" s="128"/>
      <c r="J304" s="128"/>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row>
    <row r="305" spans="1:36" ht="15.75" customHeight="1" x14ac:dyDescent="0.2">
      <c r="A305" s="129"/>
      <c r="B305" s="128"/>
      <c r="C305" s="128"/>
      <c r="D305" s="128"/>
      <c r="E305" s="128"/>
      <c r="F305" s="128"/>
      <c r="G305" s="128"/>
      <c r="H305" s="128"/>
      <c r="I305" s="128"/>
      <c r="J305" s="128"/>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row>
    <row r="306" spans="1:36" ht="15.75" customHeight="1" x14ac:dyDescent="0.2">
      <c r="A306" s="129"/>
      <c r="B306" s="128"/>
      <c r="C306" s="128"/>
      <c r="D306" s="128"/>
      <c r="E306" s="128"/>
      <c r="F306" s="128"/>
      <c r="G306" s="128"/>
      <c r="H306" s="128"/>
      <c r="I306" s="128"/>
      <c r="J306" s="128"/>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row>
    <row r="307" spans="1:36" ht="15.75" customHeight="1" x14ac:dyDescent="0.2">
      <c r="A307" s="129"/>
      <c r="B307" s="128"/>
      <c r="C307" s="128"/>
      <c r="D307" s="128"/>
      <c r="E307" s="128"/>
      <c r="F307" s="128"/>
      <c r="G307" s="128"/>
      <c r="H307" s="128"/>
      <c r="I307" s="128"/>
      <c r="J307" s="128"/>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row>
    <row r="308" spans="1:36" ht="15.75" customHeight="1" x14ac:dyDescent="0.2">
      <c r="A308" s="129"/>
      <c r="B308" s="128"/>
      <c r="C308" s="128"/>
      <c r="D308" s="128"/>
      <c r="E308" s="128"/>
      <c r="F308" s="128"/>
      <c r="G308" s="128"/>
      <c r="H308" s="128"/>
      <c r="I308" s="128"/>
      <c r="J308" s="128"/>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row>
    <row r="309" spans="1:36" ht="15.75" customHeight="1" x14ac:dyDescent="0.2">
      <c r="A309" s="129"/>
      <c r="B309" s="128"/>
      <c r="C309" s="128"/>
      <c r="D309" s="128"/>
      <c r="E309" s="128"/>
      <c r="F309" s="128"/>
      <c r="G309" s="128"/>
      <c r="H309" s="128"/>
      <c r="I309" s="128"/>
      <c r="J309" s="128"/>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row>
    <row r="310" spans="1:36" ht="15.75" customHeight="1" x14ac:dyDescent="0.2">
      <c r="A310" s="129"/>
      <c r="B310" s="128"/>
      <c r="C310" s="128"/>
      <c r="D310" s="128"/>
      <c r="E310" s="128"/>
      <c r="F310" s="128"/>
      <c r="G310" s="128"/>
      <c r="H310" s="128"/>
      <c r="I310" s="128"/>
      <c r="J310" s="128"/>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row>
    <row r="311" spans="1:36" ht="15.75" customHeight="1" x14ac:dyDescent="0.2">
      <c r="A311" s="129"/>
      <c r="B311" s="128"/>
      <c r="C311" s="128"/>
      <c r="D311" s="128"/>
      <c r="E311" s="128"/>
      <c r="F311" s="128"/>
      <c r="G311" s="128"/>
      <c r="H311" s="128"/>
      <c r="I311" s="128"/>
      <c r="J311" s="128"/>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row>
    <row r="312" spans="1:36" ht="15.75" customHeight="1" x14ac:dyDescent="0.2">
      <c r="A312" s="129"/>
      <c r="B312" s="128"/>
      <c r="C312" s="128"/>
      <c r="D312" s="128"/>
      <c r="E312" s="128"/>
      <c r="F312" s="128"/>
      <c r="G312" s="128"/>
      <c r="H312" s="128"/>
      <c r="I312" s="128"/>
      <c r="J312" s="128"/>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row>
    <row r="313" spans="1:36" ht="15.75" customHeight="1" x14ac:dyDescent="0.2">
      <c r="A313" s="129"/>
      <c r="B313" s="128"/>
      <c r="C313" s="128"/>
      <c r="D313" s="128"/>
      <c r="E313" s="128"/>
      <c r="F313" s="128"/>
      <c r="G313" s="128"/>
      <c r="H313" s="128"/>
      <c r="I313" s="128"/>
      <c r="J313" s="128"/>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row>
    <row r="314" spans="1:36" ht="15.75" customHeight="1" x14ac:dyDescent="0.2">
      <c r="A314" s="129"/>
      <c r="B314" s="128"/>
      <c r="C314" s="128"/>
      <c r="D314" s="128"/>
      <c r="E314" s="128"/>
      <c r="F314" s="128"/>
      <c r="G314" s="128"/>
      <c r="H314" s="128"/>
      <c r="I314" s="128"/>
      <c r="J314" s="128"/>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row>
    <row r="315" spans="1:36" ht="15.75" customHeight="1" x14ac:dyDescent="0.2">
      <c r="A315" s="135"/>
      <c r="B315" s="128"/>
      <c r="C315" s="128"/>
      <c r="D315" s="128"/>
      <c r="E315" s="128"/>
      <c r="F315" s="128"/>
      <c r="G315" s="128"/>
      <c r="H315" s="128"/>
      <c r="I315" s="128"/>
      <c r="J315" s="128"/>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row>
    <row r="316" spans="1:36" ht="15.75" customHeight="1" x14ac:dyDescent="0.2">
      <c r="A316" s="135"/>
      <c r="B316" s="128"/>
      <c r="C316" s="128"/>
      <c r="D316" s="128"/>
      <c r="E316" s="128"/>
      <c r="F316" s="128"/>
      <c r="G316" s="128"/>
      <c r="H316" s="128"/>
      <c r="I316" s="128"/>
      <c r="J316" s="128"/>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row>
    <row r="317" spans="1:36" ht="15.75" customHeight="1" x14ac:dyDescent="0.2">
      <c r="A317" s="135"/>
      <c r="B317" s="128"/>
      <c r="C317" s="128"/>
      <c r="D317" s="128"/>
      <c r="E317" s="128"/>
      <c r="F317" s="128"/>
      <c r="G317" s="128"/>
      <c r="H317" s="128"/>
      <c r="I317" s="128"/>
      <c r="J317" s="128"/>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row>
    <row r="318" spans="1:36" ht="15.75" customHeight="1" x14ac:dyDescent="0.2">
      <c r="A318" s="135"/>
      <c r="B318" s="128"/>
      <c r="C318" s="128"/>
      <c r="D318" s="128"/>
      <c r="E318" s="128"/>
      <c r="F318" s="128"/>
      <c r="G318" s="128"/>
      <c r="H318" s="128"/>
      <c r="I318" s="128"/>
      <c r="J318" s="128"/>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row>
    <row r="319" spans="1:36" ht="15.75" customHeight="1" x14ac:dyDescent="0.2">
      <c r="A319" s="135"/>
      <c r="B319" s="128"/>
      <c r="C319" s="128"/>
      <c r="D319" s="128"/>
      <c r="E319" s="128"/>
      <c r="F319" s="128"/>
      <c r="G319" s="128"/>
      <c r="H319" s="128"/>
      <c r="I319" s="128"/>
      <c r="J319" s="128"/>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row>
    <row r="320" spans="1:36" ht="15.75" customHeight="1" x14ac:dyDescent="0.2">
      <c r="A320" s="135"/>
      <c r="B320" s="128"/>
      <c r="C320" s="128"/>
      <c r="D320" s="128"/>
      <c r="E320" s="128"/>
      <c r="F320" s="128"/>
      <c r="G320" s="128"/>
      <c r="H320" s="128"/>
      <c r="I320" s="128"/>
      <c r="J320" s="128"/>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row>
    <row r="321" spans="1:36" ht="15.75" customHeight="1" x14ac:dyDescent="0.2">
      <c r="A321" s="135"/>
      <c r="B321" s="128"/>
      <c r="C321" s="128"/>
      <c r="D321" s="128"/>
      <c r="E321" s="128"/>
      <c r="F321" s="128"/>
      <c r="G321" s="128"/>
      <c r="H321" s="128"/>
      <c r="I321" s="128"/>
      <c r="J321" s="128"/>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row>
    <row r="322" spans="1:36" ht="15.75" customHeight="1" x14ac:dyDescent="0.2">
      <c r="A322" s="129"/>
      <c r="B322" s="128"/>
      <c r="C322" s="128"/>
      <c r="D322" s="128"/>
      <c r="E322" s="128"/>
      <c r="F322" s="128"/>
      <c r="G322" s="128"/>
      <c r="H322" s="128"/>
      <c r="I322" s="128"/>
      <c r="J322" s="128"/>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row>
    <row r="323" spans="1:36" ht="15.75" customHeight="1" x14ac:dyDescent="0.2">
      <c r="A323" s="129"/>
      <c r="B323" s="128"/>
      <c r="C323" s="128"/>
      <c r="D323" s="128"/>
      <c r="E323" s="128"/>
      <c r="F323" s="128"/>
      <c r="G323" s="128"/>
      <c r="H323" s="128"/>
      <c r="I323" s="128"/>
      <c r="J323" s="128"/>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row>
    <row r="324" spans="1:36" ht="15.75" customHeight="1" x14ac:dyDescent="0.2">
      <c r="A324" s="129"/>
      <c r="B324" s="128"/>
      <c r="C324" s="128"/>
      <c r="D324" s="128"/>
      <c r="E324" s="128"/>
      <c r="F324" s="128"/>
      <c r="G324" s="128"/>
      <c r="H324" s="128"/>
      <c r="I324" s="128"/>
      <c r="J324" s="128"/>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row>
    <row r="325" spans="1:36" ht="15.75" customHeight="1" x14ac:dyDescent="0.2">
      <c r="A325" s="129"/>
      <c r="B325" s="128"/>
      <c r="C325" s="128"/>
      <c r="D325" s="128"/>
      <c r="E325" s="128"/>
      <c r="F325" s="128"/>
      <c r="G325" s="128"/>
      <c r="H325" s="128"/>
      <c r="I325" s="128"/>
      <c r="J325" s="128"/>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row>
    <row r="326" spans="1:36" ht="15.75" customHeight="1" x14ac:dyDescent="0.2">
      <c r="A326" s="129"/>
      <c r="B326" s="128"/>
      <c r="C326" s="128"/>
      <c r="D326" s="128"/>
      <c r="E326" s="128"/>
      <c r="F326" s="128"/>
      <c r="G326" s="128"/>
      <c r="H326" s="128"/>
      <c r="I326" s="128"/>
      <c r="J326" s="128"/>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row>
    <row r="327" spans="1:36" ht="15.75" customHeight="1" x14ac:dyDescent="0.2">
      <c r="A327" s="129"/>
      <c r="B327" s="128"/>
      <c r="C327" s="128"/>
      <c r="D327" s="128"/>
      <c r="E327" s="128"/>
      <c r="F327" s="128"/>
      <c r="G327" s="128"/>
      <c r="H327" s="128"/>
      <c r="I327" s="128"/>
      <c r="J327" s="128"/>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row>
    <row r="328" spans="1:36" ht="15.75" customHeight="1" x14ac:dyDescent="0.2">
      <c r="A328" s="129"/>
      <c r="B328" s="128"/>
      <c r="C328" s="128"/>
      <c r="D328" s="128"/>
      <c r="E328" s="128"/>
      <c r="F328" s="128"/>
      <c r="G328" s="128"/>
      <c r="H328" s="128"/>
      <c r="I328" s="128"/>
      <c r="J328" s="128"/>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row>
    <row r="329" spans="1:36" ht="15.75" customHeight="1" x14ac:dyDescent="0.2">
      <c r="A329" s="135"/>
      <c r="B329" s="128"/>
      <c r="C329" s="128"/>
      <c r="D329" s="128"/>
      <c r="E329" s="128"/>
      <c r="F329" s="128"/>
      <c r="G329" s="128"/>
      <c r="H329" s="128"/>
      <c r="I329" s="128"/>
      <c r="J329" s="128"/>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row>
    <row r="330" spans="1:36" ht="15.75" customHeight="1" x14ac:dyDescent="0.2">
      <c r="A330" s="135"/>
      <c r="B330" s="128"/>
      <c r="C330" s="128"/>
      <c r="D330" s="128"/>
      <c r="E330" s="128"/>
      <c r="F330" s="128"/>
      <c r="G330" s="128"/>
      <c r="H330" s="128"/>
      <c r="I330" s="128"/>
      <c r="J330" s="128"/>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row>
    <row r="331" spans="1:36" ht="15.75" customHeight="1" x14ac:dyDescent="0.2">
      <c r="A331" s="135"/>
      <c r="B331" s="128"/>
      <c r="C331" s="128"/>
      <c r="D331" s="128"/>
      <c r="E331" s="128"/>
      <c r="F331" s="128"/>
      <c r="G331" s="128"/>
      <c r="H331" s="128"/>
      <c r="I331" s="128"/>
      <c r="J331" s="128"/>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row>
    <row r="332" spans="1:36" ht="15.75" customHeight="1" x14ac:dyDescent="0.2">
      <c r="A332" s="135"/>
      <c r="B332" s="128"/>
      <c r="C332" s="128"/>
      <c r="D332" s="128"/>
      <c r="E332" s="128"/>
      <c r="F332" s="128"/>
      <c r="G332" s="128"/>
      <c r="H332" s="128"/>
      <c r="I332" s="128"/>
      <c r="J332" s="128"/>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row>
    <row r="333" spans="1:36" ht="15.75" customHeight="1" x14ac:dyDescent="0.2">
      <c r="A333" s="135"/>
      <c r="B333" s="128"/>
      <c r="C333" s="128"/>
      <c r="D333" s="128"/>
      <c r="E333" s="128"/>
      <c r="F333" s="128"/>
      <c r="G333" s="128"/>
      <c r="H333" s="128"/>
      <c r="I333" s="128"/>
      <c r="J333" s="128"/>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row>
    <row r="334" spans="1:36" ht="15.75" customHeight="1" x14ac:dyDescent="0.2">
      <c r="A334" s="135"/>
      <c r="B334" s="128"/>
      <c r="C334" s="128"/>
      <c r="D334" s="128"/>
      <c r="E334" s="128"/>
      <c r="F334" s="128"/>
      <c r="G334" s="128"/>
      <c r="H334" s="128"/>
      <c r="I334" s="128"/>
      <c r="J334" s="128"/>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row>
    <row r="335" spans="1:36" ht="15.75" customHeight="1" x14ac:dyDescent="0.2">
      <c r="A335" s="135"/>
      <c r="B335" s="128"/>
      <c r="C335" s="128"/>
      <c r="D335" s="128"/>
      <c r="E335" s="128"/>
      <c r="F335" s="128"/>
      <c r="G335" s="128"/>
      <c r="H335" s="128"/>
      <c r="I335" s="128"/>
      <c r="J335" s="128"/>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row>
    <row r="336" spans="1:36" ht="15.75" customHeight="1" x14ac:dyDescent="0.2">
      <c r="A336" s="135"/>
      <c r="B336" s="128"/>
      <c r="C336" s="128"/>
      <c r="D336" s="128"/>
      <c r="E336" s="128"/>
      <c r="F336" s="128"/>
      <c r="G336" s="128"/>
      <c r="H336" s="128"/>
      <c r="I336" s="128"/>
      <c r="J336" s="128"/>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row>
    <row r="337" spans="1:36" ht="15.75" customHeight="1" x14ac:dyDescent="0.2">
      <c r="A337" s="129"/>
      <c r="B337" s="128"/>
      <c r="C337" s="128"/>
      <c r="D337" s="128"/>
      <c r="E337" s="128"/>
      <c r="F337" s="128"/>
      <c r="G337" s="128"/>
      <c r="H337" s="128"/>
      <c r="I337" s="128"/>
      <c r="J337" s="128"/>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row>
    <row r="338" spans="1:36" ht="15.75" customHeight="1" x14ac:dyDescent="0.2">
      <c r="A338" s="129"/>
      <c r="B338" s="128"/>
      <c r="C338" s="128"/>
      <c r="D338" s="128"/>
      <c r="E338" s="128"/>
      <c r="F338" s="128"/>
      <c r="G338" s="128"/>
      <c r="H338" s="128"/>
      <c r="I338" s="128"/>
      <c r="J338" s="128"/>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row>
    <row r="339" spans="1:36" ht="15.75" customHeight="1" x14ac:dyDescent="0.2">
      <c r="A339" s="129"/>
      <c r="B339" s="128"/>
      <c r="C339" s="128"/>
      <c r="D339" s="128"/>
      <c r="E339" s="128"/>
      <c r="F339" s="128"/>
      <c r="G339" s="128"/>
      <c r="H339" s="128"/>
      <c r="I339" s="128"/>
      <c r="J339" s="128"/>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row>
    <row r="340" spans="1:36" ht="15.75" customHeight="1" x14ac:dyDescent="0.2">
      <c r="A340" s="129"/>
      <c r="B340" s="128"/>
      <c r="C340" s="128"/>
      <c r="D340" s="128"/>
      <c r="E340" s="128"/>
      <c r="F340" s="128"/>
      <c r="G340" s="128"/>
      <c r="H340" s="128"/>
      <c r="I340" s="128"/>
      <c r="J340" s="128"/>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row>
    <row r="341" spans="1:36" ht="15.75" customHeight="1" x14ac:dyDescent="0.2">
      <c r="A341" s="129"/>
      <c r="B341" s="128"/>
      <c r="C341" s="128"/>
      <c r="D341" s="128"/>
      <c r="E341" s="128"/>
      <c r="F341" s="128"/>
      <c r="G341" s="128"/>
      <c r="H341" s="128"/>
      <c r="I341" s="128"/>
      <c r="J341" s="128"/>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row>
    <row r="342" spans="1:36" ht="15.75" customHeight="1" x14ac:dyDescent="0.2">
      <c r="A342" s="129"/>
      <c r="B342" s="128"/>
      <c r="C342" s="128"/>
      <c r="D342" s="128"/>
      <c r="E342" s="128"/>
      <c r="F342" s="128"/>
      <c r="G342" s="128"/>
      <c r="H342" s="128"/>
      <c r="I342" s="128"/>
      <c r="J342" s="128"/>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row>
    <row r="343" spans="1:36" ht="15.75" customHeight="1" x14ac:dyDescent="0.2">
      <c r="A343" s="129"/>
      <c r="B343" s="128"/>
      <c r="C343" s="128"/>
      <c r="D343" s="128"/>
      <c r="E343" s="128"/>
      <c r="F343" s="128"/>
      <c r="G343" s="128"/>
      <c r="H343" s="128"/>
      <c r="I343" s="128"/>
      <c r="J343" s="128"/>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row>
    <row r="344" spans="1:36" ht="15.75" customHeight="1" x14ac:dyDescent="0.2">
      <c r="A344" s="129"/>
      <c r="B344" s="128"/>
      <c r="C344" s="128"/>
      <c r="D344" s="128"/>
      <c r="E344" s="128"/>
      <c r="F344" s="128"/>
      <c r="G344" s="128"/>
      <c r="H344" s="128"/>
      <c r="I344" s="128"/>
      <c r="J344" s="128"/>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row>
    <row r="345" spans="1:36" ht="15.75" customHeight="1" x14ac:dyDescent="0.2">
      <c r="A345" s="129"/>
      <c r="B345" s="128"/>
      <c r="C345" s="128"/>
      <c r="D345" s="128"/>
      <c r="E345" s="128"/>
      <c r="F345" s="128"/>
      <c r="G345" s="128"/>
      <c r="H345" s="128"/>
      <c r="I345" s="128"/>
      <c r="J345" s="128"/>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row>
    <row r="346" spans="1:36" ht="15.75" customHeight="1" x14ac:dyDescent="0.2">
      <c r="A346" s="129"/>
      <c r="B346" s="128"/>
      <c r="C346" s="128"/>
      <c r="D346" s="128"/>
      <c r="E346" s="128"/>
      <c r="F346" s="128"/>
      <c r="G346" s="128"/>
      <c r="H346" s="128"/>
      <c r="I346" s="128"/>
      <c r="J346" s="128"/>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row>
    <row r="347" spans="1:36" ht="15.75" customHeight="1" x14ac:dyDescent="0.2">
      <c r="A347" s="129"/>
      <c r="B347" s="128"/>
      <c r="C347" s="128"/>
      <c r="D347" s="128"/>
      <c r="E347" s="128"/>
      <c r="F347" s="128"/>
      <c r="G347" s="128"/>
      <c r="H347" s="128"/>
      <c r="I347" s="128"/>
      <c r="J347" s="128"/>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row>
    <row r="348" spans="1:36" ht="15.75" customHeight="1" x14ac:dyDescent="0.2">
      <c r="A348" s="129"/>
      <c r="B348" s="128"/>
      <c r="C348" s="128"/>
      <c r="D348" s="128"/>
      <c r="E348" s="128"/>
      <c r="F348" s="128"/>
      <c r="G348" s="128"/>
      <c r="H348" s="128"/>
      <c r="I348" s="128"/>
      <c r="J348" s="128"/>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row>
    <row r="349" spans="1:36" ht="15.75" customHeight="1" x14ac:dyDescent="0.2">
      <c r="A349" s="129"/>
      <c r="B349" s="128"/>
      <c r="C349" s="128"/>
      <c r="D349" s="128"/>
      <c r="E349" s="128"/>
      <c r="F349" s="128"/>
      <c r="G349" s="128"/>
      <c r="H349" s="128"/>
      <c r="I349" s="128"/>
      <c r="J349" s="128"/>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row>
    <row r="350" spans="1:36" ht="15.75" customHeight="1" x14ac:dyDescent="0.2">
      <c r="A350" s="129"/>
      <c r="B350" s="128"/>
      <c r="C350" s="128"/>
      <c r="D350" s="128"/>
      <c r="E350" s="128"/>
      <c r="F350" s="128"/>
      <c r="G350" s="128"/>
      <c r="H350" s="128"/>
      <c r="I350" s="128"/>
      <c r="J350" s="128"/>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row>
    <row r="351" spans="1:36" ht="15.75" customHeight="1" x14ac:dyDescent="0.2">
      <c r="A351" s="129"/>
      <c r="B351" s="128"/>
      <c r="C351" s="128"/>
      <c r="D351" s="128"/>
      <c r="E351" s="128"/>
      <c r="F351" s="128"/>
      <c r="G351" s="128"/>
      <c r="H351" s="128"/>
      <c r="I351" s="128"/>
      <c r="J351" s="128"/>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row>
    <row r="352" spans="1:36" ht="15.75" customHeight="1" x14ac:dyDescent="0.2">
      <c r="A352" s="129"/>
      <c r="B352" s="128"/>
      <c r="C352" s="128"/>
      <c r="D352" s="128"/>
      <c r="E352" s="128"/>
      <c r="F352" s="128"/>
      <c r="G352" s="128"/>
      <c r="H352" s="128"/>
      <c r="I352" s="128"/>
      <c r="J352" s="128"/>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row>
    <row r="353" spans="1:36" ht="15.75" customHeight="1" x14ac:dyDescent="0.2">
      <c r="A353" s="129"/>
      <c r="B353" s="128"/>
      <c r="C353" s="128"/>
      <c r="D353" s="128"/>
      <c r="E353" s="128"/>
      <c r="F353" s="128"/>
      <c r="G353" s="128"/>
      <c r="H353" s="128"/>
      <c r="I353" s="128"/>
      <c r="J353" s="128"/>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row>
    <row r="354" spans="1:36" ht="15.75" customHeight="1" x14ac:dyDescent="0.2">
      <c r="A354" s="129"/>
      <c r="B354" s="128"/>
      <c r="C354" s="128"/>
      <c r="D354" s="128"/>
      <c r="E354" s="128"/>
      <c r="F354" s="128"/>
      <c r="G354" s="128"/>
      <c r="H354" s="128"/>
      <c r="I354" s="128"/>
      <c r="J354" s="128"/>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row>
    <row r="355" spans="1:36" ht="15.75" customHeight="1" x14ac:dyDescent="0.2">
      <c r="A355" s="129"/>
      <c r="B355" s="128"/>
      <c r="C355" s="128"/>
      <c r="D355" s="128"/>
      <c r="E355" s="128"/>
      <c r="F355" s="128"/>
      <c r="G355" s="128"/>
      <c r="H355" s="128"/>
      <c r="I355" s="128"/>
      <c r="J355" s="128"/>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row>
    <row r="356" spans="1:36" ht="15.75" customHeight="1" x14ac:dyDescent="0.2">
      <c r="A356" s="129"/>
      <c r="B356" s="128"/>
      <c r="C356" s="128"/>
      <c r="D356" s="128"/>
      <c r="E356" s="128"/>
      <c r="F356" s="128"/>
      <c r="G356" s="128"/>
      <c r="H356" s="128"/>
      <c r="I356" s="128"/>
      <c r="J356" s="128"/>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row>
    <row r="357" spans="1:36" ht="15.75" customHeight="1" x14ac:dyDescent="0.2">
      <c r="A357" s="129"/>
      <c r="B357" s="128"/>
      <c r="C357" s="128"/>
      <c r="D357" s="128"/>
      <c r="E357" s="128"/>
      <c r="F357" s="128"/>
      <c r="G357" s="128"/>
      <c r="H357" s="128"/>
      <c r="I357" s="128"/>
      <c r="J357" s="128"/>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row>
    <row r="358" spans="1:36" ht="15.75" customHeight="1" x14ac:dyDescent="0.2">
      <c r="A358" s="129"/>
      <c r="B358" s="128"/>
      <c r="C358" s="128"/>
      <c r="D358" s="128"/>
      <c r="E358" s="128"/>
      <c r="F358" s="128"/>
      <c r="G358" s="128"/>
      <c r="H358" s="128"/>
      <c r="I358" s="128"/>
      <c r="J358" s="128"/>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row>
    <row r="359" spans="1:36" ht="15.75" customHeight="1" x14ac:dyDescent="0.2">
      <c r="A359" s="129"/>
      <c r="B359" s="128"/>
      <c r="C359" s="128"/>
      <c r="D359" s="128"/>
      <c r="E359" s="128"/>
      <c r="F359" s="128"/>
      <c r="G359" s="128"/>
      <c r="H359" s="128"/>
      <c r="I359" s="128"/>
      <c r="J359" s="128"/>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row>
    <row r="360" spans="1:36" ht="15.75" customHeight="1" x14ac:dyDescent="0.2">
      <c r="A360" s="129"/>
      <c r="B360" s="128"/>
      <c r="C360" s="128"/>
      <c r="D360" s="128"/>
      <c r="E360" s="128"/>
      <c r="F360" s="128"/>
      <c r="G360" s="128"/>
      <c r="H360" s="128"/>
      <c r="I360" s="128"/>
      <c r="J360" s="128"/>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row>
    <row r="361" spans="1:36" ht="15.75" customHeight="1" x14ac:dyDescent="0.2">
      <c r="A361" s="129"/>
      <c r="B361" s="128"/>
      <c r="C361" s="128"/>
      <c r="D361" s="128"/>
      <c r="E361" s="128"/>
      <c r="F361" s="128"/>
      <c r="G361" s="128"/>
      <c r="H361" s="128"/>
      <c r="I361" s="128"/>
      <c r="J361" s="128"/>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row>
    <row r="362" spans="1:36" ht="15.75" customHeight="1" x14ac:dyDescent="0.2">
      <c r="A362" s="129"/>
      <c r="B362" s="128"/>
      <c r="C362" s="128"/>
      <c r="D362" s="128"/>
      <c r="E362" s="128"/>
      <c r="F362" s="128"/>
      <c r="G362" s="128"/>
      <c r="H362" s="128"/>
      <c r="I362" s="128"/>
      <c r="J362" s="128"/>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row>
    <row r="363" spans="1:36" ht="15.75" customHeight="1" x14ac:dyDescent="0.2">
      <c r="A363" s="129"/>
      <c r="B363" s="128"/>
      <c r="C363" s="128"/>
      <c r="D363" s="128"/>
      <c r="E363" s="128"/>
      <c r="F363" s="128"/>
      <c r="G363" s="128"/>
      <c r="H363" s="128"/>
      <c r="I363" s="128"/>
      <c r="J363" s="128"/>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row>
    <row r="364" spans="1:36" ht="15.75" customHeight="1" x14ac:dyDescent="0.2">
      <c r="A364" s="129"/>
      <c r="B364" s="128"/>
      <c r="C364" s="128"/>
      <c r="D364" s="128"/>
      <c r="E364" s="128"/>
      <c r="F364" s="128"/>
      <c r="G364" s="128"/>
      <c r="H364" s="128"/>
      <c r="I364" s="128"/>
      <c r="J364" s="128"/>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row>
    <row r="365" spans="1:36" ht="15.75" customHeight="1" x14ac:dyDescent="0.2">
      <c r="A365" s="129"/>
      <c r="B365" s="128"/>
      <c r="C365" s="128"/>
      <c r="D365" s="128"/>
      <c r="E365" s="128"/>
      <c r="F365" s="128"/>
      <c r="G365" s="128"/>
      <c r="H365" s="128"/>
      <c r="I365" s="128"/>
      <c r="J365" s="128"/>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row>
    <row r="366" spans="1:36" ht="15.75" customHeight="1" x14ac:dyDescent="0.2">
      <c r="A366" s="129"/>
      <c r="B366" s="128"/>
      <c r="C366" s="128"/>
      <c r="D366" s="128"/>
      <c r="E366" s="128"/>
      <c r="F366" s="128"/>
      <c r="G366" s="128"/>
      <c r="H366" s="128"/>
      <c r="I366" s="128"/>
      <c r="J366" s="128"/>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row>
    <row r="367" spans="1:36" ht="15.75" customHeight="1" x14ac:dyDescent="0.2">
      <c r="A367" s="134"/>
      <c r="B367" s="128"/>
      <c r="C367" s="128"/>
      <c r="D367" s="128"/>
      <c r="E367" s="128"/>
      <c r="F367" s="128"/>
      <c r="G367" s="128"/>
      <c r="H367" s="128"/>
      <c r="I367" s="128"/>
      <c r="J367" s="128"/>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row>
    <row r="368" spans="1:36" ht="15.75" customHeight="1" x14ac:dyDescent="0.2">
      <c r="A368" s="127"/>
      <c r="B368" s="128"/>
      <c r="C368" s="128"/>
      <c r="D368" s="128"/>
      <c r="E368" s="128"/>
      <c r="F368" s="128"/>
      <c r="G368" s="128"/>
      <c r="H368" s="128"/>
      <c r="I368" s="128"/>
      <c r="J368" s="128"/>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row>
    <row r="369" spans="1:36" ht="15.75" customHeight="1" x14ac:dyDescent="0.2">
      <c r="A369" s="135"/>
      <c r="B369" s="128"/>
      <c r="C369" s="128"/>
      <c r="D369" s="128"/>
      <c r="E369" s="128"/>
      <c r="F369" s="128"/>
      <c r="G369" s="128"/>
      <c r="H369" s="128"/>
      <c r="I369" s="128"/>
      <c r="J369" s="128"/>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row>
    <row r="370" spans="1:36" ht="15.75" customHeight="1" x14ac:dyDescent="0.2">
      <c r="A370" s="135"/>
      <c r="B370" s="128"/>
      <c r="C370" s="128"/>
      <c r="D370" s="128"/>
      <c r="E370" s="128"/>
      <c r="F370" s="128"/>
      <c r="G370" s="128"/>
      <c r="H370" s="128"/>
      <c r="I370" s="128"/>
      <c r="J370" s="128"/>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row>
    <row r="371" spans="1:36" ht="15.75" customHeight="1" x14ac:dyDescent="0.2">
      <c r="A371" s="135"/>
      <c r="B371" s="128"/>
      <c r="C371" s="128"/>
      <c r="D371" s="128"/>
      <c r="E371" s="128"/>
      <c r="F371" s="128"/>
      <c r="G371" s="128"/>
      <c r="H371" s="128"/>
      <c r="I371" s="128"/>
      <c r="J371" s="128"/>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row>
    <row r="372" spans="1:36" ht="15.75" customHeight="1" x14ac:dyDescent="0.2">
      <c r="A372" s="135"/>
      <c r="B372" s="128"/>
      <c r="C372" s="128"/>
      <c r="D372" s="128"/>
      <c r="E372" s="128"/>
      <c r="F372" s="128"/>
      <c r="G372" s="128"/>
      <c r="H372" s="128"/>
      <c r="I372" s="128"/>
      <c r="J372" s="128"/>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row>
    <row r="373" spans="1:36" ht="15.75" customHeight="1" x14ac:dyDescent="0.2">
      <c r="A373" s="135"/>
      <c r="B373" s="128"/>
      <c r="C373" s="128"/>
      <c r="D373" s="128"/>
      <c r="E373" s="128"/>
      <c r="F373" s="128"/>
      <c r="G373" s="128"/>
      <c r="H373" s="128"/>
      <c r="I373" s="128"/>
      <c r="J373" s="128"/>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row>
    <row r="374" spans="1:36" ht="15.75" customHeight="1" x14ac:dyDescent="0.2">
      <c r="A374" s="135"/>
      <c r="B374" s="128"/>
      <c r="C374" s="128"/>
      <c r="D374" s="128"/>
      <c r="E374" s="128"/>
      <c r="F374" s="128"/>
      <c r="G374" s="128"/>
      <c r="H374" s="128"/>
      <c r="I374" s="128"/>
      <c r="J374" s="128"/>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row>
    <row r="375" spans="1:36" ht="15.75" customHeight="1" x14ac:dyDescent="0.2">
      <c r="A375" s="135"/>
      <c r="B375" s="128"/>
      <c r="C375" s="128"/>
      <c r="D375" s="128"/>
      <c r="E375" s="128"/>
      <c r="F375" s="128"/>
      <c r="G375" s="128"/>
      <c r="H375" s="128"/>
      <c r="I375" s="128"/>
      <c r="J375" s="128"/>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row>
    <row r="376" spans="1:36" ht="15.75" customHeight="1" x14ac:dyDescent="0.2">
      <c r="A376" s="135"/>
      <c r="B376" s="128"/>
      <c r="C376" s="128"/>
      <c r="D376" s="128"/>
      <c r="E376" s="128"/>
      <c r="F376" s="128"/>
      <c r="G376" s="128"/>
      <c r="H376" s="128"/>
      <c r="I376" s="128"/>
      <c r="J376" s="128"/>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row>
    <row r="377" spans="1:36" ht="15.75" customHeight="1" x14ac:dyDescent="0.2">
      <c r="A377" s="135"/>
      <c r="B377" s="128"/>
      <c r="C377" s="128"/>
      <c r="D377" s="128"/>
      <c r="E377" s="128"/>
      <c r="F377" s="128"/>
      <c r="G377" s="128"/>
      <c r="H377" s="128"/>
      <c r="I377" s="128"/>
      <c r="J377" s="128"/>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row>
    <row r="378" spans="1:36" ht="15.75" customHeight="1" x14ac:dyDescent="0.2">
      <c r="A378" s="135"/>
      <c r="B378" s="128"/>
      <c r="C378" s="128"/>
      <c r="D378" s="128"/>
      <c r="E378" s="128"/>
      <c r="F378" s="128"/>
      <c r="G378" s="128"/>
      <c r="H378" s="128"/>
      <c r="I378" s="128"/>
      <c r="J378" s="128"/>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row>
    <row r="379" spans="1:36" ht="15.75" customHeight="1" x14ac:dyDescent="0.2">
      <c r="A379" s="135"/>
      <c r="B379" s="128"/>
      <c r="C379" s="128"/>
      <c r="D379" s="128"/>
      <c r="E379" s="128"/>
      <c r="F379" s="128"/>
      <c r="G379" s="128"/>
      <c r="H379" s="128"/>
      <c r="I379" s="128"/>
      <c r="J379" s="128"/>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row>
    <row r="380" spans="1:36" ht="15.75" customHeight="1" x14ac:dyDescent="0.2">
      <c r="A380" s="135"/>
      <c r="B380" s="128"/>
      <c r="C380" s="128"/>
      <c r="D380" s="128"/>
      <c r="E380" s="128"/>
      <c r="F380" s="128"/>
      <c r="G380" s="128"/>
      <c r="H380" s="128"/>
      <c r="I380" s="128"/>
      <c r="J380" s="128"/>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row>
    <row r="381" spans="1:36" ht="15.75" customHeight="1" x14ac:dyDescent="0.2">
      <c r="A381" s="135"/>
      <c r="B381" s="128"/>
      <c r="C381" s="128"/>
      <c r="D381" s="128"/>
      <c r="E381" s="128"/>
      <c r="F381" s="128"/>
      <c r="G381" s="128"/>
      <c r="H381" s="128"/>
      <c r="I381" s="128"/>
      <c r="J381" s="128"/>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row>
    <row r="382" spans="1:36" ht="15.75" customHeight="1" x14ac:dyDescent="0.2">
      <c r="A382" s="135"/>
      <c r="B382" s="128"/>
      <c r="C382" s="128"/>
      <c r="D382" s="128"/>
      <c r="E382" s="128"/>
      <c r="F382" s="128"/>
      <c r="G382" s="128"/>
      <c r="H382" s="128"/>
      <c r="I382" s="128"/>
      <c r="J382" s="128"/>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row>
    <row r="383" spans="1:36" ht="15.75" customHeight="1" x14ac:dyDescent="0.2">
      <c r="A383" s="135"/>
      <c r="B383" s="128"/>
      <c r="C383" s="128"/>
      <c r="D383" s="128"/>
      <c r="E383" s="128"/>
      <c r="F383" s="128"/>
      <c r="G383" s="128"/>
      <c r="H383" s="128"/>
      <c r="I383" s="128"/>
      <c r="J383" s="128"/>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row>
    <row r="384" spans="1:36" ht="15.75" customHeight="1" x14ac:dyDescent="0.2">
      <c r="A384" s="135"/>
      <c r="B384" s="128"/>
      <c r="C384" s="128"/>
      <c r="D384" s="128"/>
      <c r="E384" s="128"/>
      <c r="F384" s="128"/>
      <c r="G384" s="128"/>
      <c r="H384" s="128"/>
      <c r="I384" s="128"/>
      <c r="J384" s="128"/>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row>
    <row r="385" spans="1:36" ht="15.75" customHeight="1" x14ac:dyDescent="0.2">
      <c r="A385" s="135"/>
      <c r="B385" s="128"/>
      <c r="C385" s="128"/>
      <c r="D385" s="128"/>
      <c r="E385" s="128"/>
      <c r="F385" s="128"/>
      <c r="G385" s="128"/>
      <c r="H385" s="128"/>
      <c r="I385" s="128"/>
      <c r="J385" s="128"/>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row>
    <row r="386" spans="1:36" ht="15.75" customHeight="1" x14ac:dyDescent="0.2">
      <c r="A386" s="135"/>
      <c r="B386" s="128"/>
      <c r="C386" s="128"/>
      <c r="D386" s="128"/>
      <c r="E386" s="128"/>
      <c r="F386" s="128"/>
      <c r="G386" s="128"/>
      <c r="H386" s="128"/>
      <c r="I386" s="128"/>
      <c r="J386" s="128"/>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row>
    <row r="387" spans="1:36" ht="15.75" customHeight="1" x14ac:dyDescent="0.2">
      <c r="A387" s="135"/>
      <c r="B387" s="128"/>
      <c r="C387" s="128"/>
      <c r="D387" s="128"/>
      <c r="E387" s="128"/>
      <c r="F387" s="128"/>
      <c r="G387" s="128"/>
      <c r="H387" s="128"/>
      <c r="I387" s="128"/>
      <c r="J387" s="128"/>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row>
    <row r="388" spans="1:36" ht="15.75" customHeight="1" x14ac:dyDescent="0.2">
      <c r="A388" s="135"/>
      <c r="B388" s="128"/>
      <c r="C388" s="128"/>
      <c r="D388" s="128"/>
      <c r="E388" s="128"/>
      <c r="F388" s="128"/>
      <c r="G388" s="128"/>
      <c r="H388" s="128"/>
      <c r="I388" s="128"/>
      <c r="J388" s="128"/>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row>
    <row r="389" spans="1:36" ht="15.75" customHeight="1" x14ac:dyDescent="0.2">
      <c r="A389" s="135"/>
      <c r="B389" s="128"/>
      <c r="C389" s="128"/>
      <c r="D389" s="128"/>
      <c r="E389" s="128"/>
      <c r="F389" s="128"/>
      <c r="G389" s="128"/>
      <c r="H389" s="128"/>
      <c r="I389" s="128"/>
      <c r="J389" s="128"/>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row>
    <row r="390" spans="1:36" ht="15.75" customHeight="1" x14ac:dyDescent="0.2">
      <c r="A390" s="127"/>
      <c r="B390" s="128"/>
      <c r="C390" s="128"/>
      <c r="D390" s="128"/>
      <c r="E390" s="128"/>
      <c r="F390" s="128"/>
      <c r="G390" s="128"/>
      <c r="H390" s="128"/>
      <c r="I390" s="128"/>
      <c r="J390" s="128"/>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row>
    <row r="391" spans="1:36" ht="15.75" customHeight="1" x14ac:dyDescent="0.2">
      <c r="A391" s="135"/>
      <c r="B391" s="128"/>
      <c r="C391" s="128"/>
      <c r="D391" s="128"/>
      <c r="E391" s="128"/>
      <c r="F391" s="128"/>
      <c r="G391" s="128"/>
      <c r="H391" s="128"/>
      <c r="I391" s="128"/>
      <c r="J391" s="128"/>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row>
    <row r="392" spans="1:36" ht="15.75" customHeight="1" x14ac:dyDescent="0.2">
      <c r="A392" s="135"/>
      <c r="B392" s="128"/>
      <c r="C392" s="128"/>
      <c r="D392" s="128"/>
      <c r="E392" s="128"/>
      <c r="F392" s="128"/>
      <c r="G392" s="128"/>
      <c r="H392" s="128"/>
      <c r="I392" s="128"/>
      <c r="J392" s="128"/>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row>
    <row r="393" spans="1:36" ht="15.75" customHeight="1" x14ac:dyDescent="0.2">
      <c r="A393" s="135"/>
      <c r="B393" s="128"/>
      <c r="C393" s="128"/>
      <c r="D393" s="128"/>
      <c r="E393" s="128"/>
      <c r="F393" s="128"/>
      <c r="G393" s="128"/>
      <c r="H393" s="128"/>
      <c r="I393" s="128"/>
      <c r="J393" s="128"/>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row>
    <row r="394" spans="1:36" ht="15.75" customHeight="1" x14ac:dyDescent="0.2">
      <c r="A394" s="135"/>
      <c r="B394" s="128"/>
      <c r="C394" s="128"/>
      <c r="D394" s="128"/>
      <c r="E394" s="128"/>
      <c r="F394" s="128"/>
      <c r="G394" s="128"/>
      <c r="H394" s="128"/>
      <c r="I394" s="128"/>
      <c r="J394" s="128"/>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row>
    <row r="395" spans="1:36" ht="15.75" customHeight="1" x14ac:dyDescent="0.2">
      <c r="A395" s="135"/>
      <c r="B395" s="128"/>
      <c r="C395" s="128"/>
      <c r="D395" s="128"/>
      <c r="E395" s="128"/>
      <c r="F395" s="128"/>
      <c r="G395" s="128"/>
      <c r="H395" s="128"/>
      <c r="I395" s="128"/>
      <c r="J395" s="128"/>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row>
    <row r="396" spans="1:36" ht="15.75" customHeight="1" x14ac:dyDescent="0.2">
      <c r="A396" s="135"/>
      <c r="B396" s="128"/>
      <c r="C396" s="128"/>
      <c r="D396" s="128"/>
      <c r="E396" s="128"/>
      <c r="F396" s="128"/>
      <c r="G396" s="128"/>
      <c r="H396" s="128"/>
      <c r="I396" s="128"/>
      <c r="J396" s="128"/>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row>
    <row r="397" spans="1:36" ht="15.75" customHeight="1" x14ac:dyDescent="0.2">
      <c r="A397" s="127"/>
      <c r="B397" s="137"/>
      <c r="C397" s="137"/>
      <c r="D397" s="137"/>
      <c r="E397" s="137"/>
      <c r="F397" s="137"/>
      <c r="G397" s="137"/>
      <c r="H397" s="137"/>
      <c r="I397" s="137"/>
      <c r="J397" s="137"/>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row>
    <row r="398" spans="1:36" ht="15.75" customHeight="1" x14ac:dyDescent="0.2">
      <c r="A398" s="127"/>
      <c r="B398" s="128"/>
      <c r="C398" s="128"/>
      <c r="D398" s="128"/>
      <c r="E398" s="128"/>
      <c r="F398" s="128"/>
      <c r="G398" s="128"/>
      <c r="H398" s="128"/>
      <c r="I398" s="128"/>
      <c r="J398" s="128"/>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row>
    <row r="399" spans="1:36" ht="15.75" customHeight="1" x14ac:dyDescent="0.2">
      <c r="A399" s="129"/>
      <c r="B399" s="128"/>
      <c r="C399" s="128"/>
      <c r="D399" s="128"/>
      <c r="E399" s="128"/>
      <c r="F399" s="128"/>
      <c r="G399" s="128"/>
      <c r="H399" s="128"/>
      <c r="I399" s="128"/>
      <c r="J399" s="128"/>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row>
    <row r="400" spans="1:36" ht="15.75" customHeight="1" x14ac:dyDescent="0.2">
      <c r="A400" s="129"/>
      <c r="B400" s="128"/>
      <c r="C400" s="128"/>
      <c r="D400" s="128"/>
      <c r="E400" s="128"/>
      <c r="F400" s="128"/>
      <c r="G400" s="128"/>
      <c r="H400" s="128"/>
      <c r="I400" s="128"/>
      <c r="J400" s="128"/>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row>
    <row r="401" spans="1:36" ht="15.75" customHeight="1" x14ac:dyDescent="0.2">
      <c r="A401" s="122"/>
      <c r="B401" s="122"/>
      <c r="C401" s="122"/>
      <c r="D401" s="122"/>
      <c r="E401" s="122"/>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row>
    <row r="402" spans="1:36" ht="15.75" customHeight="1" x14ac:dyDescent="0.2">
      <c r="A402" s="121"/>
      <c r="B402" s="138"/>
      <c r="C402" s="138"/>
      <c r="D402" s="138"/>
      <c r="E402" s="138"/>
      <c r="F402" s="138"/>
      <c r="G402" s="138"/>
      <c r="H402" s="138"/>
      <c r="I402" s="138"/>
      <c r="J402" s="138"/>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row>
    <row r="403" spans="1:36" ht="15.75" customHeight="1" x14ac:dyDescent="0.2">
      <c r="A403" s="122"/>
      <c r="B403" s="122"/>
      <c r="C403" s="122"/>
      <c r="D403" s="122"/>
      <c r="E403" s="122"/>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row>
    <row r="404" spans="1:36" ht="15.75" customHeight="1" x14ac:dyDescent="0.2">
      <c r="A404" s="317"/>
      <c r="B404" s="315"/>
      <c r="C404" s="315"/>
      <c r="D404" s="315"/>
      <c r="E404" s="315"/>
      <c r="F404" s="315"/>
      <c r="G404" s="315"/>
      <c r="H404" s="139"/>
      <c r="I404" s="139"/>
      <c r="J404" s="139"/>
      <c r="K404" s="139"/>
      <c r="L404" s="139"/>
      <c r="M404" s="140"/>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row>
    <row r="405" spans="1:36" ht="15.75" customHeight="1" x14ac:dyDescent="0.2">
      <c r="A405" s="124"/>
      <c r="B405" s="133"/>
      <c r="C405" s="133"/>
      <c r="D405" s="133"/>
      <c r="E405" s="133"/>
      <c r="F405" s="133"/>
      <c r="G405" s="133"/>
      <c r="H405" s="139"/>
      <c r="I405" s="139"/>
      <c r="J405" s="139"/>
      <c r="K405" s="139"/>
      <c r="L405" s="139"/>
      <c r="M405" s="140"/>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row>
    <row r="406" spans="1:36" ht="15.75" customHeight="1" x14ac:dyDescent="0.2">
      <c r="A406" s="139"/>
      <c r="B406" s="139"/>
      <c r="C406" s="139"/>
      <c r="D406" s="139"/>
      <c r="E406" s="139"/>
      <c r="F406" s="139"/>
      <c r="G406" s="139"/>
      <c r="H406" s="139"/>
      <c r="I406" s="139"/>
      <c r="J406" s="139"/>
      <c r="K406" s="139"/>
      <c r="L406" s="140"/>
      <c r="M406" s="140"/>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row>
    <row r="407" spans="1:36" ht="15.75" customHeight="1" x14ac:dyDescent="0.2">
      <c r="A407" s="139"/>
      <c r="B407" s="139"/>
      <c r="C407" s="139"/>
      <c r="D407" s="139"/>
      <c r="E407" s="139"/>
      <c r="F407" s="139"/>
      <c r="G407" s="139"/>
      <c r="H407" s="139"/>
      <c r="I407" s="139"/>
      <c r="J407" s="139"/>
      <c r="K407" s="139"/>
      <c r="L407" s="139"/>
      <c r="M407" s="141"/>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row>
    <row r="408" spans="1:36" ht="15.75" customHeight="1" x14ac:dyDescent="0.2">
      <c r="A408" s="127"/>
      <c r="B408" s="126"/>
      <c r="C408" s="126"/>
      <c r="D408" s="126"/>
      <c r="E408" s="126"/>
      <c r="F408" s="126"/>
      <c r="G408" s="142"/>
      <c r="H408" s="126"/>
      <c r="I408" s="143"/>
      <c r="J408" s="126"/>
      <c r="K408" s="126"/>
      <c r="L408" s="126"/>
      <c r="M408" s="126"/>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row>
    <row r="409" spans="1:36" ht="15.75" customHeight="1" x14ac:dyDescent="0.2">
      <c r="A409" s="127"/>
      <c r="B409" s="316"/>
      <c r="C409" s="315"/>
      <c r="D409" s="315"/>
      <c r="E409" s="316"/>
      <c r="F409" s="315"/>
      <c r="G409" s="315"/>
      <c r="H409" s="316"/>
      <c r="I409" s="315"/>
      <c r="J409" s="315"/>
      <c r="K409" s="315"/>
      <c r="L409" s="315"/>
      <c r="M409" s="31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row>
    <row r="410" spans="1:36" ht="15.75" customHeight="1" x14ac:dyDescent="0.2">
      <c r="A410" s="134"/>
      <c r="B410" s="128"/>
      <c r="C410" s="128"/>
      <c r="D410" s="128"/>
      <c r="E410" s="128"/>
      <c r="F410" s="128"/>
      <c r="G410" s="128"/>
      <c r="H410" s="128"/>
      <c r="I410" s="128"/>
      <c r="J410" s="128"/>
      <c r="K410" s="128"/>
      <c r="L410" s="128"/>
      <c r="M410" s="128"/>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row>
    <row r="411" spans="1:36" ht="15.75" customHeight="1" x14ac:dyDescent="0.2">
      <c r="A411" s="134"/>
      <c r="B411" s="128"/>
      <c r="C411" s="128"/>
      <c r="D411" s="128"/>
      <c r="E411" s="128"/>
      <c r="F411" s="128"/>
      <c r="G411" s="128"/>
      <c r="H411" s="128"/>
      <c r="I411" s="128"/>
      <c r="J411" s="128"/>
      <c r="K411" s="128"/>
      <c r="L411" s="128"/>
      <c r="M411" s="128"/>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row>
    <row r="412" spans="1:36" ht="15.75" customHeight="1" x14ac:dyDescent="0.2">
      <c r="A412" s="129"/>
      <c r="B412" s="128"/>
      <c r="C412" s="128"/>
      <c r="D412" s="128"/>
      <c r="E412" s="128"/>
      <c r="F412" s="128"/>
      <c r="G412" s="128"/>
      <c r="H412" s="128"/>
      <c r="I412" s="128"/>
      <c r="J412" s="128"/>
      <c r="K412" s="128"/>
      <c r="L412" s="128"/>
      <c r="M412" s="128"/>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row>
    <row r="413" spans="1:36" ht="15.75" customHeight="1" x14ac:dyDescent="0.2">
      <c r="A413" s="129"/>
      <c r="B413" s="128"/>
      <c r="C413" s="128"/>
      <c r="D413" s="128"/>
      <c r="E413" s="128"/>
      <c r="F413" s="128"/>
      <c r="G413" s="128"/>
      <c r="H413" s="128"/>
      <c r="I413" s="128"/>
      <c r="J413" s="128"/>
      <c r="K413" s="128"/>
      <c r="L413" s="128"/>
      <c r="M413" s="128"/>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row>
    <row r="414" spans="1:36" ht="15.75" customHeight="1" x14ac:dyDescent="0.2">
      <c r="A414" s="129"/>
      <c r="B414" s="128"/>
      <c r="C414" s="128"/>
      <c r="D414" s="128"/>
      <c r="E414" s="128"/>
      <c r="F414" s="128"/>
      <c r="G414" s="128"/>
      <c r="H414" s="128"/>
      <c r="I414" s="128"/>
      <c r="J414" s="128"/>
      <c r="K414" s="128"/>
      <c r="L414" s="128"/>
      <c r="M414" s="128"/>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row>
    <row r="415" spans="1:36" ht="15.75" customHeight="1" x14ac:dyDescent="0.2">
      <c r="A415" s="129"/>
      <c r="B415" s="128"/>
      <c r="C415" s="128"/>
      <c r="D415" s="128"/>
      <c r="E415" s="128"/>
      <c r="F415" s="128"/>
      <c r="G415" s="128"/>
      <c r="H415" s="128"/>
      <c r="I415" s="128"/>
      <c r="J415" s="128"/>
      <c r="K415" s="128"/>
      <c r="L415" s="128"/>
      <c r="M415" s="128"/>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row>
    <row r="416" spans="1:36" ht="15.75" customHeight="1" x14ac:dyDescent="0.2">
      <c r="A416" s="134"/>
      <c r="B416" s="128"/>
      <c r="C416" s="128"/>
      <c r="D416" s="128"/>
      <c r="E416" s="128"/>
      <c r="F416" s="128"/>
      <c r="G416" s="128"/>
      <c r="H416" s="128"/>
      <c r="I416" s="128"/>
      <c r="J416" s="128"/>
      <c r="K416" s="128"/>
      <c r="L416" s="128"/>
      <c r="M416" s="128"/>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row>
    <row r="417" spans="1:36" ht="15.75" customHeight="1" x14ac:dyDescent="0.2">
      <c r="A417" s="129"/>
      <c r="B417" s="128"/>
      <c r="C417" s="128"/>
      <c r="D417" s="128"/>
      <c r="E417" s="128"/>
      <c r="F417" s="128"/>
      <c r="G417" s="128"/>
      <c r="H417" s="128"/>
      <c r="I417" s="128"/>
      <c r="J417" s="128"/>
      <c r="K417" s="128"/>
      <c r="L417" s="128"/>
      <c r="M417" s="128"/>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row>
    <row r="418" spans="1:36" ht="15.75" customHeight="1" x14ac:dyDescent="0.2">
      <c r="A418" s="129"/>
      <c r="B418" s="128"/>
      <c r="C418" s="128"/>
      <c r="D418" s="128"/>
      <c r="E418" s="128"/>
      <c r="F418" s="128"/>
      <c r="G418" s="128"/>
      <c r="H418" s="128"/>
      <c r="I418" s="128"/>
      <c r="J418" s="128"/>
      <c r="K418" s="128"/>
      <c r="L418" s="128"/>
      <c r="M418" s="128"/>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row>
    <row r="419" spans="1:36" ht="15.75" customHeight="1" x14ac:dyDescent="0.2">
      <c r="A419" s="129"/>
      <c r="B419" s="128"/>
      <c r="C419" s="128"/>
      <c r="D419" s="128"/>
      <c r="E419" s="128"/>
      <c r="F419" s="128"/>
      <c r="G419" s="128"/>
      <c r="H419" s="128"/>
      <c r="I419" s="128"/>
      <c r="J419" s="128"/>
      <c r="K419" s="128"/>
      <c r="L419" s="128"/>
      <c r="M419" s="128"/>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row>
    <row r="420" spans="1:36" ht="15.75" customHeight="1" x14ac:dyDescent="0.2">
      <c r="A420" s="129"/>
      <c r="B420" s="128"/>
      <c r="C420" s="128"/>
      <c r="D420" s="128"/>
      <c r="E420" s="128"/>
      <c r="F420" s="128"/>
      <c r="G420" s="128"/>
      <c r="H420" s="128"/>
      <c r="I420" s="128"/>
      <c r="J420" s="128"/>
      <c r="K420" s="128"/>
      <c r="L420" s="128"/>
      <c r="M420" s="128"/>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row>
    <row r="421" spans="1:36" ht="15.75" customHeight="1" x14ac:dyDescent="0.2">
      <c r="A421" s="129"/>
      <c r="B421" s="128"/>
      <c r="C421" s="128"/>
      <c r="D421" s="128"/>
      <c r="E421" s="128"/>
      <c r="F421" s="128"/>
      <c r="G421" s="128"/>
      <c r="H421" s="128"/>
      <c r="I421" s="128"/>
      <c r="J421" s="128"/>
      <c r="K421" s="128"/>
      <c r="L421" s="128"/>
      <c r="M421" s="128"/>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row>
    <row r="422" spans="1:36" ht="15.75" customHeight="1" x14ac:dyDescent="0.2">
      <c r="A422" s="129"/>
      <c r="B422" s="128"/>
      <c r="C422" s="128"/>
      <c r="D422" s="128"/>
      <c r="E422" s="128"/>
      <c r="F422" s="128"/>
      <c r="G422" s="128"/>
      <c r="H422" s="128"/>
      <c r="I422" s="128"/>
      <c r="J422" s="128"/>
      <c r="K422" s="128"/>
      <c r="L422" s="128"/>
      <c r="M422" s="128"/>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row>
    <row r="423" spans="1:36" ht="15.75" customHeight="1" x14ac:dyDescent="0.2">
      <c r="A423" s="129"/>
      <c r="B423" s="128"/>
      <c r="C423" s="128"/>
      <c r="D423" s="128"/>
      <c r="E423" s="128"/>
      <c r="F423" s="128"/>
      <c r="G423" s="128"/>
      <c r="H423" s="128"/>
      <c r="I423" s="128"/>
      <c r="J423" s="128"/>
      <c r="K423" s="128"/>
      <c r="L423" s="128"/>
      <c r="M423" s="128"/>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row>
    <row r="424" spans="1:36" ht="15.75" customHeight="1" x14ac:dyDescent="0.2">
      <c r="A424" s="129"/>
      <c r="B424" s="128"/>
      <c r="C424" s="128"/>
      <c r="D424" s="128"/>
      <c r="E424" s="128"/>
      <c r="F424" s="128"/>
      <c r="G424" s="128"/>
      <c r="H424" s="128"/>
      <c r="I424" s="128"/>
      <c r="J424" s="128"/>
      <c r="K424" s="128"/>
      <c r="L424" s="128"/>
      <c r="M424" s="128"/>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row>
    <row r="425" spans="1:36" ht="15.75" customHeight="1" x14ac:dyDescent="0.2">
      <c r="A425" s="129"/>
      <c r="B425" s="128"/>
      <c r="C425" s="128"/>
      <c r="D425" s="128"/>
      <c r="E425" s="128"/>
      <c r="F425" s="128"/>
      <c r="G425" s="128"/>
      <c r="H425" s="128"/>
      <c r="I425" s="128"/>
      <c r="J425" s="128"/>
      <c r="K425" s="128"/>
      <c r="L425" s="128"/>
      <c r="M425" s="128"/>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row>
    <row r="426" spans="1:36" ht="15.75" customHeight="1" x14ac:dyDescent="0.2">
      <c r="A426" s="129"/>
      <c r="B426" s="128"/>
      <c r="C426" s="128"/>
      <c r="D426" s="128"/>
      <c r="E426" s="128"/>
      <c r="F426" s="128"/>
      <c r="G426" s="128"/>
      <c r="H426" s="128"/>
      <c r="I426" s="128"/>
      <c r="J426" s="128"/>
      <c r="K426" s="128"/>
      <c r="L426" s="128"/>
      <c r="M426" s="128"/>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row>
    <row r="427" spans="1:36" ht="15.75" customHeight="1" x14ac:dyDescent="0.2">
      <c r="A427" s="134"/>
      <c r="B427" s="128"/>
      <c r="C427" s="128"/>
      <c r="D427" s="128"/>
      <c r="E427" s="128"/>
      <c r="F427" s="128"/>
      <c r="G427" s="128"/>
      <c r="H427" s="128"/>
      <c r="I427" s="128"/>
      <c r="J427" s="128"/>
      <c r="K427" s="128"/>
      <c r="L427" s="128"/>
      <c r="M427" s="128"/>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row>
    <row r="428" spans="1:36" ht="15.75" customHeight="1" x14ac:dyDescent="0.2">
      <c r="A428" s="129"/>
      <c r="B428" s="128"/>
      <c r="C428" s="128"/>
      <c r="D428" s="128"/>
      <c r="E428" s="128"/>
      <c r="F428" s="128"/>
      <c r="G428" s="128"/>
      <c r="H428" s="128"/>
      <c r="I428" s="128"/>
      <c r="J428" s="128"/>
      <c r="K428" s="128"/>
      <c r="L428" s="128"/>
      <c r="M428" s="128"/>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row>
    <row r="429" spans="1:36" ht="15.75" customHeight="1" x14ac:dyDescent="0.2">
      <c r="A429" s="129"/>
      <c r="B429" s="128"/>
      <c r="C429" s="128"/>
      <c r="D429" s="128"/>
      <c r="E429" s="128"/>
      <c r="F429" s="128"/>
      <c r="G429" s="128"/>
      <c r="H429" s="128"/>
      <c r="I429" s="128"/>
      <c r="J429" s="128"/>
      <c r="K429" s="128"/>
      <c r="L429" s="128"/>
      <c r="M429" s="128"/>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row>
    <row r="430" spans="1:36" ht="15.75" customHeight="1" x14ac:dyDescent="0.2">
      <c r="A430" s="129"/>
      <c r="B430" s="128"/>
      <c r="C430" s="128"/>
      <c r="D430" s="128"/>
      <c r="E430" s="128"/>
      <c r="F430" s="128"/>
      <c r="G430" s="128"/>
      <c r="H430" s="128"/>
      <c r="I430" s="128"/>
      <c r="J430" s="128"/>
      <c r="K430" s="128"/>
      <c r="L430" s="128"/>
      <c r="M430" s="128"/>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row>
    <row r="431" spans="1:36" ht="15.75" customHeight="1" x14ac:dyDescent="0.2">
      <c r="A431" s="129"/>
      <c r="B431" s="128"/>
      <c r="C431" s="128"/>
      <c r="D431" s="128"/>
      <c r="E431" s="128"/>
      <c r="F431" s="128"/>
      <c r="G431" s="128"/>
      <c r="H431" s="128"/>
      <c r="I431" s="128"/>
      <c r="J431" s="128"/>
      <c r="K431" s="128"/>
      <c r="L431" s="128"/>
      <c r="M431" s="128"/>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row>
    <row r="432" spans="1:36" ht="15.75" customHeight="1" x14ac:dyDescent="0.2">
      <c r="A432" s="144"/>
      <c r="B432" s="128"/>
      <c r="C432" s="128"/>
      <c r="D432" s="128"/>
      <c r="E432" s="128"/>
      <c r="F432" s="128"/>
      <c r="G432" s="128"/>
      <c r="H432" s="128"/>
      <c r="I432" s="128"/>
      <c r="J432" s="128"/>
      <c r="K432" s="128"/>
      <c r="L432" s="128"/>
      <c r="M432" s="128"/>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row>
    <row r="433" spans="1:36" ht="15.75" customHeight="1" x14ac:dyDescent="0.2">
      <c r="A433" s="144"/>
      <c r="B433" s="128"/>
      <c r="C433" s="128"/>
      <c r="D433" s="128"/>
      <c r="E433" s="128"/>
      <c r="F433" s="128"/>
      <c r="G433" s="128"/>
      <c r="H433" s="128"/>
      <c r="I433" s="128"/>
      <c r="J433" s="128"/>
      <c r="K433" s="128"/>
      <c r="L433" s="128"/>
      <c r="M433" s="128"/>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row>
    <row r="434" spans="1:36" ht="15.75" customHeight="1" x14ac:dyDescent="0.2">
      <c r="A434" s="129"/>
      <c r="B434" s="128"/>
      <c r="C434" s="128"/>
      <c r="D434" s="128"/>
      <c r="E434" s="128"/>
      <c r="F434" s="128"/>
      <c r="G434" s="128"/>
      <c r="H434" s="128"/>
      <c r="I434" s="128"/>
      <c r="J434" s="128"/>
      <c r="K434" s="128"/>
      <c r="L434" s="128"/>
      <c r="M434" s="128"/>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row>
    <row r="435" spans="1:36" ht="15.75" customHeight="1" x14ac:dyDescent="0.2">
      <c r="A435" s="127"/>
      <c r="B435" s="128"/>
      <c r="C435" s="128"/>
      <c r="D435" s="128"/>
      <c r="E435" s="128"/>
      <c r="F435" s="128"/>
      <c r="G435" s="128"/>
      <c r="H435" s="128"/>
      <c r="I435" s="128"/>
      <c r="J435" s="128"/>
      <c r="K435" s="128"/>
      <c r="L435" s="128"/>
      <c r="M435" s="128"/>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row>
    <row r="436" spans="1:36" ht="15.75" customHeight="1" x14ac:dyDescent="0.2">
      <c r="A436" s="129"/>
      <c r="B436" s="128"/>
      <c r="C436" s="128"/>
      <c r="D436" s="128"/>
      <c r="E436" s="128"/>
      <c r="F436" s="128"/>
      <c r="G436" s="128"/>
      <c r="H436" s="128"/>
      <c r="I436" s="128"/>
      <c r="J436" s="128"/>
      <c r="K436" s="128"/>
      <c r="L436" s="128"/>
      <c r="M436" s="128"/>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row>
    <row r="437" spans="1:36" ht="15.75" customHeight="1" x14ac:dyDescent="0.2">
      <c r="A437" s="129"/>
      <c r="B437" s="128"/>
      <c r="C437" s="128"/>
      <c r="D437" s="128"/>
      <c r="E437" s="128"/>
      <c r="F437" s="128"/>
      <c r="G437" s="128"/>
      <c r="H437" s="128"/>
      <c r="I437" s="128"/>
      <c r="J437" s="128"/>
      <c r="K437" s="128"/>
      <c r="L437" s="128"/>
      <c r="M437" s="128"/>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row>
    <row r="438" spans="1:36" ht="15.75" customHeight="1" x14ac:dyDescent="0.2">
      <c r="A438" s="129"/>
      <c r="B438" s="128"/>
      <c r="C438" s="128"/>
      <c r="D438" s="128"/>
      <c r="E438" s="128"/>
      <c r="F438" s="128"/>
      <c r="G438" s="128"/>
      <c r="H438" s="128"/>
      <c r="I438" s="128"/>
      <c r="J438" s="128"/>
      <c r="K438" s="128"/>
      <c r="L438" s="128"/>
      <c r="M438" s="128"/>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row>
    <row r="439" spans="1:36" ht="15.75" customHeight="1" x14ac:dyDescent="0.2">
      <c r="A439" s="127"/>
      <c r="B439" s="128"/>
      <c r="C439" s="128"/>
      <c r="D439" s="128"/>
      <c r="E439" s="128"/>
      <c r="F439" s="128"/>
      <c r="G439" s="128"/>
      <c r="H439" s="128"/>
      <c r="I439" s="128"/>
      <c r="J439" s="128"/>
      <c r="K439" s="128"/>
      <c r="L439" s="128"/>
      <c r="M439" s="128"/>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row>
    <row r="440" spans="1:36" ht="15.75" customHeight="1" x14ac:dyDescent="0.2">
      <c r="A440" s="129"/>
      <c r="B440" s="128"/>
      <c r="C440" s="128"/>
      <c r="D440" s="128"/>
      <c r="E440" s="128"/>
      <c r="F440" s="128"/>
      <c r="G440" s="128"/>
      <c r="H440" s="128"/>
      <c r="I440" s="128"/>
      <c r="J440" s="128"/>
      <c r="K440" s="128"/>
      <c r="L440" s="128"/>
      <c r="M440" s="128"/>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row>
    <row r="441" spans="1:36" ht="15.75" customHeight="1" x14ac:dyDescent="0.2">
      <c r="A441" s="129"/>
      <c r="B441" s="128"/>
      <c r="C441" s="128"/>
      <c r="D441" s="128"/>
      <c r="E441" s="128"/>
      <c r="F441" s="128"/>
      <c r="G441" s="128"/>
      <c r="H441" s="128"/>
      <c r="I441" s="128"/>
      <c r="J441" s="128"/>
      <c r="K441" s="128"/>
      <c r="L441" s="128"/>
      <c r="M441" s="128"/>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row>
    <row r="442" spans="1:36" ht="15.75" customHeight="1" x14ac:dyDescent="0.2">
      <c r="A442" s="129"/>
      <c r="B442" s="128"/>
      <c r="C442" s="128"/>
      <c r="D442" s="128"/>
      <c r="E442" s="128"/>
      <c r="F442" s="128"/>
      <c r="G442" s="128"/>
      <c r="H442" s="128"/>
      <c r="I442" s="128"/>
      <c r="J442" s="128"/>
      <c r="K442" s="128"/>
      <c r="L442" s="128"/>
      <c r="M442" s="128"/>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row>
    <row r="443" spans="1:36" ht="15.75" customHeight="1" x14ac:dyDescent="0.2">
      <c r="A443" s="129"/>
      <c r="B443" s="128"/>
      <c r="C443" s="128"/>
      <c r="D443" s="128"/>
      <c r="E443" s="128"/>
      <c r="F443" s="128"/>
      <c r="G443" s="128"/>
      <c r="H443" s="128"/>
      <c r="I443" s="128"/>
      <c r="J443" s="128"/>
      <c r="K443" s="128"/>
      <c r="L443" s="128"/>
      <c r="M443" s="128"/>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row>
    <row r="444" spans="1:36" ht="15.75" customHeight="1" x14ac:dyDescent="0.2">
      <c r="A444" s="129"/>
      <c r="B444" s="128"/>
      <c r="C444" s="128"/>
      <c r="D444" s="128"/>
      <c r="E444" s="128"/>
      <c r="F444" s="128"/>
      <c r="G444" s="128"/>
      <c r="H444" s="128"/>
      <c r="I444" s="128"/>
      <c r="J444" s="128"/>
      <c r="K444" s="128"/>
      <c r="L444" s="128"/>
      <c r="M444" s="128"/>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row>
    <row r="445" spans="1:36" ht="15.75" customHeight="1" x14ac:dyDescent="0.2">
      <c r="A445" s="145"/>
      <c r="B445" s="128"/>
      <c r="C445" s="128"/>
      <c r="D445" s="128"/>
      <c r="E445" s="128"/>
      <c r="F445" s="128"/>
      <c r="G445" s="128"/>
      <c r="H445" s="128"/>
      <c r="I445" s="128"/>
      <c r="J445" s="128"/>
      <c r="K445" s="128"/>
      <c r="L445" s="128"/>
      <c r="M445" s="128"/>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row>
    <row r="446" spans="1:36" ht="15.75" customHeight="1" x14ac:dyDescent="0.2">
      <c r="A446" s="129"/>
      <c r="B446" s="128"/>
      <c r="C446" s="128"/>
      <c r="D446" s="128"/>
      <c r="E446" s="128"/>
      <c r="F446" s="128"/>
      <c r="G446" s="128"/>
      <c r="H446" s="128"/>
      <c r="I446" s="128"/>
      <c r="J446" s="128"/>
      <c r="K446" s="128"/>
      <c r="L446" s="128"/>
      <c r="M446" s="128"/>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row>
    <row r="447" spans="1:36" ht="15.75" customHeight="1" x14ac:dyDescent="0.2">
      <c r="A447" s="129"/>
      <c r="B447" s="128"/>
      <c r="C447" s="128"/>
      <c r="D447" s="128"/>
      <c r="E447" s="128"/>
      <c r="F447" s="128"/>
      <c r="G447" s="128"/>
      <c r="H447" s="128"/>
      <c r="I447" s="128"/>
      <c r="J447" s="128"/>
      <c r="K447" s="128"/>
      <c r="L447" s="128"/>
      <c r="M447" s="128"/>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row>
    <row r="448" spans="1:36" ht="15.75" customHeight="1" x14ac:dyDescent="0.2">
      <c r="A448" s="129"/>
      <c r="B448" s="128"/>
      <c r="C448" s="128"/>
      <c r="D448" s="128"/>
      <c r="E448" s="128"/>
      <c r="F448" s="128"/>
      <c r="G448" s="128"/>
      <c r="H448" s="128"/>
      <c r="I448" s="128"/>
      <c r="J448" s="128"/>
      <c r="K448" s="128"/>
      <c r="L448" s="128"/>
      <c r="M448" s="128"/>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row>
    <row r="449" spans="1:36" ht="15.75" customHeight="1" x14ac:dyDescent="0.2">
      <c r="A449" s="129"/>
      <c r="B449" s="128"/>
      <c r="C449" s="128"/>
      <c r="D449" s="128"/>
      <c r="E449" s="128"/>
      <c r="F449" s="128"/>
      <c r="G449" s="128"/>
      <c r="H449" s="128"/>
      <c r="I449" s="128"/>
      <c r="J449" s="128"/>
      <c r="K449" s="128"/>
      <c r="L449" s="128"/>
      <c r="M449" s="128"/>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row>
    <row r="450" spans="1:36" ht="15.75" customHeight="1" x14ac:dyDescent="0.2">
      <c r="A450" s="129"/>
      <c r="B450" s="128"/>
      <c r="C450" s="128"/>
      <c r="D450" s="128"/>
      <c r="E450" s="128"/>
      <c r="F450" s="128"/>
      <c r="G450" s="128"/>
      <c r="H450" s="128"/>
      <c r="I450" s="128"/>
      <c r="J450" s="128"/>
      <c r="K450" s="128"/>
      <c r="L450" s="128"/>
      <c r="M450" s="128"/>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row>
    <row r="451" spans="1:36" ht="15.75" customHeight="1" x14ac:dyDescent="0.2">
      <c r="A451" s="129"/>
      <c r="B451" s="128"/>
      <c r="C451" s="128"/>
      <c r="D451" s="128"/>
      <c r="E451" s="128"/>
      <c r="F451" s="128"/>
      <c r="G451" s="128"/>
      <c r="H451" s="128"/>
      <c r="I451" s="128"/>
      <c r="J451" s="128"/>
      <c r="K451" s="128"/>
      <c r="L451" s="128"/>
      <c r="M451" s="128"/>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row>
    <row r="452" spans="1:36" ht="15.75" customHeight="1" x14ac:dyDescent="0.2">
      <c r="A452" s="127"/>
      <c r="B452" s="128"/>
      <c r="C452" s="128"/>
      <c r="D452" s="128"/>
      <c r="E452" s="128"/>
      <c r="F452" s="128"/>
      <c r="G452" s="128"/>
      <c r="H452" s="128"/>
      <c r="I452" s="128"/>
      <c r="J452" s="128"/>
      <c r="K452" s="128"/>
      <c r="L452" s="128"/>
      <c r="M452" s="128"/>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row>
    <row r="453" spans="1:36" ht="15.75" customHeight="1" x14ac:dyDescent="0.2">
      <c r="A453" s="129"/>
      <c r="B453" s="128"/>
      <c r="C453" s="128"/>
      <c r="D453" s="128"/>
      <c r="E453" s="128"/>
      <c r="F453" s="128"/>
      <c r="G453" s="128"/>
      <c r="H453" s="128"/>
      <c r="I453" s="128"/>
      <c r="J453" s="128"/>
      <c r="K453" s="128"/>
      <c r="L453" s="128"/>
      <c r="M453" s="128"/>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row>
    <row r="454" spans="1:36" ht="15.75" customHeight="1" x14ac:dyDescent="0.2">
      <c r="A454" s="129"/>
      <c r="B454" s="128"/>
      <c r="C454" s="128"/>
      <c r="D454" s="128"/>
      <c r="E454" s="128"/>
      <c r="F454" s="128"/>
      <c r="G454" s="128"/>
      <c r="H454" s="128"/>
      <c r="I454" s="128"/>
      <c r="J454" s="128"/>
      <c r="K454" s="128"/>
      <c r="L454" s="128"/>
      <c r="M454" s="128"/>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row>
    <row r="455" spans="1:36" ht="15.75" customHeight="1" x14ac:dyDescent="0.2">
      <c r="A455" s="129"/>
      <c r="B455" s="128"/>
      <c r="C455" s="128"/>
      <c r="D455" s="128"/>
      <c r="E455" s="128"/>
      <c r="F455" s="128"/>
      <c r="G455" s="128"/>
      <c r="H455" s="128"/>
      <c r="I455" s="128"/>
      <c r="J455" s="128"/>
      <c r="K455" s="128"/>
      <c r="L455" s="128"/>
      <c r="M455" s="128"/>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row>
    <row r="456" spans="1:36" ht="15.75" customHeight="1" x14ac:dyDescent="0.2">
      <c r="A456" s="129"/>
      <c r="B456" s="128"/>
      <c r="C456" s="128"/>
      <c r="D456" s="128"/>
      <c r="E456" s="128"/>
      <c r="F456" s="128"/>
      <c r="G456" s="128"/>
      <c r="H456" s="128"/>
      <c r="I456" s="128"/>
      <c r="J456" s="128"/>
      <c r="K456" s="128"/>
      <c r="L456" s="128"/>
      <c r="M456" s="128"/>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row>
    <row r="457" spans="1:36" ht="15.75" customHeight="1" x14ac:dyDescent="0.2">
      <c r="A457" s="127"/>
      <c r="B457" s="128"/>
      <c r="C457" s="128"/>
      <c r="D457" s="128"/>
      <c r="E457" s="128"/>
      <c r="F457" s="128"/>
      <c r="G457" s="128"/>
      <c r="H457" s="128"/>
      <c r="I457" s="128"/>
      <c r="J457" s="128"/>
      <c r="K457" s="128"/>
      <c r="L457" s="128"/>
      <c r="M457" s="128"/>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row>
    <row r="458" spans="1:36" ht="15.75" customHeight="1" x14ac:dyDescent="0.2">
      <c r="A458" s="122"/>
      <c r="B458" s="122"/>
      <c r="C458" s="122"/>
      <c r="D458" s="122"/>
      <c r="E458" s="122"/>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row>
    <row r="459" spans="1:36" ht="15.75" customHeight="1" x14ac:dyDescent="0.2">
      <c r="A459" s="121"/>
      <c r="B459" s="138"/>
      <c r="C459" s="138"/>
      <c r="D459" s="138"/>
      <c r="E459" s="138"/>
      <c r="F459" s="138"/>
      <c r="G459" s="138"/>
      <c r="H459" s="138"/>
      <c r="I459" s="138"/>
      <c r="J459" s="138"/>
      <c r="K459" s="138"/>
      <c r="L459" s="138"/>
      <c r="M459" s="138"/>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row>
    <row r="460" spans="1:36" ht="15.75" customHeight="1" x14ac:dyDescent="0.2">
      <c r="A460" s="122"/>
      <c r="B460" s="122"/>
      <c r="C460" s="122"/>
      <c r="D460" s="122"/>
      <c r="E460" s="122"/>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row>
    <row r="461" spans="1:36" ht="15.75" customHeight="1" x14ac:dyDescent="0.15">
      <c r="A461" s="318"/>
      <c r="B461" s="315"/>
      <c r="C461" s="315"/>
      <c r="D461" s="315"/>
      <c r="E461" s="315"/>
      <c r="F461" s="315"/>
      <c r="G461" s="315"/>
      <c r="H461" s="315"/>
      <c r="I461" s="315"/>
      <c r="J461" s="315"/>
      <c r="K461" s="315"/>
      <c r="L461" s="315"/>
      <c r="M461" s="315"/>
      <c r="N461" s="315"/>
      <c r="O461" s="315"/>
      <c r="P461" s="315"/>
      <c r="Q461" s="315"/>
      <c r="R461" s="141"/>
      <c r="S461" s="141"/>
      <c r="T461" s="141"/>
      <c r="U461" s="141"/>
      <c r="V461" s="141"/>
      <c r="W461" s="141"/>
      <c r="X461" s="141"/>
      <c r="Y461" s="141"/>
      <c r="Z461" s="141"/>
      <c r="AA461" s="141"/>
      <c r="AB461" s="141"/>
      <c r="AC461" s="141"/>
      <c r="AD461" s="141"/>
      <c r="AE461" s="141"/>
      <c r="AF461" s="137"/>
      <c r="AG461" s="141"/>
      <c r="AH461" s="141"/>
      <c r="AI461" s="140"/>
      <c r="AJ461" s="140"/>
    </row>
    <row r="462" spans="1:36" ht="15.75" customHeight="1" x14ac:dyDescent="0.15">
      <c r="A462" s="146"/>
      <c r="B462" s="147"/>
      <c r="C462" s="147"/>
      <c r="D462" s="147"/>
      <c r="E462" s="147"/>
      <c r="F462" s="147"/>
      <c r="G462" s="147"/>
      <c r="H462" s="147"/>
      <c r="I462" s="147"/>
      <c r="J462" s="147"/>
      <c r="K462" s="147"/>
      <c r="L462" s="147"/>
      <c r="M462" s="147"/>
      <c r="N462" s="147"/>
      <c r="O462" s="147"/>
      <c r="P462" s="147"/>
      <c r="Q462" s="147"/>
      <c r="R462" s="141"/>
      <c r="S462" s="141"/>
      <c r="T462" s="141"/>
      <c r="U462" s="141"/>
      <c r="V462" s="141"/>
      <c r="W462" s="141"/>
      <c r="X462" s="141"/>
      <c r="Y462" s="141"/>
      <c r="Z462" s="141"/>
      <c r="AA462" s="141"/>
      <c r="AB462" s="141"/>
      <c r="AC462" s="141"/>
      <c r="AD462" s="141"/>
      <c r="AE462" s="141"/>
      <c r="AF462" s="137"/>
      <c r="AG462" s="140"/>
      <c r="AH462" s="140"/>
      <c r="AI462" s="140"/>
      <c r="AJ462" s="140"/>
    </row>
    <row r="463" spans="1:36" ht="15.75" customHeight="1" x14ac:dyDescent="0.15">
      <c r="A463" s="134"/>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c r="AA463" s="141"/>
      <c r="AB463" s="141"/>
      <c r="AC463" s="141"/>
      <c r="AD463" s="141"/>
      <c r="AE463" s="141"/>
      <c r="AF463" s="137"/>
      <c r="AG463" s="140"/>
      <c r="AH463" s="140"/>
      <c r="AI463" s="140"/>
      <c r="AJ463" s="140"/>
    </row>
    <row r="464" spans="1:36" ht="15.75" customHeight="1" x14ac:dyDescent="0.15">
      <c r="A464" s="134"/>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c r="AA464" s="141"/>
      <c r="AB464" s="141"/>
      <c r="AC464" s="141"/>
      <c r="AD464" s="141"/>
      <c r="AE464" s="141"/>
      <c r="AF464" s="141"/>
      <c r="AG464" s="141"/>
      <c r="AH464" s="141"/>
      <c r="AI464" s="141"/>
      <c r="AJ464" s="141"/>
    </row>
    <row r="465" spans="1:36" ht="15.75" customHeight="1" x14ac:dyDescent="0.15">
      <c r="A465" s="319"/>
      <c r="B465" s="148"/>
      <c r="C465" s="148"/>
      <c r="D465" s="148"/>
      <c r="E465" s="148"/>
      <c r="F465" s="148"/>
      <c r="G465" s="148"/>
      <c r="H465" s="148"/>
      <c r="I465" s="148"/>
      <c r="J465" s="148"/>
      <c r="K465" s="148"/>
      <c r="L465" s="148"/>
      <c r="M465" s="148"/>
      <c r="N465" s="148"/>
      <c r="O465" s="148"/>
      <c r="P465" s="148"/>
      <c r="Q465" s="148"/>
      <c r="R465" s="148"/>
      <c r="S465" s="148"/>
      <c r="T465" s="148"/>
      <c r="U465" s="149"/>
      <c r="V465" s="148"/>
      <c r="W465" s="148"/>
      <c r="X465" s="148"/>
      <c r="Y465" s="148"/>
      <c r="Z465" s="148"/>
      <c r="AA465" s="148"/>
      <c r="AB465" s="148"/>
      <c r="AC465" s="148"/>
      <c r="AD465" s="148"/>
      <c r="AE465" s="148"/>
      <c r="AF465" s="149"/>
      <c r="AG465" s="148"/>
      <c r="AH465" s="149"/>
      <c r="AI465" s="148"/>
      <c r="AJ465" s="150"/>
    </row>
    <row r="466" spans="1:36" ht="15.75" customHeight="1" x14ac:dyDescent="0.15">
      <c r="A466" s="315"/>
      <c r="B466" s="316"/>
      <c r="C466" s="315"/>
      <c r="D466" s="315"/>
      <c r="E466" s="315"/>
      <c r="F466" s="315"/>
      <c r="G466" s="315"/>
      <c r="H466" s="315"/>
      <c r="I466" s="315"/>
      <c r="J466" s="315"/>
      <c r="K466" s="315"/>
      <c r="L466" s="315"/>
      <c r="M466" s="315"/>
      <c r="N466" s="315"/>
      <c r="O466" s="315"/>
      <c r="P466" s="315"/>
      <c r="Q466" s="315"/>
      <c r="R466" s="315"/>
      <c r="S466" s="126"/>
      <c r="T466" s="126"/>
      <c r="U466" s="314"/>
      <c r="V466" s="315"/>
      <c r="W466" s="316"/>
      <c r="X466" s="315"/>
      <c r="Y466" s="315"/>
      <c r="Z466" s="315"/>
      <c r="AA466" s="315"/>
      <c r="AB466" s="315"/>
      <c r="AC466" s="315"/>
      <c r="AD466" s="126"/>
      <c r="AE466" s="126"/>
      <c r="AF466" s="314"/>
      <c r="AG466" s="315"/>
      <c r="AH466" s="142"/>
      <c r="AI466" s="126"/>
      <c r="AJ466" s="126"/>
    </row>
    <row r="467" spans="1:36" ht="15.75" customHeight="1" x14ac:dyDescent="0.15">
      <c r="A467" s="145"/>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c r="AA467" s="128"/>
      <c r="AB467" s="128"/>
      <c r="AC467" s="128"/>
      <c r="AD467" s="128"/>
      <c r="AE467" s="128"/>
      <c r="AF467" s="128"/>
      <c r="AG467" s="128"/>
      <c r="AH467" s="128"/>
      <c r="AI467" s="128"/>
      <c r="AJ467" s="128"/>
    </row>
    <row r="468" spans="1:36" ht="15.75" customHeight="1" x14ac:dyDescent="0.15">
      <c r="A468" s="145"/>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c r="AA468" s="128"/>
      <c r="AB468" s="128"/>
      <c r="AC468" s="128"/>
      <c r="AD468" s="128"/>
      <c r="AE468" s="128"/>
      <c r="AF468" s="128"/>
      <c r="AG468" s="128"/>
      <c r="AH468" s="128"/>
      <c r="AI468" s="128"/>
      <c r="AJ468" s="128"/>
    </row>
    <row r="469" spans="1:36" ht="15.75" customHeight="1" x14ac:dyDescent="0.15">
      <c r="A469" s="129"/>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c r="AA469" s="128"/>
      <c r="AB469" s="128"/>
      <c r="AC469" s="128"/>
      <c r="AD469" s="128"/>
      <c r="AE469" s="128"/>
      <c r="AF469" s="128"/>
      <c r="AG469" s="128"/>
      <c r="AH469" s="128"/>
      <c r="AI469" s="128"/>
      <c r="AJ469" s="128"/>
    </row>
    <row r="470" spans="1:36" ht="15.75" customHeight="1" x14ac:dyDescent="0.15">
      <c r="A470" s="129"/>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c r="AA470" s="128"/>
      <c r="AB470" s="128"/>
      <c r="AC470" s="128"/>
      <c r="AD470" s="128"/>
      <c r="AE470" s="128"/>
      <c r="AF470" s="128"/>
      <c r="AG470" s="128"/>
      <c r="AH470" s="128"/>
      <c r="AI470" s="128"/>
      <c r="AJ470" s="128"/>
    </row>
    <row r="471" spans="1:36" ht="15.75" customHeight="1" x14ac:dyDescent="0.15">
      <c r="A471" s="129"/>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c r="AA471" s="128"/>
      <c r="AB471" s="128"/>
      <c r="AC471" s="128"/>
      <c r="AD471" s="128"/>
      <c r="AE471" s="128"/>
      <c r="AF471" s="128"/>
      <c r="AG471" s="128"/>
      <c r="AH471" s="128"/>
      <c r="AI471" s="128"/>
      <c r="AJ471" s="128"/>
    </row>
    <row r="472" spans="1:36" ht="15.75" customHeight="1" x14ac:dyDescent="0.15">
      <c r="A472" s="129"/>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c r="AA472" s="128"/>
      <c r="AB472" s="128"/>
      <c r="AC472" s="128"/>
      <c r="AD472" s="128"/>
      <c r="AE472" s="128"/>
      <c r="AF472" s="128"/>
      <c r="AG472" s="128"/>
      <c r="AH472" s="128"/>
      <c r="AI472" s="128"/>
      <c r="AJ472" s="128"/>
    </row>
    <row r="473" spans="1:36" ht="15.75" customHeight="1" x14ac:dyDescent="0.15">
      <c r="A473" s="145"/>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c r="AA473" s="128"/>
      <c r="AB473" s="128"/>
      <c r="AC473" s="128"/>
      <c r="AD473" s="128"/>
      <c r="AE473" s="128"/>
      <c r="AF473" s="128"/>
      <c r="AG473" s="128"/>
      <c r="AH473" s="128"/>
      <c r="AI473" s="128"/>
      <c r="AJ473" s="128"/>
    </row>
    <row r="474" spans="1:36" ht="15.75" customHeight="1" x14ac:dyDescent="0.15">
      <c r="A474" s="129"/>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c r="AA474" s="128"/>
      <c r="AB474" s="128"/>
      <c r="AC474" s="128"/>
      <c r="AD474" s="128"/>
      <c r="AE474" s="128"/>
      <c r="AF474" s="128"/>
      <c r="AG474" s="128"/>
      <c r="AH474" s="128"/>
      <c r="AI474" s="128"/>
      <c r="AJ474" s="128"/>
    </row>
    <row r="475" spans="1:36" ht="15.75" customHeight="1" x14ac:dyDescent="0.15">
      <c r="A475" s="129"/>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c r="AA475" s="128"/>
      <c r="AB475" s="128"/>
      <c r="AC475" s="128"/>
      <c r="AD475" s="128"/>
      <c r="AE475" s="128"/>
      <c r="AF475" s="128"/>
      <c r="AG475" s="128"/>
      <c r="AH475" s="128"/>
      <c r="AI475" s="128"/>
      <c r="AJ475" s="128"/>
    </row>
    <row r="476" spans="1:36" ht="15.75" customHeight="1" x14ac:dyDescent="0.15">
      <c r="A476" s="129"/>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c r="AA476" s="128"/>
      <c r="AB476" s="128"/>
      <c r="AC476" s="128"/>
      <c r="AD476" s="128"/>
      <c r="AE476" s="128"/>
      <c r="AF476" s="128"/>
      <c r="AG476" s="128"/>
      <c r="AH476" s="128"/>
      <c r="AI476" s="128"/>
      <c r="AJ476" s="128"/>
    </row>
    <row r="477" spans="1:36" ht="15.75" customHeight="1" x14ac:dyDescent="0.15">
      <c r="A477" s="145"/>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c r="AA477" s="128"/>
      <c r="AB477" s="128"/>
      <c r="AC477" s="128"/>
      <c r="AD477" s="128"/>
      <c r="AE477" s="128"/>
      <c r="AF477" s="128"/>
      <c r="AG477" s="128"/>
      <c r="AH477" s="128"/>
      <c r="AI477" s="128"/>
      <c r="AJ477" s="128"/>
    </row>
    <row r="478" spans="1:36" ht="15.75" customHeight="1" x14ac:dyDescent="0.15">
      <c r="A478" s="129"/>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c r="AA478" s="128"/>
      <c r="AB478" s="128"/>
      <c r="AC478" s="128"/>
      <c r="AD478" s="128"/>
      <c r="AE478" s="128"/>
      <c r="AF478" s="128"/>
      <c r="AG478" s="128"/>
      <c r="AH478" s="128"/>
      <c r="AI478" s="128"/>
      <c r="AJ478" s="128"/>
    </row>
    <row r="479" spans="1:36" ht="15.75" customHeight="1" x14ac:dyDescent="0.15">
      <c r="A479" s="129"/>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c r="AA479" s="128"/>
      <c r="AB479" s="128"/>
      <c r="AC479" s="128"/>
      <c r="AD479" s="128"/>
      <c r="AE479" s="128"/>
      <c r="AF479" s="128"/>
      <c r="AG479" s="128"/>
      <c r="AH479" s="128"/>
      <c r="AI479" s="128"/>
      <c r="AJ479" s="128"/>
    </row>
    <row r="480" spans="1:36" ht="15.75" customHeight="1" x14ac:dyDescent="0.15">
      <c r="A480" s="129"/>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c r="AA480" s="128"/>
      <c r="AB480" s="128"/>
      <c r="AC480" s="128"/>
      <c r="AD480" s="128"/>
      <c r="AE480" s="128"/>
      <c r="AF480" s="128"/>
      <c r="AG480" s="128"/>
      <c r="AH480" s="128"/>
      <c r="AI480" s="128"/>
      <c r="AJ480" s="128"/>
    </row>
    <row r="481" spans="1:36" ht="15.75" customHeight="1" x14ac:dyDescent="0.15">
      <c r="A481" s="129"/>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c r="AA481" s="128"/>
      <c r="AB481" s="128"/>
      <c r="AC481" s="128"/>
      <c r="AD481" s="128"/>
      <c r="AE481" s="128"/>
      <c r="AF481" s="128"/>
      <c r="AG481" s="128"/>
      <c r="AH481" s="128"/>
      <c r="AI481" s="128"/>
      <c r="AJ481" s="128"/>
    </row>
    <row r="482" spans="1:36" ht="15.75" customHeight="1" x14ac:dyDescent="0.15">
      <c r="A482" s="129"/>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c r="AA482" s="128"/>
      <c r="AB482" s="128"/>
      <c r="AC482" s="128"/>
      <c r="AD482" s="128"/>
      <c r="AE482" s="128"/>
      <c r="AF482" s="128"/>
      <c r="AG482" s="128"/>
      <c r="AH482" s="128"/>
      <c r="AI482" s="128"/>
      <c r="AJ482" s="128"/>
    </row>
    <row r="483" spans="1:36" ht="15.75" customHeight="1" x14ac:dyDescent="0.15">
      <c r="A483" s="145"/>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c r="AA483" s="128"/>
      <c r="AB483" s="128"/>
      <c r="AC483" s="128"/>
      <c r="AD483" s="128"/>
      <c r="AE483" s="128"/>
      <c r="AF483" s="128"/>
      <c r="AG483" s="128"/>
      <c r="AH483" s="128"/>
      <c r="AI483" s="128"/>
      <c r="AJ483" s="128"/>
    </row>
    <row r="484" spans="1:36" ht="15.75" customHeight="1" x14ac:dyDescent="0.15">
      <c r="A484" s="129"/>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row>
    <row r="485" spans="1:36" ht="15.75" customHeight="1" x14ac:dyDescent="0.15">
      <c r="A485" s="129"/>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c r="AA485" s="128"/>
      <c r="AB485" s="128"/>
      <c r="AC485" s="128"/>
      <c r="AD485" s="128"/>
      <c r="AE485" s="128"/>
      <c r="AF485" s="128"/>
      <c r="AG485" s="128"/>
      <c r="AH485" s="128"/>
      <c r="AI485" s="128"/>
      <c r="AJ485" s="128"/>
    </row>
    <row r="486" spans="1:36" ht="15.75" customHeight="1" x14ac:dyDescent="0.15">
      <c r="A486" s="129"/>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c r="AA486" s="128"/>
      <c r="AB486" s="128"/>
      <c r="AC486" s="128"/>
      <c r="AD486" s="128"/>
      <c r="AE486" s="128"/>
      <c r="AF486" s="128"/>
      <c r="AG486" s="128"/>
      <c r="AH486" s="128"/>
      <c r="AI486" s="128"/>
      <c r="AJ486" s="128"/>
    </row>
    <row r="487" spans="1:36" ht="15.75" customHeight="1" x14ac:dyDescent="0.15">
      <c r="A487" s="129"/>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c r="AA487" s="128"/>
      <c r="AB487" s="128"/>
      <c r="AC487" s="128"/>
      <c r="AD487" s="128"/>
      <c r="AE487" s="128"/>
      <c r="AF487" s="128"/>
      <c r="AG487" s="128"/>
      <c r="AH487" s="128"/>
      <c r="AI487" s="128"/>
      <c r="AJ487" s="128"/>
    </row>
    <row r="488" spans="1:36" ht="15.75" customHeight="1" x14ac:dyDescent="0.15">
      <c r="A488" s="129"/>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c r="AA488" s="128"/>
      <c r="AB488" s="128"/>
      <c r="AC488" s="128"/>
      <c r="AD488" s="128"/>
      <c r="AE488" s="128"/>
      <c r="AF488" s="128"/>
      <c r="AG488" s="128"/>
      <c r="AH488" s="128"/>
      <c r="AI488" s="128"/>
      <c r="AJ488" s="128"/>
    </row>
    <row r="489" spans="1:36" ht="15.75" customHeight="1" x14ac:dyDescent="0.15">
      <c r="A489" s="129"/>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c r="AA489" s="128"/>
      <c r="AB489" s="128"/>
      <c r="AC489" s="128"/>
      <c r="AD489" s="128"/>
      <c r="AE489" s="128"/>
      <c r="AF489" s="128"/>
      <c r="AG489" s="128"/>
      <c r="AH489" s="128"/>
      <c r="AI489" s="128"/>
      <c r="AJ489" s="128"/>
    </row>
    <row r="490" spans="1:36" ht="15.75" customHeight="1" x14ac:dyDescent="0.15">
      <c r="A490" s="127"/>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c r="AA490" s="128"/>
      <c r="AB490" s="128"/>
      <c r="AC490" s="128"/>
      <c r="AD490" s="128"/>
      <c r="AE490" s="128"/>
      <c r="AF490" s="128"/>
      <c r="AG490" s="128"/>
      <c r="AH490" s="128"/>
      <c r="AI490" s="128"/>
      <c r="AJ490" s="128"/>
    </row>
    <row r="491" spans="1:36" ht="15.75" customHeight="1" x14ac:dyDescent="0.15">
      <c r="A491" s="129"/>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c r="AA491" s="128"/>
      <c r="AB491" s="128"/>
      <c r="AC491" s="128"/>
      <c r="AD491" s="128"/>
      <c r="AE491" s="128"/>
      <c r="AF491" s="128"/>
      <c r="AG491" s="128"/>
      <c r="AH491" s="128"/>
      <c r="AI491" s="128"/>
      <c r="AJ491" s="128"/>
    </row>
    <row r="492" spans="1:36" ht="15.75" customHeight="1" x14ac:dyDescent="0.15">
      <c r="A492" s="129"/>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c r="AA492" s="128"/>
      <c r="AB492" s="128"/>
      <c r="AC492" s="128"/>
      <c r="AD492" s="128"/>
      <c r="AE492" s="128"/>
      <c r="AF492" s="128"/>
      <c r="AG492" s="128"/>
      <c r="AH492" s="128"/>
      <c r="AI492" s="128"/>
      <c r="AJ492" s="128"/>
    </row>
    <row r="493" spans="1:36" ht="15.75" customHeight="1" x14ac:dyDescent="0.15">
      <c r="A493" s="129"/>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c r="AA493" s="128"/>
      <c r="AB493" s="128"/>
      <c r="AC493" s="128"/>
      <c r="AD493" s="128"/>
      <c r="AE493" s="128"/>
      <c r="AF493" s="128"/>
      <c r="AG493" s="128"/>
      <c r="AH493" s="128"/>
      <c r="AI493" s="128"/>
      <c r="AJ493" s="128"/>
    </row>
    <row r="494" spans="1:36" ht="15.75" customHeight="1" x14ac:dyDescent="0.15">
      <c r="A494" s="127"/>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c r="AA494" s="128"/>
      <c r="AB494" s="128"/>
      <c r="AC494" s="128"/>
      <c r="AD494" s="128"/>
      <c r="AE494" s="128"/>
      <c r="AF494" s="128"/>
      <c r="AG494" s="128"/>
      <c r="AH494" s="128"/>
      <c r="AI494" s="128"/>
      <c r="AJ494" s="128"/>
    </row>
    <row r="495" spans="1:36" ht="15.75" customHeight="1" x14ac:dyDescent="0.15">
      <c r="A495" s="13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row>
    <row r="496" spans="1:36" ht="15.75" customHeight="1" x14ac:dyDescent="0.15">
      <c r="A496" s="127"/>
      <c r="B496" s="314"/>
      <c r="C496" s="315"/>
      <c r="D496" s="315"/>
      <c r="E496" s="315"/>
      <c r="F496" s="315"/>
      <c r="G496" s="315"/>
      <c r="H496" s="315"/>
      <c r="I496" s="315"/>
      <c r="J496" s="315"/>
      <c r="K496" s="315"/>
      <c r="L496" s="315"/>
      <c r="M496" s="315"/>
      <c r="N496" s="315"/>
      <c r="O496" s="315"/>
      <c r="P496" s="315"/>
      <c r="Q496" s="315"/>
      <c r="R496" s="315"/>
      <c r="S496" s="315"/>
      <c r="T496" s="315"/>
      <c r="U496" s="315"/>
      <c r="V496" s="315"/>
      <c r="W496" s="315"/>
      <c r="X496" s="315"/>
      <c r="Y496" s="315"/>
      <c r="Z496" s="315"/>
      <c r="AA496" s="315"/>
      <c r="AB496" s="315"/>
      <c r="AC496" s="315"/>
      <c r="AD496" s="315"/>
      <c r="AE496" s="315"/>
      <c r="AF496" s="315"/>
      <c r="AG496" s="315"/>
      <c r="AH496" s="315"/>
      <c r="AI496" s="315"/>
      <c r="AJ496" s="315"/>
    </row>
    <row r="497" spans="1:36" ht="15.75" customHeight="1" x14ac:dyDescent="0.15">
      <c r="A497" s="145"/>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c r="AA497" s="128"/>
      <c r="AB497" s="128"/>
      <c r="AC497" s="128"/>
      <c r="AD497" s="128"/>
      <c r="AE497" s="128"/>
      <c r="AF497" s="128"/>
      <c r="AG497" s="128"/>
      <c r="AH497" s="128"/>
      <c r="AI497" s="128"/>
      <c r="AJ497" s="128"/>
    </row>
    <row r="498" spans="1:36" ht="15.75" customHeight="1" x14ac:dyDescent="0.15">
      <c r="A498" s="144"/>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c r="AA498" s="128"/>
      <c r="AB498" s="128"/>
      <c r="AC498" s="128"/>
      <c r="AD498" s="128"/>
      <c r="AE498" s="128"/>
      <c r="AF498" s="128"/>
      <c r="AG498" s="128"/>
      <c r="AH498" s="128"/>
      <c r="AI498" s="128"/>
      <c r="AJ498" s="128"/>
    </row>
    <row r="499" spans="1:36" ht="15.75" customHeight="1" x14ac:dyDescent="0.15">
      <c r="A499" s="151"/>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c r="AA499" s="128"/>
      <c r="AB499" s="128"/>
      <c r="AC499" s="128"/>
      <c r="AD499" s="128"/>
      <c r="AE499" s="128"/>
      <c r="AF499" s="128"/>
      <c r="AG499" s="128"/>
      <c r="AH499" s="128"/>
      <c r="AI499" s="128"/>
      <c r="AJ499" s="128"/>
    </row>
    <row r="500" spans="1:36" ht="15.75" customHeight="1" x14ac:dyDescent="0.15">
      <c r="A500" s="129"/>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c r="AA500" s="128"/>
      <c r="AB500" s="128"/>
      <c r="AC500" s="128"/>
      <c r="AD500" s="128"/>
      <c r="AE500" s="128"/>
      <c r="AF500" s="128"/>
      <c r="AG500" s="128"/>
      <c r="AH500" s="128"/>
      <c r="AI500" s="128"/>
      <c r="AJ500" s="128"/>
    </row>
    <row r="501" spans="1:36" ht="15.75" customHeight="1" x14ac:dyDescent="0.15">
      <c r="A501" s="144"/>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c r="AA501" s="128"/>
      <c r="AB501" s="128"/>
      <c r="AC501" s="128"/>
      <c r="AD501" s="128"/>
      <c r="AE501" s="128"/>
      <c r="AF501" s="128"/>
      <c r="AG501" s="128"/>
      <c r="AH501" s="128"/>
      <c r="AI501" s="128"/>
      <c r="AJ501" s="128"/>
    </row>
    <row r="502" spans="1:36" ht="15.75" customHeight="1" x14ac:dyDescent="0.15">
      <c r="A502" s="129"/>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c r="AA502" s="128"/>
      <c r="AB502" s="128"/>
      <c r="AC502" s="128"/>
      <c r="AD502" s="128"/>
      <c r="AE502" s="128"/>
      <c r="AF502" s="128"/>
      <c r="AG502" s="128"/>
      <c r="AH502" s="128"/>
      <c r="AI502" s="128"/>
      <c r="AJ502" s="128"/>
    </row>
    <row r="503" spans="1:36" ht="15.75" customHeight="1" x14ac:dyDescent="0.15">
      <c r="A503" s="141"/>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c r="AA503" s="128"/>
      <c r="AB503" s="128"/>
      <c r="AC503" s="128"/>
      <c r="AD503" s="128"/>
      <c r="AE503" s="128"/>
      <c r="AF503" s="128"/>
      <c r="AG503" s="128"/>
      <c r="AH503" s="128"/>
      <c r="AI503" s="128"/>
      <c r="AJ503" s="128"/>
    </row>
    <row r="504" spans="1:36" ht="15.75" customHeight="1" x14ac:dyDescent="0.2">
      <c r="A504" s="122"/>
      <c r="B504" s="122"/>
      <c r="C504" s="122"/>
      <c r="D504" s="122"/>
      <c r="E504" s="122"/>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row>
    <row r="505" spans="1:36" ht="15.75" customHeight="1" x14ac:dyDescent="0.2">
      <c r="A505" s="121"/>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c r="AA505" s="138"/>
      <c r="AB505" s="138"/>
      <c r="AC505" s="138"/>
      <c r="AD505" s="138"/>
      <c r="AE505" s="138"/>
      <c r="AF505" s="138"/>
      <c r="AG505" s="138"/>
      <c r="AH505" s="138"/>
      <c r="AI505" s="138"/>
      <c r="AJ505" s="138"/>
    </row>
    <row r="506" spans="1:36" ht="15.75" customHeight="1" x14ac:dyDescent="0.2">
      <c r="A506" s="122"/>
      <c r="B506" s="122"/>
      <c r="C506" s="122"/>
      <c r="D506" s="122"/>
      <c r="E506" s="122"/>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row>
    <row r="507" spans="1:36" ht="15.75" customHeight="1" x14ac:dyDescent="0.2">
      <c r="A507" s="122"/>
      <c r="B507" s="122"/>
      <c r="C507" s="122"/>
      <c r="D507" s="122"/>
      <c r="E507" s="122"/>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row>
    <row r="508" spans="1:36" ht="15.75" customHeight="1" x14ac:dyDescent="0.2">
      <c r="A508" s="146"/>
      <c r="B508" s="139"/>
      <c r="C508" s="139"/>
      <c r="D508" s="139"/>
      <c r="E508" s="139"/>
      <c r="F508" s="140"/>
      <c r="G508" s="140"/>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row>
    <row r="509" spans="1:36" ht="15.75" customHeight="1" x14ac:dyDescent="0.2">
      <c r="A509" s="146"/>
      <c r="B509" s="139"/>
      <c r="C509" s="139"/>
      <c r="D509" s="139"/>
      <c r="E509" s="139"/>
      <c r="F509" s="140"/>
      <c r="G509" s="140"/>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row>
    <row r="510" spans="1:36" ht="15.75" customHeight="1" x14ac:dyDescent="0.2">
      <c r="A510" s="139"/>
      <c r="B510" s="139"/>
      <c r="C510" s="139"/>
      <c r="D510" s="139"/>
      <c r="E510" s="139"/>
      <c r="F510" s="140"/>
      <c r="G510" s="140"/>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row>
    <row r="511" spans="1:36" ht="15.75" customHeight="1" x14ac:dyDescent="0.2">
      <c r="A511" s="139"/>
      <c r="B511" s="139"/>
      <c r="C511" s="139"/>
      <c r="D511" s="139"/>
      <c r="E511" s="139"/>
      <c r="F511" s="137"/>
      <c r="G511" s="139"/>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row>
    <row r="512" spans="1:36" ht="15.75" customHeight="1" x14ac:dyDescent="0.2">
      <c r="A512" s="127"/>
      <c r="B512" s="126"/>
      <c r="C512" s="126"/>
      <c r="D512" s="126"/>
      <c r="E512" s="126"/>
      <c r="F512" s="126"/>
      <c r="G512" s="126"/>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row>
    <row r="513" spans="1:36" ht="15.75" customHeight="1" x14ac:dyDescent="0.2">
      <c r="A513" s="127"/>
      <c r="B513" s="316"/>
      <c r="C513" s="315"/>
      <c r="D513" s="315"/>
      <c r="E513" s="315"/>
      <c r="F513" s="315"/>
      <c r="G513" s="31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row>
    <row r="514" spans="1:36" ht="15.75" customHeight="1" x14ac:dyDescent="0.2">
      <c r="A514" s="127"/>
      <c r="B514" s="128"/>
      <c r="C514" s="128"/>
      <c r="D514" s="128"/>
      <c r="E514" s="128"/>
      <c r="F514" s="128"/>
      <c r="G514" s="128"/>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row>
    <row r="515" spans="1:36" ht="15.75" customHeight="1" x14ac:dyDescent="0.2">
      <c r="A515" s="127"/>
      <c r="B515" s="128"/>
      <c r="C515" s="128"/>
      <c r="D515" s="128"/>
      <c r="E515" s="128"/>
      <c r="F515" s="128"/>
      <c r="G515" s="128"/>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row>
    <row r="516" spans="1:36" ht="15.75" customHeight="1" x14ac:dyDescent="0.2">
      <c r="A516" s="127"/>
      <c r="B516" s="128"/>
      <c r="C516" s="128"/>
      <c r="D516" s="128"/>
      <c r="E516" s="128"/>
      <c r="F516" s="128"/>
      <c r="G516" s="128"/>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row>
    <row r="517" spans="1:36" ht="15.75" customHeight="1" x14ac:dyDescent="0.2">
      <c r="A517" s="129"/>
      <c r="B517" s="128"/>
      <c r="C517" s="128"/>
      <c r="D517" s="128"/>
      <c r="E517" s="128"/>
      <c r="F517" s="128"/>
      <c r="G517" s="128"/>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row>
    <row r="518" spans="1:36" ht="15.75" customHeight="1" x14ac:dyDescent="0.2">
      <c r="A518" s="152"/>
      <c r="B518" s="128"/>
      <c r="C518" s="128"/>
      <c r="D518" s="128"/>
      <c r="E518" s="128"/>
      <c r="F518" s="128"/>
      <c r="G518" s="128"/>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row>
    <row r="519" spans="1:36" ht="15.75" customHeight="1" x14ac:dyDescent="0.2">
      <c r="A519" s="129"/>
      <c r="B519" s="128"/>
      <c r="C519" s="128"/>
      <c r="D519" s="128"/>
      <c r="E519" s="128"/>
      <c r="F519" s="128"/>
      <c r="G519" s="128"/>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row>
    <row r="520" spans="1:36" ht="15.75" customHeight="1" x14ac:dyDescent="0.2">
      <c r="A520" s="129"/>
      <c r="B520" s="128"/>
      <c r="C520" s="128"/>
      <c r="D520" s="128"/>
      <c r="E520" s="128"/>
      <c r="F520" s="128"/>
      <c r="G520" s="128"/>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row>
    <row r="521" spans="1:36" ht="15.75" customHeight="1" x14ac:dyDescent="0.2">
      <c r="A521" s="152"/>
      <c r="B521" s="128"/>
      <c r="C521" s="128"/>
      <c r="D521" s="128"/>
      <c r="E521" s="128"/>
      <c r="F521" s="128"/>
      <c r="G521" s="128"/>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row>
    <row r="522" spans="1:36" ht="15.75" customHeight="1" x14ac:dyDescent="0.2">
      <c r="A522" s="129"/>
      <c r="B522" s="128"/>
      <c r="C522" s="128"/>
      <c r="D522" s="128"/>
      <c r="E522" s="128"/>
      <c r="F522" s="128"/>
      <c r="G522" s="128"/>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row>
    <row r="523" spans="1:36" ht="15.75" customHeight="1" x14ac:dyDescent="0.2">
      <c r="A523" s="129"/>
      <c r="B523" s="128"/>
      <c r="C523" s="128"/>
      <c r="D523" s="128"/>
      <c r="E523" s="128"/>
      <c r="F523" s="128"/>
      <c r="G523" s="128"/>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row>
    <row r="524" spans="1:36" ht="15.75" customHeight="1" x14ac:dyDescent="0.2">
      <c r="A524" s="129"/>
      <c r="B524" s="128"/>
      <c r="C524" s="128"/>
      <c r="D524" s="128"/>
      <c r="E524" s="128"/>
      <c r="F524" s="128"/>
      <c r="G524" s="128"/>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row>
    <row r="525" spans="1:36" ht="15.75" customHeight="1" x14ac:dyDescent="0.2">
      <c r="A525" s="152"/>
      <c r="B525" s="128"/>
      <c r="C525" s="128"/>
      <c r="D525" s="128"/>
      <c r="E525" s="128"/>
      <c r="F525" s="128"/>
      <c r="G525" s="128"/>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row>
    <row r="526" spans="1:36" ht="15.75" customHeight="1" x14ac:dyDescent="0.2">
      <c r="A526" s="129"/>
      <c r="B526" s="128"/>
      <c r="C526" s="128"/>
      <c r="D526" s="128"/>
      <c r="E526" s="128"/>
      <c r="F526" s="128"/>
      <c r="G526" s="128"/>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row>
    <row r="527" spans="1:36" ht="15.75" customHeight="1" x14ac:dyDescent="0.2">
      <c r="A527" s="135"/>
      <c r="B527" s="128"/>
      <c r="C527" s="128"/>
      <c r="D527" s="128"/>
      <c r="E527" s="128"/>
      <c r="F527" s="128"/>
      <c r="G527" s="128"/>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row>
    <row r="528" spans="1:36" ht="15.75" customHeight="1" x14ac:dyDescent="0.2">
      <c r="A528" s="135"/>
      <c r="B528" s="128"/>
      <c r="C528" s="128"/>
      <c r="D528" s="128"/>
      <c r="E528" s="128"/>
      <c r="F528" s="128"/>
      <c r="G528" s="128"/>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row>
    <row r="529" spans="1:36" ht="15.75" customHeight="1" x14ac:dyDescent="0.2">
      <c r="A529" s="135"/>
      <c r="B529" s="128"/>
      <c r="C529" s="128"/>
      <c r="D529" s="128"/>
      <c r="E529" s="128"/>
      <c r="F529" s="128"/>
      <c r="G529" s="128"/>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row>
    <row r="530" spans="1:36" ht="15.75" customHeight="1" x14ac:dyDescent="0.2">
      <c r="A530" s="135"/>
      <c r="B530" s="128"/>
      <c r="C530" s="128"/>
      <c r="D530" s="128"/>
      <c r="E530" s="128"/>
      <c r="F530" s="128"/>
      <c r="G530" s="128"/>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row>
    <row r="531" spans="1:36" ht="15.75" customHeight="1" x14ac:dyDescent="0.2">
      <c r="A531" s="135"/>
      <c r="B531" s="128"/>
      <c r="C531" s="128"/>
      <c r="D531" s="128"/>
      <c r="E531" s="128"/>
      <c r="F531" s="128"/>
      <c r="G531" s="128"/>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row>
    <row r="532" spans="1:36" ht="15.75" customHeight="1" x14ac:dyDescent="0.2">
      <c r="A532" s="135"/>
      <c r="B532" s="128"/>
      <c r="C532" s="128"/>
      <c r="D532" s="128"/>
      <c r="E532" s="128"/>
      <c r="F532" s="128"/>
      <c r="G532" s="128"/>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row>
    <row r="533" spans="1:36" ht="15.75" customHeight="1" x14ac:dyDescent="0.2">
      <c r="A533" s="135"/>
      <c r="B533" s="128"/>
      <c r="C533" s="128"/>
      <c r="D533" s="128"/>
      <c r="E533" s="128"/>
      <c r="F533" s="128"/>
      <c r="G533" s="128"/>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row>
    <row r="534" spans="1:36" ht="15.75" customHeight="1" x14ac:dyDescent="0.2">
      <c r="A534" s="135"/>
      <c r="B534" s="128"/>
      <c r="C534" s="128"/>
      <c r="D534" s="128"/>
      <c r="E534" s="128"/>
      <c r="F534" s="128"/>
      <c r="G534" s="128"/>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row>
    <row r="535" spans="1:36" ht="15.75" customHeight="1" x14ac:dyDescent="0.2">
      <c r="A535" s="135"/>
      <c r="B535" s="128"/>
      <c r="C535" s="128"/>
      <c r="D535" s="128"/>
      <c r="E535" s="128"/>
      <c r="F535" s="128"/>
      <c r="G535" s="128"/>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row>
    <row r="536" spans="1:36" ht="15.75" customHeight="1" x14ac:dyDescent="0.2">
      <c r="A536" s="135"/>
      <c r="B536" s="128"/>
      <c r="C536" s="128"/>
      <c r="D536" s="128"/>
      <c r="E536" s="128"/>
      <c r="F536" s="128"/>
      <c r="G536" s="128"/>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row>
    <row r="537" spans="1:36" ht="15.75" customHeight="1" x14ac:dyDescent="0.2">
      <c r="A537" s="135"/>
      <c r="B537" s="128"/>
      <c r="C537" s="128"/>
      <c r="D537" s="128"/>
      <c r="E537" s="128"/>
      <c r="F537" s="128"/>
      <c r="G537" s="128"/>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row>
    <row r="538" spans="1:36" ht="15.75" customHeight="1" x14ac:dyDescent="0.2">
      <c r="A538" s="129"/>
      <c r="B538" s="128"/>
      <c r="C538" s="128"/>
      <c r="D538" s="128"/>
      <c r="E538" s="128"/>
      <c r="F538" s="128"/>
      <c r="G538" s="128"/>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row>
    <row r="539" spans="1:36" ht="15.75" customHeight="1" x14ac:dyDescent="0.2">
      <c r="A539" s="129"/>
      <c r="B539" s="128"/>
      <c r="C539" s="128"/>
      <c r="D539" s="128"/>
      <c r="E539" s="128"/>
      <c r="F539" s="128"/>
      <c r="G539" s="128"/>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row>
    <row r="540" spans="1:36" ht="15.75" customHeight="1" x14ac:dyDescent="0.2">
      <c r="A540" s="129"/>
      <c r="B540" s="128"/>
      <c r="C540" s="128"/>
      <c r="D540" s="128"/>
      <c r="E540" s="128"/>
      <c r="F540" s="128"/>
      <c r="G540" s="128"/>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row>
    <row r="541" spans="1:36" ht="15.75" customHeight="1" x14ac:dyDescent="0.2">
      <c r="A541" s="135"/>
      <c r="B541" s="128"/>
      <c r="C541" s="128"/>
      <c r="D541" s="128"/>
      <c r="E541" s="128"/>
      <c r="F541" s="128"/>
      <c r="G541" s="128"/>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row>
    <row r="542" spans="1:36" ht="15.75" customHeight="1" x14ac:dyDescent="0.2">
      <c r="A542" s="135"/>
      <c r="B542" s="128"/>
      <c r="C542" s="128"/>
      <c r="D542" s="128"/>
      <c r="E542" s="128"/>
      <c r="F542" s="128"/>
      <c r="G542" s="128"/>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row>
    <row r="543" spans="1:36" ht="15.75" customHeight="1" x14ac:dyDescent="0.2">
      <c r="A543" s="135"/>
      <c r="B543" s="128"/>
      <c r="C543" s="128"/>
      <c r="D543" s="128"/>
      <c r="E543" s="128"/>
      <c r="F543" s="128"/>
      <c r="G543" s="128"/>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row>
    <row r="544" spans="1:36" ht="15.75" customHeight="1" x14ac:dyDescent="0.2">
      <c r="A544" s="135"/>
      <c r="B544" s="128"/>
      <c r="C544" s="128"/>
      <c r="D544" s="128"/>
      <c r="E544" s="128"/>
      <c r="F544" s="128"/>
      <c r="G544" s="128"/>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row>
    <row r="545" spans="1:36" ht="15.75" customHeight="1" x14ac:dyDescent="0.2">
      <c r="A545" s="135"/>
      <c r="B545" s="128"/>
      <c r="C545" s="128"/>
      <c r="D545" s="128"/>
      <c r="E545" s="128"/>
      <c r="F545" s="128"/>
      <c r="G545" s="128"/>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row>
    <row r="546" spans="1:36" ht="15.75" customHeight="1" x14ac:dyDescent="0.2">
      <c r="A546" s="129"/>
      <c r="B546" s="128"/>
      <c r="C546" s="128"/>
      <c r="D546" s="128"/>
      <c r="E546" s="128"/>
      <c r="F546" s="128"/>
      <c r="G546" s="128"/>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row>
    <row r="547" spans="1:36" ht="15.75" customHeight="1" x14ac:dyDescent="0.2">
      <c r="A547" s="135"/>
      <c r="B547" s="128"/>
      <c r="C547" s="128"/>
      <c r="D547" s="128"/>
      <c r="E547" s="128"/>
      <c r="F547" s="128"/>
      <c r="G547" s="128"/>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row>
    <row r="548" spans="1:36" ht="15.75" customHeight="1" x14ac:dyDescent="0.2">
      <c r="A548" s="127"/>
      <c r="B548" s="128"/>
      <c r="C548" s="128"/>
      <c r="D548" s="128"/>
      <c r="E548" s="128"/>
      <c r="F548" s="128"/>
      <c r="G548" s="128"/>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row>
    <row r="549" spans="1:36" ht="15.75" customHeight="1" x14ac:dyDescent="0.2">
      <c r="A549" s="129"/>
      <c r="B549" s="128"/>
      <c r="C549" s="128"/>
      <c r="D549" s="128"/>
      <c r="E549" s="128"/>
      <c r="F549" s="128"/>
      <c r="G549" s="128"/>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row>
    <row r="550" spans="1:36" ht="15.75" customHeight="1" x14ac:dyDescent="0.2">
      <c r="A550" s="152"/>
      <c r="B550" s="128"/>
      <c r="C550" s="128"/>
      <c r="D550" s="128"/>
      <c r="E550" s="128"/>
      <c r="F550" s="128"/>
      <c r="G550" s="128"/>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row>
    <row r="551" spans="1:36" ht="15.75" customHeight="1" x14ac:dyDescent="0.2">
      <c r="A551" s="129"/>
      <c r="B551" s="128"/>
      <c r="C551" s="128"/>
      <c r="D551" s="128"/>
      <c r="E551" s="128"/>
      <c r="F551" s="128"/>
      <c r="G551" s="128"/>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row>
    <row r="552" spans="1:36" ht="15.75" customHeight="1" x14ac:dyDescent="0.2">
      <c r="A552" s="129"/>
      <c r="B552" s="128"/>
      <c r="C552" s="128"/>
      <c r="D552" s="128"/>
      <c r="E552" s="128"/>
      <c r="F552" s="128"/>
      <c r="G552" s="128"/>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row>
    <row r="553" spans="1:36" ht="15.75" customHeight="1" x14ac:dyDescent="0.2">
      <c r="A553" s="152"/>
      <c r="B553" s="128"/>
      <c r="C553" s="128"/>
      <c r="D553" s="128"/>
      <c r="E553" s="128"/>
      <c r="F553" s="128"/>
      <c r="G553" s="128"/>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row>
    <row r="554" spans="1:36" ht="15.75" customHeight="1" x14ac:dyDescent="0.2">
      <c r="A554" s="129"/>
      <c r="B554" s="128"/>
      <c r="C554" s="128"/>
      <c r="D554" s="128"/>
      <c r="E554" s="128"/>
      <c r="F554" s="128"/>
      <c r="G554" s="128"/>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row>
    <row r="555" spans="1:36" ht="15.75" customHeight="1" x14ac:dyDescent="0.2">
      <c r="A555" s="129"/>
      <c r="B555" s="128"/>
      <c r="C555" s="128"/>
      <c r="D555" s="128"/>
      <c r="E555" s="128"/>
      <c r="F555" s="128"/>
      <c r="G555" s="128"/>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row>
    <row r="556" spans="1:36" ht="15.75" customHeight="1" x14ac:dyDescent="0.2">
      <c r="A556" s="129"/>
      <c r="B556" s="128"/>
      <c r="C556" s="128"/>
      <c r="D556" s="128"/>
      <c r="E556" s="128"/>
      <c r="F556" s="128"/>
      <c r="G556" s="128"/>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row>
    <row r="557" spans="1:36" ht="15.75" customHeight="1" x14ac:dyDescent="0.2">
      <c r="A557" s="152"/>
      <c r="B557" s="128"/>
      <c r="C557" s="128"/>
      <c r="D557" s="128"/>
      <c r="E557" s="128"/>
      <c r="F557" s="128"/>
      <c r="G557" s="128"/>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row>
    <row r="558" spans="1:36" ht="15.75" customHeight="1" x14ac:dyDescent="0.2">
      <c r="A558" s="129"/>
      <c r="B558" s="128"/>
      <c r="C558" s="128"/>
      <c r="D558" s="128"/>
      <c r="E558" s="128"/>
      <c r="F558" s="128"/>
      <c r="G558" s="128"/>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row>
    <row r="559" spans="1:36" ht="15.75" customHeight="1" x14ac:dyDescent="0.2">
      <c r="A559" s="135"/>
      <c r="B559" s="128"/>
      <c r="C559" s="128"/>
      <c r="D559" s="128"/>
      <c r="E559" s="128"/>
      <c r="F559" s="128"/>
      <c r="G559" s="128"/>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row>
    <row r="560" spans="1:36" ht="15.75" customHeight="1" x14ac:dyDescent="0.2">
      <c r="A560" s="135"/>
      <c r="B560" s="128"/>
      <c r="C560" s="128"/>
      <c r="D560" s="128"/>
      <c r="E560" s="128"/>
      <c r="F560" s="128"/>
      <c r="G560" s="128"/>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row>
    <row r="561" spans="1:36" ht="15.75" customHeight="1" x14ac:dyDescent="0.2">
      <c r="A561" s="135"/>
      <c r="B561" s="128"/>
      <c r="C561" s="128"/>
      <c r="D561" s="128"/>
      <c r="E561" s="128"/>
      <c r="F561" s="128"/>
      <c r="G561" s="128"/>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row>
    <row r="562" spans="1:36" ht="15.75" customHeight="1" x14ac:dyDescent="0.2">
      <c r="A562" s="135"/>
      <c r="B562" s="128"/>
      <c r="C562" s="128"/>
      <c r="D562" s="128"/>
      <c r="E562" s="128"/>
      <c r="F562" s="128"/>
      <c r="G562" s="128"/>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row>
    <row r="563" spans="1:36" ht="15.75" customHeight="1" x14ac:dyDescent="0.2">
      <c r="A563" s="135"/>
      <c r="B563" s="128"/>
      <c r="C563" s="128"/>
      <c r="D563" s="128"/>
      <c r="E563" s="128"/>
      <c r="F563" s="128"/>
      <c r="G563" s="128"/>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row>
    <row r="564" spans="1:36" ht="15.75" customHeight="1" x14ac:dyDescent="0.2">
      <c r="A564" s="135"/>
      <c r="B564" s="128"/>
      <c r="C564" s="128"/>
      <c r="D564" s="128"/>
      <c r="E564" s="128"/>
      <c r="F564" s="128"/>
      <c r="G564" s="128"/>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row>
    <row r="565" spans="1:36" ht="15.75" customHeight="1" x14ac:dyDescent="0.2">
      <c r="A565" s="135"/>
      <c r="B565" s="128"/>
      <c r="C565" s="128"/>
      <c r="D565" s="128"/>
      <c r="E565" s="128"/>
      <c r="F565" s="128"/>
      <c r="G565" s="128"/>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row>
    <row r="566" spans="1:36" ht="15.75" customHeight="1" x14ac:dyDescent="0.2">
      <c r="A566" s="135"/>
      <c r="B566" s="128"/>
      <c r="C566" s="128"/>
      <c r="D566" s="128"/>
      <c r="E566" s="128"/>
      <c r="F566" s="128"/>
      <c r="G566" s="128"/>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row>
    <row r="567" spans="1:36" ht="15.75" customHeight="1" x14ac:dyDescent="0.2">
      <c r="A567" s="135"/>
      <c r="B567" s="128"/>
      <c r="C567" s="128"/>
      <c r="D567" s="128"/>
      <c r="E567" s="128"/>
      <c r="F567" s="128"/>
      <c r="G567" s="128"/>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row>
    <row r="568" spans="1:36" ht="15.75" customHeight="1" x14ac:dyDescent="0.2">
      <c r="A568" s="135"/>
      <c r="B568" s="128"/>
      <c r="C568" s="128"/>
      <c r="D568" s="128"/>
      <c r="E568" s="128"/>
      <c r="F568" s="128"/>
      <c r="G568" s="128"/>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row>
    <row r="569" spans="1:36" ht="15.75" customHeight="1" x14ac:dyDescent="0.2">
      <c r="A569" s="135"/>
      <c r="B569" s="128"/>
      <c r="C569" s="128"/>
      <c r="D569" s="128"/>
      <c r="E569" s="128"/>
      <c r="F569" s="128"/>
      <c r="G569" s="128"/>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row>
    <row r="570" spans="1:36" ht="15.75" customHeight="1" x14ac:dyDescent="0.2">
      <c r="A570" s="129"/>
      <c r="B570" s="128"/>
      <c r="C570" s="128"/>
      <c r="D570" s="128"/>
      <c r="E570" s="128"/>
      <c r="F570" s="128"/>
      <c r="G570" s="128"/>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row>
    <row r="571" spans="1:36" ht="15.75" customHeight="1" x14ac:dyDescent="0.2">
      <c r="A571" s="129"/>
      <c r="B571" s="128"/>
      <c r="C571" s="128"/>
      <c r="D571" s="128"/>
      <c r="E571" s="128"/>
      <c r="F571" s="128"/>
      <c r="G571" s="128"/>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row>
    <row r="572" spans="1:36" ht="15.75" customHeight="1" x14ac:dyDescent="0.2">
      <c r="A572" s="129"/>
      <c r="B572" s="128"/>
      <c r="C572" s="128"/>
      <c r="D572" s="128"/>
      <c r="E572" s="128"/>
      <c r="F572" s="128"/>
      <c r="G572" s="128"/>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row>
    <row r="573" spans="1:36" ht="15.75" customHeight="1" x14ac:dyDescent="0.2">
      <c r="A573" s="135"/>
      <c r="B573" s="128"/>
      <c r="C573" s="128"/>
      <c r="D573" s="128"/>
      <c r="E573" s="128"/>
      <c r="F573" s="128"/>
      <c r="G573" s="128"/>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row>
    <row r="574" spans="1:36" ht="15.75" customHeight="1" x14ac:dyDescent="0.2">
      <c r="A574" s="135"/>
      <c r="B574" s="128"/>
      <c r="C574" s="128"/>
      <c r="D574" s="128"/>
      <c r="E574" s="128"/>
      <c r="F574" s="128"/>
      <c r="G574" s="128"/>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row>
    <row r="575" spans="1:36" ht="15.75" customHeight="1" x14ac:dyDescent="0.2">
      <c r="A575" s="135"/>
      <c r="B575" s="128"/>
      <c r="C575" s="128"/>
      <c r="D575" s="128"/>
      <c r="E575" s="128"/>
      <c r="F575" s="128"/>
      <c r="G575" s="128"/>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row>
    <row r="576" spans="1:36" ht="15.75" customHeight="1" x14ac:dyDescent="0.2">
      <c r="A576" s="135"/>
      <c r="B576" s="128"/>
      <c r="C576" s="128"/>
      <c r="D576" s="128"/>
      <c r="E576" s="128"/>
      <c r="F576" s="128"/>
      <c r="G576" s="128"/>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row>
    <row r="577" spans="1:36" ht="15.75" customHeight="1" x14ac:dyDescent="0.2">
      <c r="A577" s="135"/>
      <c r="B577" s="128"/>
      <c r="C577" s="128"/>
      <c r="D577" s="128"/>
      <c r="E577" s="128"/>
      <c r="F577" s="128"/>
      <c r="G577" s="128"/>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row>
    <row r="578" spans="1:36" ht="15.75" customHeight="1" x14ac:dyDescent="0.2">
      <c r="A578" s="129"/>
      <c r="B578" s="128"/>
      <c r="C578" s="128"/>
      <c r="D578" s="128"/>
      <c r="E578" s="128"/>
      <c r="F578" s="128"/>
      <c r="G578" s="128"/>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row>
    <row r="579" spans="1:36" ht="15.75" customHeight="1" x14ac:dyDescent="0.2">
      <c r="A579" s="135"/>
      <c r="B579" s="128"/>
      <c r="C579" s="128"/>
      <c r="D579" s="128"/>
      <c r="E579" s="128"/>
      <c r="F579" s="128"/>
      <c r="G579" s="128"/>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row>
    <row r="580" spans="1:36" ht="15.75" customHeight="1" x14ac:dyDescent="0.2">
      <c r="A580" s="129"/>
      <c r="B580" s="128"/>
      <c r="C580" s="128"/>
      <c r="D580" s="128"/>
      <c r="E580" s="128"/>
      <c r="F580" s="128"/>
      <c r="G580" s="128"/>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row>
    <row r="581" spans="1:36" ht="15.75" customHeight="1" x14ac:dyDescent="0.2">
      <c r="A581" s="153"/>
      <c r="B581" s="128"/>
      <c r="C581" s="128"/>
      <c r="D581" s="128"/>
      <c r="E581" s="128"/>
      <c r="F581" s="128"/>
      <c r="G581" s="128"/>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row>
    <row r="582" spans="1:36" ht="15.75" customHeight="1" x14ac:dyDescent="0.2">
      <c r="A582" s="153"/>
      <c r="B582" s="128"/>
      <c r="C582" s="128"/>
      <c r="D582" s="128"/>
      <c r="E582" s="128"/>
      <c r="F582" s="128"/>
      <c r="G582" s="128"/>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row>
    <row r="583" spans="1:36" ht="15.75" customHeight="1" x14ac:dyDescent="0.2">
      <c r="A583" s="153"/>
      <c r="B583" s="128"/>
      <c r="C583" s="128"/>
      <c r="D583" s="128"/>
      <c r="E583" s="128"/>
      <c r="F583" s="128"/>
      <c r="G583" s="128"/>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row>
    <row r="584" spans="1:36" ht="15.75" customHeight="1" x14ac:dyDescent="0.2">
      <c r="A584" s="153"/>
      <c r="B584" s="128"/>
      <c r="C584" s="128"/>
      <c r="D584" s="128"/>
      <c r="E584" s="128"/>
      <c r="F584" s="128"/>
      <c r="G584" s="128"/>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row>
    <row r="585" spans="1:36" ht="15.75" customHeight="1" x14ac:dyDescent="0.2">
      <c r="A585" s="127"/>
      <c r="B585" s="128"/>
      <c r="C585" s="128"/>
      <c r="D585" s="128"/>
      <c r="E585" s="128"/>
      <c r="F585" s="128"/>
      <c r="G585" s="128"/>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row>
    <row r="586" spans="1:36" ht="15.75" customHeight="1" x14ac:dyDescent="0.2">
      <c r="A586" s="127"/>
      <c r="B586" s="128"/>
      <c r="C586" s="128"/>
      <c r="D586" s="128"/>
      <c r="E586" s="128"/>
      <c r="F586" s="128"/>
      <c r="G586" s="128"/>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row>
    <row r="587" spans="1:36" ht="15.75" customHeight="1" x14ac:dyDescent="0.2">
      <c r="A587" s="127"/>
      <c r="B587" s="128"/>
      <c r="C587" s="128"/>
      <c r="D587" s="128"/>
      <c r="E587" s="128"/>
      <c r="F587" s="128"/>
      <c r="G587" s="128"/>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row>
    <row r="588" spans="1:36" ht="15.75" customHeight="1" x14ac:dyDescent="0.2">
      <c r="A588" s="153"/>
      <c r="B588" s="128"/>
      <c r="C588" s="128"/>
      <c r="D588" s="128"/>
      <c r="E588" s="128"/>
      <c r="F588" s="128"/>
      <c r="G588" s="128"/>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row>
    <row r="589" spans="1:36" ht="15.75" customHeight="1" x14ac:dyDescent="0.2">
      <c r="A589" s="122"/>
      <c r="B589" s="122"/>
      <c r="C589" s="122"/>
      <c r="D589" s="122"/>
      <c r="E589" s="122"/>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row>
    <row r="590" spans="1:36" ht="15.75" customHeight="1" x14ac:dyDescent="0.2">
      <c r="A590" s="127"/>
      <c r="B590" s="154"/>
      <c r="C590" s="154"/>
      <c r="D590" s="154"/>
      <c r="E590" s="154"/>
      <c r="F590" s="154"/>
      <c r="G590" s="154"/>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row>
    <row r="591" spans="1:36" ht="15.75" customHeight="1" x14ac:dyDescent="0.2">
      <c r="A591" s="122"/>
      <c r="B591" s="122"/>
      <c r="C591" s="122"/>
      <c r="D591" s="122"/>
      <c r="E591" s="122"/>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row>
    <row r="592" spans="1:36" ht="15.75" customHeight="1" x14ac:dyDescent="0.2">
      <c r="A592" s="122"/>
      <c r="B592" s="122"/>
      <c r="C592" s="122"/>
      <c r="D592" s="122"/>
      <c r="E592" s="122"/>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row>
    <row r="593" spans="1:36" ht="15.75" customHeight="1" x14ac:dyDescent="0.2">
      <c r="A593" s="124"/>
      <c r="B593" s="139"/>
      <c r="C593" s="139"/>
      <c r="D593" s="139"/>
      <c r="E593" s="139"/>
      <c r="F593" s="139"/>
      <c r="G593" s="140"/>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row>
    <row r="594" spans="1:36" ht="15.75" customHeight="1" x14ac:dyDescent="0.2">
      <c r="A594" s="124"/>
      <c r="B594" s="139"/>
      <c r="C594" s="139"/>
      <c r="D594" s="139"/>
      <c r="E594" s="139"/>
      <c r="F594" s="139"/>
      <c r="G594" s="140"/>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row>
    <row r="595" spans="1:36" ht="15.75" customHeight="1" x14ac:dyDescent="0.2">
      <c r="A595" s="139"/>
      <c r="B595" s="139"/>
      <c r="C595" s="139"/>
      <c r="D595" s="139"/>
      <c r="E595" s="139"/>
      <c r="F595" s="139"/>
      <c r="G595" s="140"/>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row>
    <row r="596" spans="1:36" ht="15.75" customHeight="1" x14ac:dyDescent="0.2">
      <c r="A596" s="139"/>
      <c r="B596" s="139"/>
      <c r="C596" s="139"/>
      <c r="D596" s="139"/>
      <c r="E596" s="139"/>
      <c r="F596" s="139"/>
      <c r="G596" s="139"/>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row>
    <row r="597" spans="1:36" ht="54" customHeight="1" x14ac:dyDescent="0.2">
      <c r="A597" s="319"/>
      <c r="B597" s="142"/>
      <c r="C597" s="142"/>
      <c r="D597" s="142"/>
      <c r="E597" s="142"/>
      <c r="F597" s="142"/>
      <c r="G597" s="142"/>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row>
    <row r="598" spans="1:36" ht="15.75" customHeight="1" x14ac:dyDescent="0.2">
      <c r="A598" s="315"/>
      <c r="B598" s="324"/>
      <c r="C598" s="315"/>
      <c r="D598" s="315"/>
      <c r="E598" s="315"/>
      <c r="F598" s="315"/>
      <c r="G598" s="31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row>
    <row r="599" spans="1:36" ht="15.75" customHeight="1" x14ac:dyDescent="0.2">
      <c r="A599" s="155"/>
      <c r="B599" s="128"/>
      <c r="C599" s="128"/>
      <c r="D599" s="128"/>
      <c r="E599" s="128"/>
      <c r="F599" s="128"/>
      <c r="G599" s="128"/>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row>
    <row r="600" spans="1:36" ht="15.75" customHeight="1" x14ac:dyDescent="0.2">
      <c r="A600" s="156"/>
      <c r="B600" s="128"/>
      <c r="C600" s="128"/>
      <c r="D600" s="128"/>
      <c r="E600" s="128"/>
      <c r="F600" s="128"/>
      <c r="G600" s="128"/>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row>
    <row r="601" spans="1:36" ht="15.75" customHeight="1" x14ac:dyDescent="0.2">
      <c r="A601" s="130"/>
      <c r="B601" s="128"/>
      <c r="C601" s="128"/>
      <c r="D601" s="128"/>
      <c r="E601" s="128"/>
      <c r="F601" s="128"/>
      <c r="G601" s="128"/>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row>
    <row r="602" spans="1:36" ht="15.75" customHeight="1" x14ac:dyDescent="0.2">
      <c r="A602" s="130"/>
      <c r="B602" s="128"/>
      <c r="C602" s="128"/>
      <c r="D602" s="128"/>
      <c r="E602" s="128"/>
      <c r="F602" s="128"/>
      <c r="G602" s="128"/>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row>
    <row r="603" spans="1:36" ht="15.75" customHeight="1" x14ac:dyDescent="0.2">
      <c r="A603" s="156"/>
      <c r="B603" s="128"/>
      <c r="C603" s="128"/>
      <c r="D603" s="128"/>
      <c r="E603" s="128"/>
      <c r="F603" s="128"/>
      <c r="G603" s="128"/>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row>
    <row r="604" spans="1:36" ht="15.75" customHeight="1" x14ac:dyDescent="0.2">
      <c r="A604" s="130"/>
      <c r="B604" s="128"/>
      <c r="C604" s="128"/>
      <c r="D604" s="128"/>
      <c r="E604" s="128"/>
      <c r="F604" s="128"/>
      <c r="G604" s="128"/>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row>
    <row r="605" spans="1:36" ht="15.75" customHeight="1" x14ac:dyDescent="0.2">
      <c r="A605" s="130"/>
      <c r="B605" s="128"/>
      <c r="C605" s="128"/>
      <c r="D605" s="128"/>
      <c r="E605" s="128"/>
      <c r="F605" s="128"/>
      <c r="G605" s="128"/>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row>
    <row r="606" spans="1:36" ht="15.75" customHeight="1" x14ac:dyDescent="0.2">
      <c r="A606" s="156"/>
      <c r="B606" s="128"/>
      <c r="C606" s="128"/>
      <c r="D606" s="128"/>
      <c r="E606" s="128"/>
      <c r="F606" s="128"/>
      <c r="G606" s="128"/>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row>
    <row r="607" spans="1:36" ht="15.75" customHeight="1" x14ac:dyDescent="0.2">
      <c r="A607" s="130"/>
      <c r="B607" s="128"/>
      <c r="C607" s="128"/>
      <c r="D607" s="128"/>
      <c r="E607" s="128"/>
      <c r="F607" s="128"/>
      <c r="G607" s="128"/>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row>
    <row r="608" spans="1:36" ht="15.75" customHeight="1" x14ac:dyDescent="0.2">
      <c r="A608" s="130"/>
      <c r="B608" s="128"/>
      <c r="C608" s="128"/>
      <c r="D608" s="128"/>
      <c r="E608" s="128"/>
      <c r="F608" s="128"/>
      <c r="G608" s="128"/>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row>
    <row r="609" spans="1:36" ht="15.75" customHeight="1" x14ac:dyDescent="0.2">
      <c r="A609" s="156"/>
      <c r="B609" s="128"/>
      <c r="C609" s="128"/>
      <c r="D609" s="128"/>
      <c r="E609" s="128"/>
      <c r="F609" s="128"/>
      <c r="G609" s="128"/>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row>
    <row r="610" spans="1:36" ht="15.75" customHeight="1" x14ac:dyDescent="0.2">
      <c r="A610" s="130"/>
      <c r="B610" s="128"/>
      <c r="C610" s="128"/>
      <c r="D610" s="128"/>
      <c r="E610" s="128"/>
      <c r="F610" s="128"/>
      <c r="G610" s="128"/>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row>
    <row r="611" spans="1:36" ht="15.75" customHeight="1" x14ac:dyDescent="0.2">
      <c r="A611" s="130"/>
      <c r="B611" s="128"/>
      <c r="C611" s="128"/>
      <c r="D611" s="128"/>
      <c r="E611" s="128"/>
      <c r="F611" s="128"/>
      <c r="G611" s="128"/>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row>
    <row r="612" spans="1:36" ht="15.75" customHeight="1" x14ac:dyDescent="0.2">
      <c r="A612" s="156"/>
      <c r="B612" s="128"/>
      <c r="C612" s="128"/>
      <c r="D612" s="128"/>
      <c r="E612" s="128"/>
      <c r="F612" s="128"/>
      <c r="G612" s="128"/>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row>
    <row r="613" spans="1:36" ht="15.75" customHeight="1" x14ac:dyDescent="0.2">
      <c r="A613" s="130"/>
      <c r="B613" s="128"/>
      <c r="C613" s="128"/>
      <c r="D613" s="128"/>
      <c r="E613" s="128"/>
      <c r="F613" s="128"/>
      <c r="G613" s="128"/>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row>
    <row r="614" spans="1:36" ht="15.75" customHeight="1" x14ac:dyDescent="0.2">
      <c r="A614" s="130"/>
      <c r="B614" s="128"/>
      <c r="C614" s="128"/>
      <c r="D614" s="128"/>
      <c r="E614" s="128"/>
      <c r="F614" s="128"/>
      <c r="G614" s="128"/>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row>
    <row r="615" spans="1:36" ht="15.75" customHeight="1" x14ac:dyDescent="0.2">
      <c r="A615" s="156"/>
      <c r="B615" s="128"/>
      <c r="C615" s="128"/>
      <c r="D615" s="128"/>
      <c r="E615" s="128"/>
      <c r="F615" s="128"/>
      <c r="G615" s="128"/>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row>
    <row r="616" spans="1:36" ht="15.75" customHeight="1" x14ac:dyDescent="0.2">
      <c r="A616" s="130"/>
      <c r="B616" s="128"/>
      <c r="C616" s="128"/>
      <c r="D616" s="128"/>
      <c r="E616" s="128"/>
      <c r="F616" s="128"/>
      <c r="G616" s="128"/>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row>
    <row r="617" spans="1:36" ht="15.75" customHeight="1" x14ac:dyDescent="0.2">
      <c r="A617" s="130"/>
      <c r="B617" s="128"/>
      <c r="C617" s="128"/>
      <c r="D617" s="128"/>
      <c r="E617" s="128"/>
      <c r="F617" s="128"/>
      <c r="G617" s="128"/>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row>
    <row r="618" spans="1:36" ht="15.75" customHeight="1" x14ac:dyDescent="0.2">
      <c r="A618" s="156"/>
      <c r="B618" s="128"/>
      <c r="C618" s="128"/>
      <c r="D618" s="128"/>
      <c r="E618" s="128"/>
      <c r="F618" s="128"/>
      <c r="G618" s="128"/>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row>
    <row r="619" spans="1:36" ht="15.75" customHeight="1" x14ac:dyDescent="0.2">
      <c r="A619" s="127"/>
      <c r="B619" s="128"/>
      <c r="C619" s="128"/>
      <c r="D619" s="128"/>
      <c r="E619" s="128"/>
      <c r="F619" s="128"/>
      <c r="G619" s="128"/>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row>
    <row r="620" spans="1:36" ht="15.75" customHeight="1" x14ac:dyDescent="0.2">
      <c r="A620" s="135"/>
      <c r="B620" s="128"/>
      <c r="C620" s="128"/>
      <c r="D620" s="128"/>
      <c r="E620" s="128"/>
      <c r="F620" s="128"/>
      <c r="G620" s="128"/>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row>
    <row r="621" spans="1:36" ht="15.75" customHeight="1" x14ac:dyDescent="0.2">
      <c r="A621" s="135"/>
      <c r="B621" s="128"/>
      <c r="C621" s="128"/>
      <c r="D621" s="128"/>
      <c r="E621" s="128"/>
      <c r="F621" s="128"/>
      <c r="G621" s="128"/>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row>
    <row r="622" spans="1:36" ht="15.75" customHeight="1" x14ac:dyDescent="0.2">
      <c r="A622" s="135"/>
      <c r="B622" s="128"/>
      <c r="C622" s="128"/>
      <c r="D622" s="128"/>
      <c r="E622" s="128"/>
      <c r="F622" s="128"/>
      <c r="G622" s="128"/>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row>
    <row r="623" spans="1:36" ht="15.75" customHeight="1" x14ac:dyDescent="0.2">
      <c r="A623" s="135"/>
      <c r="B623" s="128"/>
      <c r="C623" s="128"/>
      <c r="D623" s="128"/>
      <c r="E623" s="128"/>
      <c r="F623" s="128"/>
      <c r="G623" s="128"/>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row>
    <row r="624" spans="1:36" ht="15.75" customHeight="1" x14ac:dyDescent="0.2">
      <c r="A624" s="122"/>
      <c r="B624" s="122"/>
      <c r="C624" s="122"/>
      <c r="D624" s="122"/>
      <c r="E624" s="122"/>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row>
    <row r="625" spans="1:36" ht="15.75" customHeight="1" x14ac:dyDescent="0.2">
      <c r="A625" s="121"/>
      <c r="B625" s="132"/>
      <c r="C625" s="138"/>
      <c r="D625" s="138"/>
      <c r="E625" s="138"/>
      <c r="F625" s="138"/>
      <c r="G625" s="138"/>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row>
    <row r="626" spans="1:36" ht="15.75" customHeight="1" x14ac:dyDescent="0.2">
      <c r="A626" s="122"/>
      <c r="B626" s="122"/>
      <c r="C626" s="122"/>
      <c r="D626" s="122"/>
      <c r="E626" s="122"/>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row>
    <row r="627" spans="1:36" ht="15.75" customHeight="1" x14ac:dyDescent="0.2">
      <c r="A627" s="122"/>
      <c r="B627" s="122"/>
      <c r="C627" s="122"/>
      <c r="D627" s="122"/>
      <c r="E627" s="122"/>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row>
    <row r="628" spans="1:36" ht="15.75" customHeight="1" x14ac:dyDescent="0.2">
      <c r="A628" s="318"/>
      <c r="B628" s="315"/>
      <c r="C628" s="139"/>
      <c r="D628" s="139"/>
      <c r="E628" s="139"/>
      <c r="F628" s="139"/>
      <c r="G628" s="139"/>
      <c r="H628" s="140"/>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row>
    <row r="629" spans="1:36" ht="15.75" customHeight="1" x14ac:dyDescent="0.2">
      <c r="A629" s="146"/>
      <c r="B629" s="133"/>
      <c r="C629" s="139"/>
      <c r="D629" s="139"/>
      <c r="E629" s="139"/>
      <c r="F629" s="139"/>
      <c r="G629" s="139"/>
      <c r="H629" s="140"/>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row>
    <row r="630" spans="1:36" ht="15.75" customHeight="1" x14ac:dyDescent="0.2">
      <c r="A630" s="139"/>
      <c r="B630" s="139"/>
      <c r="C630" s="139"/>
      <c r="D630" s="139"/>
      <c r="E630" s="139"/>
      <c r="F630" s="139"/>
      <c r="G630" s="139"/>
      <c r="H630" s="140"/>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row>
    <row r="631" spans="1:36" ht="15.75" customHeight="1" x14ac:dyDescent="0.2">
      <c r="A631" s="139"/>
      <c r="B631" s="139"/>
      <c r="C631" s="139"/>
      <c r="D631" s="139"/>
      <c r="E631" s="139"/>
      <c r="F631" s="139"/>
      <c r="G631" s="139"/>
      <c r="H631" s="139"/>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row>
    <row r="632" spans="1:36" ht="15.75" customHeight="1" x14ac:dyDescent="0.2">
      <c r="A632" s="320"/>
      <c r="B632" s="143"/>
      <c r="C632" s="143"/>
      <c r="D632" s="143"/>
      <c r="E632" s="143"/>
      <c r="F632" s="143"/>
      <c r="G632" s="143"/>
      <c r="H632" s="143"/>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row>
    <row r="633" spans="1:36" ht="15.75" customHeight="1" x14ac:dyDescent="0.2">
      <c r="A633" s="315"/>
      <c r="B633" s="321"/>
      <c r="C633" s="315"/>
      <c r="D633" s="315"/>
      <c r="E633" s="315"/>
      <c r="F633" s="315"/>
      <c r="G633" s="315"/>
      <c r="H633" s="31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row>
    <row r="634" spans="1:36" ht="15.75" customHeight="1" x14ac:dyDescent="0.2">
      <c r="A634" s="157"/>
      <c r="B634" s="128"/>
      <c r="C634" s="128"/>
      <c r="D634" s="128"/>
      <c r="E634" s="128"/>
      <c r="F634" s="128"/>
      <c r="G634" s="128"/>
      <c r="H634" s="128"/>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row>
    <row r="635" spans="1:36" ht="15.75" customHeight="1" x14ac:dyDescent="0.2">
      <c r="A635" s="157"/>
      <c r="B635" s="128"/>
      <c r="C635" s="128"/>
      <c r="D635" s="128"/>
      <c r="E635" s="128"/>
      <c r="F635" s="128"/>
      <c r="G635" s="128"/>
      <c r="H635" s="128"/>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row>
    <row r="636" spans="1:36" ht="15.75" customHeight="1" x14ac:dyDescent="0.2">
      <c r="A636" s="129"/>
      <c r="B636" s="128"/>
      <c r="C636" s="128"/>
      <c r="D636" s="128"/>
      <c r="E636" s="128"/>
      <c r="F636" s="128"/>
      <c r="G636" s="128"/>
      <c r="H636" s="128"/>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row>
    <row r="637" spans="1:36" ht="15.75" customHeight="1" x14ac:dyDescent="0.2">
      <c r="A637" s="129"/>
      <c r="B637" s="128"/>
      <c r="C637" s="128"/>
      <c r="D637" s="128"/>
      <c r="E637" s="128"/>
      <c r="F637" s="128"/>
      <c r="G637" s="128"/>
      <c r="H637" s="128"/>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row>
    <row r="638" spans="1:36" ht="15.75" customHeight="1" x14ac:dyDescent="0.2">
      <c r="A638" s="144"/>
      <c r="B638" s="128"/>
      <c r="C638" s="128"/>
      <c r="D638" s="128"/>
      <c r="E638" s="128"/>
      <c r="F638" s="128"/>
      <c r="G638" s="128"/>
      <c r="H638" s="128"/>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row>
    <row r="639" spans="1:36" ht="15.75" customHeight="1" x14ac:dyDescent="0.2">
      <c r="A639" s="157"/>
      <c r="B639" s="128"/>
      <c r="C639" s="128"/>
      <c r="D639" s="128"/>
      <c r="E639" s="128"/>
      <c r="F639" s="128"/>
      <c r="G639" s="128"/>
      <c r="H639" s="128"/>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row>
    <row r="640" spans="1:36" ht="15.75" customHeight="1" x14ac:dyDescent="0.2">
      <c r="A640" s="158"/>
      <c r="B640" s="128"/>
      <c r="C640" s="128"/>
      <c r="D640" s="128"/>
      <c r="E640" s="128"/>
      <c r="F640" s="128"/>
      <c r="G640" s="128"/>
      <c r="H640" s="128"/>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row>
    <row r="641" spans="1:36" ht="15.75" customHeight="1" x14ac:dyDescent="0.2">
      <c r="A641" s="158"/>
      <c r="B641" s="128"/>
      <c r="C641" s="128"/>
      <c r="D641" s="128"/>
      <c r="E641" s="128"/>
      <c r="F641" s="128"/>
      <c r="G641" s="128"/>
      <c r="H641" s="128"/>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row>
    <row r="642" spans="1:36" ht="15.75" customHeight="1" x14ac:dyDescent="0.2">
      <c r="A642" s="157"/>
      <c r="B642" s="128"/>
      <c r="C642" s="128"/>
      <c r="D642" s="128"/>
      <c r="E642" s="128"/>
      <c r="F642" s="128"/>
      <c r="G642" s="128"/>
      <c r="H642" s="128"/>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row>
    <row r="643" spans="1:36" ht="15.75" customHeight="1" x14ac:dyDescent="0.2">
      <c r="A643" s="129"/>
      <c r="B643" s="128"/>
      <c r="C643" s="128"/>
      <c r="D643" s="128"/>
      <c r="E643" s="128"/>
      <c r="F643" s="128"/>
      <c r="G643" s="128"/>
      <c r="H643" s="128"/>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row>
    <row r="644" spans="1:36" ht="15.75" customHeight="1" x14ac:dyDescent="0.2">
      <c r="A644" s="129"/>
      <c r="B644" s="128"/>
      <c r="C644" s="128"/>
      <c r="D644" s="128"/>
      <c r="E644" s="128"/>
      <c r="F644" s="128"/>
      <c r="G644" s="128"/>
      <c r="H644" s="128"/>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row>
    <row r="645" spans="1:36" ht="15.75" customHeight="1" x14ac:dyDescent="0.2">
      <c r="A645" s="157"/>
      <c r="B645" s="128"/>
      <c r="C645" s="128"/>
      <c r="D645" s="128"/>
      <c r="E645" s="128"/>
      <c r="F645" s="128"/>
      <c r="G645" s="128"/>
      <c r="H645" s="128"/>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row>
    <row r="646" spans="1:36" ht="15.75" customHeight="1" x14ac:dyDescent="0.2">
      <c r="A646" s="129"/>
      <c r="B646" s="128"/>
      <c r="C646" s="128"/>
      <c r="D646" s="128"/>
      <c r="E646" s="128"/>
      <c r="F646" s="128"/>
      <c r="G646" s="128"/>
      <c r="H646" s="128"/>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row>
    <row r="647" spans="1:36" ht="15.75" customHeight="1" x14ac:dyDescent="0.2">
      <c r="A647" s="129"/>
      <c r="B647" s="128"/>
      <c r="C647" s="128"/>
      <c r="D647" s="128"/>
      <c r="E647" s="128"/>
      <c r="F647" s="128"/>
      <c r="G647" s="128"/>
      <c r="H647" s="128"/>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row>
    <row r="648" spans="1:36" ht="15.75" customHeight="1" x14ac:dyDescent="0.2">
      <c r="A648" s="129"/>
      <c r="B648" s="128"/>
      <c r="C648" s="128"/>
      <c r="D648" s="128"/>
      <c r="E648" s="128"/>
      <c r="F648" s="128"/>
      <c r="G648" s="128"/>
      <c r="H648" s="128"/>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row>
    <row r="649" spans="1:36" ht="15.75" customHeight="1" x14ac:dyDescent="0.2">
      <c r="A649" s="157"/>
      <c r="B649" s="128"/>
      <c r="C649" s="128"/>
      <c r="D649" s="128"/>
      <c r="E649" s="128"/>
      <c r="F649" s="128"/>
      <c r="G649" s="128"/>
      <c r="H649" s="128"/>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row>
    <row r="650" spans="1:36" ht="15.75" customHeight="1" x14ac:dyDescent="0.2">
      <c r="A650" s="135"/>
      <c r="B650" s="128"/>
      <c r="C650" s="128"/>
      <c r="D650" s="128"/>
      <c r="E650" s="128"/>
      <c r="F650" s="128"/>
      <c r="G650" s="128"/>
      <c r="H650" s="128"/>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row>
    <row r="651" spans="1:36" ht="15.75" customHeight="1" x14ac:dyDescent="0.2">
      <c r="A651" s="157"/>
      <c r="B651" s="128"/>
      <c r="C651" s="128"/>
      <c r="D651" s="128"/>
      <c r="E651" s="128"/>
      <c r="F651" s="128"/>
      <c r="G651" s="128"/>
      <c r="H651" s="128"/>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row>
    <row r="652" spans="1:36" ht="15.75" customHeight="1" x14ac:dyDescent="0.2">
      <c r="A652" s="158"/>
      <c r="B652" s="128"/>
      <c r="C652" s="128"/>
      <c r="D652" s="128"/>
      <c r="E652" s="128"/>
      <c r="F652" s="128"/>
      <c r="G652" s="128"/>
      <c r="H652" s="128"/>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row>
    <row r="653" spans="1:36" ht="15.75" customHeight="1" x14ac:dyDescent="0.2">
      <c r="A653" s="158"/>
      <c r="B653" s="128"/>
      <c r="C653" s="128"/>
      <c r="D653" s="128"/>
      <c r="E653" s="128"/>
      <c r="F653" s="128"/>
      <c r="G653" s="128"/>
      <c r="H653" s="128"/>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row>
    <row r="654" spans="1:36" ht="15.75" customHeight="1" x14ac:dyDescent="0.2">
      <c r="A654" s="159"/>
      <c r="B654" s="128"/>
      <c r="C654" s="128"/>
      <c r="D654" s="128"/>
      <c r="E654" s="128"/>
      <c r="F654" s="128"/>
      <c r="G654" s="128"/>
      <c r="H654" s="128"/>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row>
    <row r="655" spans="1:36" ht="15.75" customHeight="1" x14ac:dyDescent="0.2">
      <c r="A655" s="122"/>
      <c r="B655" s="122"/>
      <c r="C655" s="122"/>
      <c r="D655" s="122"/>
      <c r="E655" s="122"/>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row>
    <row r="656" spans="1:36" ht="15.75" customHeight="1" x14ac:dyDescent="0.2">
      <c r="A656" s="121"/>
      <c r="B656" s="138"/>
      <c r="C656" s="138"/>
      <c r="D656" s="138"/>
      <c r="E656" s="138"/>
      <c r="F656" s="138"/>
      <c r="G656" s="138"/>
      <c r="H656" s="138"/>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row>
    <row r="657" spans="1:36" ht="15.75" customHeight="1" x14ac:dyDescent="0.2">
      <c r="A657" s="122"/>
      <c r="B657" s="122"/>
      <c r="C657" s="122"/>
      <c r="D657" s="122"/>
      <c r="E657" s="122"/>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row>
    <row r="658" spans="1:36" ht="15.75" customHeight="1" x14ac:dyDescent="0.2">
      <c r="A658" s="122"/>
      <c r="B658" s="122"/>
      <c r="C658" s="122"/>
      <c r="D658" s="122"/>
      <c r="E658" s="122"/>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row>
    <row r="659" spans="1:36" ht="15.75" customHeight="1" x14ac:dyDescent="0.2">
      <c r="A659" s="121"/>
      <c r="B659" s="160"/>
      <c r="C659" s="160"/>
      <c r="D659" s="160"/>
      <c r="E659" s="160"/>
      <c r="F659" s="160"/>
      <c r="G659" s="160"/>
      <c r="H659" s="160"/>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row>
    <row r="660" spans="1:36" ht="15.75" customHeight="1" x14ac:dyDescent="0.2">
      <c r="A660" s="161"/>
      <c r="B660" s="162"/>
      <c r="C660" s="162"/>
      <c r="D660" s="162"/>
      <c r="E660" s="162"/>
      <c r="F660" s="162"/>
      <c r="G660" s="162"/>
      <c r="H660" s="162"/>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row>
    <row r="661" spans="1:36" ht="15.75" customHeight="1" x14ac:dyDescent="0.2">
      <c r="A661" s="161"/>
      <c r="B661" s="162"/>
      <c r="C661" s="162"/>
      <c r="D661" s="162"/>
      <c r="E661" s="162"/>
      <c r="F661" s="163"/>
      <c r="G661" s="163"/>
      <c r="H661" s="163"/>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row>
    <row r="662" spans="1:36" ht="15.75" customHeight="1" x14ac:dyDescent="0.2">
      <c r="A662" s="161"/>
      <c r="B662" s="162"/>
      <c r="C662" s="162"/>
      <c r="D662" s="162"/>
      <c r="E662" s="162"/>
      <c r="F662" s="162"/>
      <c r="G662" s="162"/>
      <c r="H662" s="162"/>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row>
    <row r="663" spans="1:36" ht="15.75" customHeight="1" x14ac:dyDescent="0.2">
      <c r="A663" s="161"/>
      <c r="B663" s="162"/>
      <c r="C663" s="162"/>
      <c r="D663" s="162"/>
      <c r="E663" s="162"/>
      <c r="F663" s="162"/>
      <c r="G663" s="162"/>
      <c r="H663" s="162"/>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row>
    <row r="664" spans="1:36" ht="15.75" customHeight="1" x14ac:dyDescent="0.2">
      <c r="A664" s="161"/>
      <c r="B664" s="162"/>
      <c r="C664" s="162"/>
      <c r="D664" s="162"/>
      <c r="E664" s="162"/>
      <c r="F664" s="162"/>
      <c r="G664" s="162"/>
      <c r="H664" s="162"/>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row>
    <row r="665" spans="1:36" ht="15.75" customHeight="1" x14ac:dyDescent="0.2">
      <c r="A665" s="161"/>
      <c r="B665" s="164"/>
      <c r="C665" s="164"/>
      <c r="D665" s="164"/>
      <c r="E665" s="164"/>
      <c r="F665" s="164"/>
      <c r="G665" s="164"/>
      <c r="H665" s="164"/>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row>
    <row r="666" spans="1:36" ht="15.75" customHeight="1" x14ac:dyDescent="0.2">
      <c r="A666" s="121"/>
      <c r="B666" s="132"/>
      <c r="C666" s="132"/>
      <c r="D666" s="132"/>
      <c r="E666" s="132"/>
      <c r="F666" s="132"/>
      <c r="G666" s="132"/>
      <c r="H666" s="132"/>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row>
    <row r="667" spans="1:36" ht="15.75" customHeight="1" x14ac:dyDescent="0.2">
      <c r="A667" s="122"/>
      <c r="B667" s="122"/>
      <c r="C667" s="122"/>
      <c r="D667" s="122"/>
      <c r="E667" s="122"/>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row>
    <row r="668" spans="1:36" ht="15.75" customHeight="1" x14ac:dyDescent="0.2">
      <c r="A668" s="121"/>
      <c r="B668" s="121"/>
      <c r="C668" s="121"/>
      <c r="D668" s="121"/>
      <c r="E668" s="121"/>
      <c r="F668" s="165"/>
      <c r="G668" s="165"/>
      <c r="H668" s="165"/>
      <c r="I668" s="165"/>
      <c r="J668" s="165"/>
      <c r="K668" s="165"/>
      <c r="L668" s="165"/>
      <c r="M668" s="165"/>
      <c r="N668" s="165"/>
      <c r="O668" s="165"/>
      <c r="P668" s="165"/>
      <c r="Q668" s="165"/>
      <c r="R668" s="165"/>
      <c r="S668" s="165"/>
      <c r="T668" s="165"/>
      <c r="U668" s="165"/>
      <c r="V668" s="165"/>
      <c r="W668" s="165"/>
      <c r="X668" s="165"/>
      <c r="Y668" s="165"/>
      <c r="Z668" s="165"/>
      <c r="AA668" s="165"/>
      <c r="AB668" s="165"/>
      <c r="AC668" s="165"/>
      <c r="AD668" s="165"/>
      <c r="AE668" s="165"/>
      <c r="AF668" s="165"/>
      <c r="AG668" s="165"/>
      <c r="AH668" s="165"/>
      <c r="AI668" s="165"/>
      <c r="AJ668" s="165"/>
    </row>
    <row r="669" spans="1:36" ht="15.75" customHeight="1" x14ac:dyDescent="0.2">
      <c r="A669" s="122"/>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row>
    <row r="670" spans="1:36" ht="15.75" customHeight="1" x14ac:dyDescent="0.2">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c r="AA670" s="122"/>
      <c r="AB670" s="122"/>
      <c r="AC670" s="122"/>
      <c r="AD670" s="122"/>
      <c r="AE670" s="122"/>
      <c r="AF670" s="122"/>
      <c r="AG670" s="122"/>
      <c r="AH670" s="166"/>
      <c r="AI670" s="122"/>
      <c r="AJ670" s="122"/>
    </row>
    <row r="671" spans="1:36" ht="15.75" customHeight="1" x14ac:dyDescent="0.2">
      <c r="A671" s="122"/>
      <c r="B671" s="122"/>
      <c r="C671" s="122"/>
      <c r="D671" s="122"/>
      <c r="E671" s="122"/>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row>
    <row r="672" spans="1:36" ht="15.75" customHeight="1" x14ac:dyDescent="0.2">
      <c r="A672" s="121"/>
      <c r="B672" s="121"/>
      <c r="C672" s="122"/>
      <c r="D672" s="122"/>
      <c r="E672" s="122"/>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row>
    <row r="673" spans="1:36" ht="15.75" customHeight="1" x14ac:dyDescent="0.2">
      <c r="A673" s="122"/>
      <c r="B673" s="122"/>
      <c r="C673" s="122"/>
      <c r="D673" s="122"/>
      <c r="E673" s="122"/>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row>
    <row r="674" spans="1:36" ht="15.75" customHeight="1" x14ac:dyDescent="0.2">
      <c r="A674" s="121"/>
      <c r="B674" s="160"/>
      <c r="C674" s="160"/>
      <c r="D674" s="160"/>
      <c r="E674" s="160"/>
      <c r="F674" s="160"/>
      <c r="G674" s="160"/>
      <c r="H674" s="160"/>
      <c r="I674" s="160"/>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row>
    <row r="675" spans="1:36" ht="15.75" customHeight="1" x14ac:dyDescent="0.2">
      <c r="A675" s="122"/>
      <c r="B675" s="131"/>
      <c r="C675" s="122"/>
      <c r="D675" s="122"/>
      <c r="E675" s="122"/>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row>
    <row r="676" spans="1:36" ht="15.75" customHeight="1" x14ac:dyDescent="0.2">
      <c r="A676" s="122"/>
      <c r="B676" s="122"/>
      <c r="C676" s="122"/>
      <c r="D676" s="122"/>
      <c r="E676" s="122"/>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row>
    <row r="677" spans="1:36" ht="15.75" customHeight="1" x14ac:dyDescent="0.2">
      <c r="A677" s="121"/>
      <c r="B677" s="132"/>
      <c r="C677" s="122"/>
      <c r="D677" s="122"/>
      <c r="E677" s="122"/>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row>
    <row r="678" spans="1:36" ht="15.75" customHeight="1" x14ac:dyDescent="0.2">
      <c r="A678" s="121"/>
      <c r="B678" s="131"/>
      <c r="C678" s="122"/>
      <c r="D678" s="122"/>
      <c r="E678" s="122"/>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row>
    <row r="679" spans="1:36" ht="15.75" customHeight="1" x14ac:dyDescent="0.2">
      <c r="A679" s="121"/>
      <c r="B679" s="131"/>
      <c r="C679" s="122"/>
      <c r="D679" s="122"/>
      <c r="E679" s="122"/>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row>
    <row r="680" spans="1:36" ht="15" customHeight="1" x14ac:dyDescent="0.2">
      <c r="A680" s="125"/>
      <c r="B680" s="122"/>
      <c r="C680" s="122"/>
      <c r="D680" s="122"/>
      <c r="E680" s="322"/>
      <c r="F680" s="323"/>
      <c r="G680" s="323"/>
      <c r="H680" s="323"/>
      <c r="I680" s="323"/>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row>
    <row r="681" spans="1:36" ht="15.75" customHeight="1" x14ac:dyDescent="0.2">
      <c r="A681" s="125"/>
      <c r="B681" s="131"/>
      <c r="C681" s="122"/>
      <c r="D681" s="122"/>
      <c r="E681" s="323"/>
      <c r="F681" s="323"/>
      <c r="G681" s="323"/>
      <c r="H681" s="323"/>
      <c r="I681" s="323"/>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row>
    <row r="682" spans="1:36" ht="15.75" customHeight="1" x14ac:dyDescent="0.2">
      <c r="A682" s="121"/>
      <c r="B682" s="131"/>
      <c r="C682" s="122"/>
      <c r="D682" s="122"/>
      <c r="E682" s="122"/>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row>
    <row r="683" spans="1:36" ht="15.75" customHeight="1" x14ac:dyDescent="0.2">
      <c r="A683" s="121"/>
      <c r="B683" s="131"/>
      <c r="C683" s="122"/>
      <c r="D683" s="122"/>
      <c r="E683" s="122"/>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row>
    <row r="684" spans="1:36" ht="15.75" customHeight="1" x14ac:dyDescent="0.2">
      <c r="A684" s="121"/>
      <c r="B684" s="132"/>
      <c r="C684" s="122"/>
      <c r="D684" s="122"/>
      <c r="E684" s="122"/>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row>
    <row r="685" spans="1:36" ht="15.75" customHeight="1" x14ac:dyDescent="0.2">
      <c r="A685" s="121"/>
      <c r="B685" s="131"/>
      <c r="C685" s="122"/>
      <c r="D685" s="122"/>
      <c r="E685" s="122"/>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row>
    <row r="686" spans="1:36" ht="15.75" customHeight="1" x14ac:dyDescent="0.2">
      <c r="A686" s="121"/>
      <c r="B686" s="131"/>
      <c r="C686" s="122"/>
      <c r="D686" s="122"/>
      <c r="E686" s="122"/>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row>
    <row r="687" spans="1:36" ht="15.75" customHeight="1" x14ac:dyDescent="0.2">
      <c r="A687" s="121"/>
      <c r="B687" s="131"/>
      <c r="C687" s="122"/>
      <c r="D687" s="122"/>
      <c r="E687" s="122"/>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row>
    <row r="688" spans="1:36" ht="15.75" customHeight="1" x14ac:dyDescent="0.2">
      <c r="A688" s="121"/>
      <c r="B688" s="131"/>
      <c r="C688" s="122"/>
      <c r="D688" s="122"/>
      <c r="E688" s="122"/>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row>
    <row r="689" spans="1:36" ht="15.75" customHeight="1" x14ac:dyDescent="0.2">
      <c r="A689" s="167"/>
      <c r="B689" s="168"/>
      <c r="C689" s="168"/>
      <c r="D689" s="168"/>
      <c r="E689" s="168"/>
      <c r="F689" s="168"/>
      <c r="G689" s="168"/>
      <c r="H689" s="168"/>
      <c r="I689" s="168"/>
      <c r="J689" s="168"/>
      <c r="K689" s="168"/>
      <c r="L689" s="168"/>
      <c r="M689" s="168"/>
      <c r="N689" s="168"/>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row>
    <row r="690" spans="1:36" ht="15.75" customHeight="1" x14ac:dyDescent="0.2">
      <c r="A690" s="168"/>
      <c r="B690" s="168"/>
      <c r="C690" s="168"/>
      <c r="D690" s="168"/>
      <c r="E690" s="168"/>
      <c r="F690" s="168"/>
      <c r="G690" s="168"/>
      <c r="H690" s="168"/>
      <c r="I690" s="168"/>
      <c r="J690" s="168"/>
      <c r="K690" s="168"/>
      <c r="L690" s="168"/>
      <c r="M690" s="168"/>
      <c r="N690" s="168"/>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row>
    <row r="691" spans="1:36" ht="15.75" customHeight="1" x14ac:dyDescent="0.2">
      <c r="A691" s="168"/>
      <c r="B691" s="168"/>
      <c r="C691" s="168"/>
      <c r="D691" s="168"/>
      <c r="E691" s="168"/>
      <c r="F691" s="168"/>
      <c r="G691" s="168"/>
      <c r="H691" s="168"/>
      <c r="I691" s="168"/>
      <c r="J691" s="168"/>
      <c r="K691" s="168"/>
      <c r="L691" s="168"/>
      <c r="M691" s="168"/>
      <c r="N691" s="168"/>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row>
    <row r="692" spans="1:36" ht="15.75" customHeight="1" x14ac:dyDescent="0.2">
      <c r="A692" s="169"/>
      <c r="B692" s="170"/>
      <c r="C692" s="171"/>
      <c r="D692" s="172"/>
      <c r="E692" s="172"/>
      <c r="F692" s="173"/>
      <c r="G692" s="172"/>
      <c r="H692" s="173"/>
      <c r="I692" s="172"/>
      <c r="J692" s="173"/>
      <c r="K692" s="172"/>
      <c r="L692" s="173"/>
      <c r="M692" s="173"/>
      <c r="N692" s="173"/>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row>
    <row r="693" spans="1:36" ht="15.75" customHeight="1" x14ac:dyDescent="0.2">
      <c r="A693" s="174"/>
      <c r="B693" s="173"/>
      <c r="C693" s="175"/>
      <c r="D693" s="174"/>
      <c r="E693" s="174"/>
      <c r="F693" s="176"/>
      <c r="G693" s="174"/>
      <c r="H693" s="176"/>
      <c r="I693" s="174"/>
      <c r="J693" s="176"/>
      <c r="K693" s="174"/>
      <c r="L693" s="176"/>
      <c r="M693" s="174"/>
      <c r="N693" s="176"/>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row>
    <row r="694" spans="1:36" ht="15.75" customHeight="1" x14ac:dyDescent="0.2">
      <c r="A694" s="174"/>
      <c r="B694" s="173"/>
      <c r="C694" s="173"/>
      <c r="D694" s="174"/>
      <c r="E694" s="174"/>
      <c r="F694" s="176"/>
      <c r="G694" s="174"/>
      <c r="H694" s="176"/>
      <c r="I694" s="174"/>
      <c r="J694" s="176"/>
      <c r="K694" s="174"/>
      <c r="L694" s="176"/>
      <c r="M694" s="174"/>
      <c r="N694" s="176"/>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row>
    <row r="695" spans="1:36" ht="15.75" customHeight="1" x14ac:dyDescent="0.2">
      <c r="A695" s="174"/>
      <c r="B695" s="173"/>
      <c r="C695" s="173"/>
      <c r="D695" s="174"/>
      <c r="E695" s="174"/>
      <c r="F695" s="176"/>
      <c r="G695" s="174"/>
      <c r="H695" s="176"/>
      <c r="I695" s="174"/>
      <c r="J695" s="176"/>
      <c r="K695" s="174"/>
      <c r="L695" s="176"/>
      <c r="M695" s="174"/>
      <c r="N695" s="176"/>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row>
    <row r="696" spans="1:36" ht="15.75" customHeight="1" x14ac:dyDescent="0.2">
      <c r="A696" s="174"/>
      <c r="B696" s="173"/>
      <c r="C696" s="173"/>
      <c r="D696" s="174"/>
      <c r="E696" s="174"/>
      <c r="F696" s="176"/>
      <c r="G696" s="174"/>
      <c r="H696" s="176"/>
      <c r="I696" s="174"/>
      <c r="J696" s="176"/>
      <c r="K696" s="174"/>
      <c r="L696" s="176"/>
      <c r="M696" s="174"/>
      <c r="N696" s="176"/>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row>
    <row r="697" spans="1:36" ht="15.75" customHeight="1" x14ac:dyDescent="0.2">
      <c r="A697" s="174"/>
      <c r="B697" s="173"/>
      <c r="C697" s="177"/>
      <c r="D697" s="178"/>
      <c r="E697" s="174"/>
      <c r="F697" s="176"/>
      <c r="G697" s="174"/>
      <c r="H697" s="176"/>
      <c r="I697" s="174"/>
      <c r="J697" s="176"/>
      <c r="K697" s="174"/>
      <c r="L697" s="176"/>
      <c r="M697" s="174"/>
      <c r="N697" s="176"/>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row>
    <row r="698" spans="1:36" ht="15.75" customHeight="1" x14ac:dyDescent="0.2">
      <c r="A698" s="174"/>
      <c r="B698" s="173"/>
      <c r="C698" s="179"/>
      <c r="D698" s="178"/>
      <c r="E698" s="174"/>
      <c r="F698" s="180"/>
      <c r="G698" s="174"/>
      <c r="H698" s="180"/>
      <c r="I698" s="174"/>
      <c r="J698" s="180"/>
      <c r="K698" s="174"/>
      <c r="L698" s="180"/>
      <c r="M698" s="174"/>
      <c r="N698" s="176"/>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row>
    <row r="699" spans="1:36" ht="15.75" customHeight="1" x14ac:dyDescent="0.2">
      <c r="A699" s="174"/>
      <c r="B699" s="173"/>
      <c r="C699" s="179"/>
      <c r="D699" s="178"/>
      <c r="E699" s="174"/>
      <c r="F699" s="180"/>
      <c r="G699" s="174"/>
      <c r="H699" s="180"/>
      <c r="I699" s="174"/>
      <c r="J699" s="180"/>
      <c r="K699" s="174"/>
      <c r="L699" s="180"/>
      <c r="M699" s="174"/>
      <c r="N699" s="180"/>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row>
    <row r="700" spans="1:36" ht="15.75" customHeight="1" x14ac:dyDescent="0.2">
      <c r="A700" s="174"/>
      <c r="B700" s="172"/>
      <c r="C700" s="177"/>
      <c r="D700" s="178"/>
      <c r="E700" s="174"/>
      <c r="F700" s="176"/>
      <c r="G700" s="174"/>
      <c r="H700" s="176"/>
      <c r="I700" s="174"/>
      <c r="J700" s="176"/>
      <c r="K700" s="174"/>
      <c r="L700" s="176"/>
      <c r="M700" s="174"/>
      <c r="N700" s="176"/>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row>
    <row r="701" spans="1:36" ht="15.75" customHeight="1" x14ac:dyDescent="0.2">
      <c r="A701" s="174"/>
      <c r="B701" s="172"/>
      <c r="C701" s="179"/>
      <c r="D701" s="178"/>
      <c r="E701" s="174"/>
      <c r="F701" s="176"/>
      <c r="G701" s="174"/>
      <c r="H701" s="176"/>
      <c r="I701" s="174"/>
      <c r="J701" s="176"/>
      <c r="K701" s="174"/>
      <c r="L701" s="176"/>
      <c r="M701" s="174"/>
      <c r="N701" s="176"/>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row>
    <row r="702" spans="1:36" ht="15.75" customHeight="1" x14ac:dyDescent="0.2">
      <c r="A702" s="174"/>
      <c r="B702" s="172"/>
      <c r="C702" s="181"/>
      <c r="D702" s="178"/>
      <c r="E702" s="174"/>
      <c r="F702" s="176"/>
      <c r="G702" s="174"/>
      <c r="H702" s="176"/>
      <c r="I702" s="174"/>
      <c r="J702" s="176"/>
      <c r="K702" s="174"/>
      <c r="L702" s="176"/>
      <c r="M702" s="174"/>
      <c r="N702" s="176"/>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row>
    <row r="703" spans="1:36" ht="15.75" customHeight="1" x14ac:dyDescent="0.2">
      <c r="A703" s="174"/>
      <c r="B703" s="173"/>
      <c r="C703" s="177"/>
      <c r="D703" s="178"/>
      <c r="E703" s="174"/>
      <c r="F703" s="176"/>
      <c r="G703" s="174"/>
      <c r="H703" s="176"/>
      <c r="I703" s="174"/>
      <c r="J703" s="176"/>
      <c r="K703" s="174"/>
      <c r="L703" s="176"/>
      <c r="M703" s="174"/>
      <c r="N703" s="176"/>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row>
    <row r="704" spans="1:36" ht="15.75" customHeight="1" x14ac:dyDescent="0.2">
      <c r="A704" s="174"/>
      <c r="B704" s="173"/>
      <c r="C704" s="177"/>
      <c r="D704" s="178"/>
      <c r="E704" s="174"/>
      <c r="F704" s="176"/>
      <c r="G704" s="174"/>
      <c r="H704" s="176"/>
      <c r="I704" s="174"/>
      <c r="J704" s="176"/>
      <c r="K704" s="174"/>
      <c r="L704" s="176"/>
      <c r="M704" s="174"/>
      <c r="N704" s="176"/>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row>
    <row r="705" spans="1:36" ht="15.75" customHeight="1" x14ac:dyDescent="0.2">
      <c r="A705" s="174"/>
      <c r="B705" s="172"/>
      <c r="C705" s="177"/>
      <c r="D705" s="178"/>
      <c r="E705" s="174"/>
      <c r="F705" s="176"/>
      <c r="G705" s="174"/>
      <c r="H705" s="176"/>
      <c r="I705" s="174"/>
      <c r="J705" s="176"/>
      <c r="K705" s="174"/>
      <c r="L705" s="176"/>
      <c r="M705" s="174"/>
      <c r="N705" s="176"/>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row>
    <row r="706" spans="1:36" ht="15.75" customHeight="1" x14ac:dyDescent="0.2">
      <c r="A706" s="174"/>
      <c r="B706" s="172"/>
      <c r="C706" s="177"/>
      <c r="D706" s="178"/>
      <c r="E706" s="174"/>
      <c r="F706" s="176"/>
      <c r="G706" s="174"/>
      <c r="H706" s="176"/>
      <c r="I706" s="174"/>
      <c r="J706" s="176"/>
      <c r="K706" s="174"/>
      <c r="L706" s="176"/>
      <c r="M706" s="174"/>
      <c r="N706" s="176"/>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row>
    <row r="707" spans="1:36" ht="15.75" customHeight="1" x14ac:dyDescent="0.2">
      <c r="A707" s="174"/>
      <c r="B707" s="172"/>
      <c r="C707" s="177"/>
      <c r="D707" s="178"/>
      <c r="E707" s="174"/>
      <c r="F707" s="176"/>
      <c r="G707" s="174"/>
      <c r="H707" s="176"/>
      <c r="I707" s="174"/>
      <c r="J707" s="176"/>
      <c r="K707" s="174"/>
      <c r="L707" s="176"/>
      <c r="M707" s="174"/>
      <c r="N707" s="176"/>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row>
    <row r="708" spans="1:36" ht="15.75" customHeight="1" x14ac:dyDescent="0.2">
      <c r="A708" s="174"/>
      <c r="B708" s="172"/>
      <c r="C708" s="177"/>
      <c r="D708" s="178"/>
      <c r="E708" s="174"/>
      <c r="F708" s="176"/>
      <c r="G708" s="174"/>
      <c r="H708" s="176"/>
      <c r="I708" s="174"/>
      <c r="J708" s="176"/>
      <c r="K708" s="174"/>
      <c r="L708" s="176"/>
      <c r="M708" s="174"/>
      <c r="N708" s="176"/>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row>
    <row r="709" spans="1:36" ht="15.75" customHeight="1" x14ac:dyDescent="0.2">
      <c r="A709" s="174"/>
      <c r="B709" s="172"/>
      <c r="C709" s="177"/>
      <c r="D709" s="178"/>
      <c r="E709" s="174"/>
      <c r="F709" s="176"/>
      <c r="G709" s="174"/>
      <c r="H709" s="176"/>
      <c r="I709" s="174"/>
      <c r="J709" s="176"/>
      <c r="K709" s="174"/>
      <c r="L709" s="176"/>
      <c r="M709" s="174"/>
      <c r="N709" s="176"/>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row>
    <row r="710" spans="1:36" ht="15.75" customHeight="1" x14ac:dyDescent="0.2">
      <c r="A710" s="174"/>
      <c r="B710" s="172"/>
      <c r="C710" s="177"/>
      <c r="D710" s="178"/>
      <c r="E710" s="174"/>
      <c r="F710" s="176"/>
      <c r="G710" s="174"/>
      <c r="H710" s="176"/>
      <c r="I710" s="174"/>
      <c r="J710" s="176"/>
      <c r="K710" s="174"/>
      <c r="L710" s="176"/>
      <c r="M710" s="174"/>
      <c r="N710" s="176"/>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row>
    <row r="711" spans="1:36" ht="15.75" customHeight="1" x14ac:dyDescent="0.2">
      <c r="A711" s="174"/>
      <c r="B711" s="172"/>
      <c r="C711" s="177"/>
      <c r="D711" s="178"/>
      <c r="E711" s="174"/>
      <c r="F711" s="176"/>
      <c r="G711" s="174"/>
      <c r="H711" s="176"/>
      <c r="I711" s="174"/>
      <c r="J711" s="176"/>
      <c r="K711" s="174"/>
      <c r="L711" s="176"/>
      <c r="M711" s="174"/>
      <c r="N711" s="176"/>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row>
    <row r="712" spans="1:36" ht="15.75" customHeight="1" x14ac:dyDescent="0.2">
      <c r="A712" s="174"/>
      <c r="B712" s="172"/>
      <c r="C712" s="177"/>
      <c r="D712" s="178"/>
      <c r="E712" s="174"/>
      <c r="F712" s="176"/>
      <c r="G712" s="174"/>
      <c r="H712" s="176"/>
      <c r="I712" s="174"/>
      <c r="J712" s="176"/>
      <c r="K712" s="174"/>
      <c r="L712" s="176"/>
      <c r="M712" s="174"/>
      <c r="N712" s="176"/>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row>
    <row r="713" spans="1:36" ht="15.75" customHeight="1" x14ac:dyDescent="0.2">
      <c r="A713" s="174"/>
      <c r="B713" s="172"/>
      <c r="C713" s="177"/>
      <c r="D713" s="178"/>
      <c r="E713" s="174"/>
      <c r="F713" s="176"/>
      <c r="G713" s="174"/>
      <c r="H713" s="176"/>
      <c r="I713" s="174"/>
      <c r="J713" s="176"/>
      <c r="K713" s="174"/>
      <c r="L713" s="176"/>
      <c r="M713" s="174"/>
      <c r="N713" s="176"/>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row>
    <row r="714" spans="1:36" ht="15.75" customHeight="1" x14ac:dyDescent="0.2">
      <c r="A714" s="174"/>
      <c r="B714" s="172"/>
      <c r="C714" s="177"/>
      <c r="D714" s="178"/>
      <c r="E714" s="174"/>
      <c r="F714" s="176"/>
      <c r="G714" s="174"/>
      <c r="H714" s="176"/>
      <c r="I714" s="174"/>
      <c r="J714" s="176"/>
      <c r="K714" s="174"/>
      <c r="L714" s="176"/>
      <c r="M714" s="174"/>
      <c r="N714" s="176"/>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row>
    <row r="715" spans="1:36" ht="15.75" customHeight="1" x14ac:dyDescent="0.2">
      <c r="A715" s="172"/>
      <c r="B715" s="172"/>
      <c r="C715" s="174"/>
      <c r="D715" s="178"/>
      <c r="E715" s="174"/>
      <c r="F715" s="176"/>
      <c r="G715" s="174"/>
      <c r="H715" s="176"/>
      <c r="I715" s="174"/>
      <c r="J715" s="176"/>
      <c r="K715" s="174"/>
      <c r="L715" s="182"/>
      <c r="M715" s="174"/>
      <c r="N715" s="182"/>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row>
    <row r="716" spans="1:36" ht="15.75" customHeight="1" x14ac:dyDescent="0.2">
      <c r="A716" s="174"/>
      <c r="B716" s="173"/>
      <c r="C716" s="179"/>
      <c r="D716" s="178"/>
      <c r="E716" s="174"/>
      <c r="F716" s="183"/>
      <c r="G716" s="174"/>
      <c r="H716" s="183"/>
      <c r="I716" s="174"/>
      <c r="J716" s="183"/>
      <c r="K716" s="174"/>
      <c r="L716" s="183"/>
      <c r="M716" s="174"/>
      <c r="N716" s="183"/>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row>
    <row r="717" spans="1:36" ht="15.75" customHeight="1" x14ac:dyDescent="0.2">
      <c r="A717" s="174"/>
      <c r="B717" s="173"/>
      <c r="C717" s="177"/>
      <c r="D717" s="178"/>
      <c r="E717" s="174"/>
      <c r="F717" s="184"/>
      <c r="G717" s="174"/>
      <c r="H717" s="184"/>
      <c r="I717" s="174"/>
      <c r="J717" s="185"/>
      <c r="K717" s="174"/>
      <c r="L717" s="184"/>
      <c r="M717" s="174"/>
      <c r="N717" s="184"/>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row>
    <row r="718" spans="1:36" ht="15.75" customHeight="1" x14ac:dyDescent="0.2">
      <c r="A718" s="174"/>
      <c r="B718" s="173"/>
      <c r="C718" s="177"/>
      <c r="D718" s="178"/>
      <c r="E718" s="174"/>
      <c r="F718" s="184"/>
      <c r="G718" s="174"/>
      <c r="H718" s="184"/>
      <c r="I718" s="174"/>
      <c r="J718" s="184"/>
      <c r="K718" s="174"/>
      <c r="L718" s="184"/>
      <c r="M718" s="174"/>
      <c r="N718" s="184"/>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row>
    <row r="719" spans="1:36" ht="15.75" customHeight="1" x14ac:dyDescent="0.2">
      <c r="A719" s="174"/>
      <c r="B719" s="172"/>
      <c r="C719" s="177"/>
      <c r="D719" s="178"/>
      <c r="E719" s="174"/>
      <c r="F719" s="184"/>
      <c r="G719" s="174"/>
      <c r="H719" s="185"/>
      <c r="I719" s="174"/>
      <c r="J719" s="185"/>
      <c r="K719" s="174"/>
      <c r="L719" s="184"/>
      <c r="M719" s="174"/>
      <c r="N719" s="184"/>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row>
    <row r="720" spans="1:36" ht="15.75" customHeight="1" x14ac:dyDescent="0.2">
      <c r="A720" s="174"/>
      <c r="B720" s="172"/>
      <c r="C720" s="177"/>
      <c r="D720" s="178"/>
      <c r="E720" s="174"/>
      <c r="F720" s="184"/>
      <c r="G720" s="174"/>
      <c r="H720" s="185"/>
      <c r="I720" s="174"/>
      <c r="J720" s="185"/>
      <c r="K720" s="174"/>
      <c r="L720" s="184"/>
      <c r="M720" s="174"/>
      <c r="N720" s="184"/>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row>
    <row r="721" spans="1:36" ht="15.75" customHeight="1" x14ac:dyDescent="0.2">
      <c r="A721" s="174"/>
      <c r="B721" s="172"/>
      <c r="C721" s="177"/>
      <c r="D721" s="178"/>
      <c r="E721" s="174"/>
      <c r="F721" s="184"/>
      <c r="G721" s="174"/>
      <c r="H721" s="185"/>
      <c r="I721" s="174"/>
      <c r="J721" s="185"/>
      <c r="K721" s="174"/>
      <c r="L721" s="184"/>
      <c r="M721" s="174"/>
      <c r="N721" s="184"/>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row>
    <row r="722" spans="1:36" ht="15.75" customHeight="1" x14ac:dyDescent="0.2">
      <c r="A722" s="174"/>
      <c r="B722" s="172"/>
      <c r="C722" s="177"/>
      <c r="D722" s="178"/>
      <c r="E722" s="174"/>
      <c r="F722" s="184"/>
      <c r="G722" s="174"/>
      <c r="H722" s="184"/>
      <c r="I722" s="174"/>
      <c r="J722" s="184"/>
      <c r="K722" s="174"/>
      <c r="L722" s="184"/>
      <c r="M722" s="174"/>
      <c r="N722" s="184"/>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row>
    <row r="723" spans="1:36" ht="15.75" customHeight="1" x14ac:dyDescent="0.2">
      <c r="A723" s="174"/>
      <c r="B723" s="173"/>
      <c r="C723" s="177"/>
      <c r="D723" s="178"/>
      <c r="E723" s="174"/>
      <c r="F723" s="184"/>
      <c r="G723" s="174"/>
      <c r="H723" s="185"/>
      <c r="I723" s="174"/>
      <c r="J723" s="185"/>
      <c r="K723" s="174"/>
      <c r="L723" s="184"/>
      <c r="M723" s="174"/>
      <c r="N723" s="18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row>
    <row r="724" spans="1:36" ht="15.75" customHeight="1" x14ac:dyDescent="0.2">
      <c r="A724" s="174"/>
      <c r="B724" s="172"/>
      <c r="C724" s="177"/>
      <c r="D724" s="178"/>
      <c r="E724" s="174"/>
      <c r="F724" s="184"/>
      <c r="G724" s="174"/>
      <c r="H724" s="184"/>
      <c r="I724" s="174"/>
      <c r="J724" s="184"/>
      <c r="K724" s="174"/>
      <c r="L724" s="184"/>
      <c r="M724" s="174"/>
      <c r="N724" s="184"/>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row>
    <row r="725" spans="1:36" ht="15.75" customHeight="1" x14ac:dyDescent="0.2">
      <c r="A725" s="174"/>
      <c r="B725" s="172"/>
      <c r="C725" s="177"/>
      <c r="D725" s="178"/>
      <c r="E725" s="174"/>
      <c r="F725" s="184"/>
      <c r="G725" s="174"/>
      <c r="H725" s="184"/>
      <c r="I725" s="174"/>
      <c r="J725" s="184"/>
      <c r="K725" s="174"/>
      <c r="L725" s="184"/>
      <c r="M725" s="174"/>
      <c r="N725" s="184"/>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row>
    <row r="726" spans="1:36" ht="15.75" customHeight="1" x14ac:dyDescent="0.2">
      <c r="A726" s="174"/>
      <c r="B726" s="172"/>
      <c r="C726" s="174"/>
      <c r="D726" s="178"/>
      <c r="E726" s="174"/>
      <c r="F726" s="184"/>
      <c r="G726" s="174"/>
      <c r="H726" s="184"/>
      <c r="I726" s="174"/>
      <c r="J726" s="184"/>
      <c r="K726" s="174"/>
      <c r="L726" s="186"/>
      <c r="M726" s="174"/>
      <c r="N726" s="186"/>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row>
    <row r="727" spans="1:36" ht="15.75" customHeight="1" x14ac:dyDescent="0.2">
      <c r="A727" s="174"/>
      <c r="B727" s="172"/>
      <c r="C727" s="177"/>
      <c r="D727" s="178"/>
      <c r="E727" s="174"/>
      <c r="F727" s="184"/>
      <c r="G727" s="174"/>
      <c r="H727" s="185"/>
      <c r="I727" s="174"/>
      <c r="J727" s="185"/>
      <c r="K727" s="174"/>
      <c r="L727" s="184"/>
      <c r="M727" s="174"/>
      <c r="N727" s="184"/>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row>
    <row r="728" spans="1:36" ht="15.75" customHeight="1" x14ac:dyDescent="0.2">
      <c r="A728" s="174"/>
      <c r="B728" s="172"/>
      <c r="C728" s="177"/>
      <c r="D728" s="178"/>
      <c r="E728" s="174"/>
      <c r="F728" s="184"/>
      <c r="G728" s="174"/>
      <c r="H728" s="185"/>
      <c r="I728" s="174"/>
      <c r="J728" s="185"/>
      <c r="K728" s="174"/>
      <c r="L728" s="184"/>
      <c r="M728" s="174"/>
      <c r="N728" s="18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row>
    <row r="729" spans="1:36" ht="15.75" customHeight="1" x14ac:dyDescent="0.2">
      <c r="A729" s="174"/>
      <c r="B729" s="172"/>
      <c r="C729" s="177"/>
      <c r="D729" s="178"/>
      <c r="E729" s="174"/>
      <c r="F729" s="184"/>
      <c r="G729" s="174"/>
      <c r="H729" s="185"/>
      <c r="I729" s="174"/>
      <c r="J729" s="185"/>
      <c r="K729" s="174"/>
      <c r="L729" s="184"/>
      <c r="M729" s="174"/>
      <c r="N729" s="184"/>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row>
    <row r="730" spans="1:36" ht="15.75" customHeight="1" x14ac:dyDescent="0.2">
      <c r="A730" s="174"/>
      <c r="B730" s="172"/>
      <c r="C730" s="177"/>
      <c r="D730" s="173"/>
      <c r="E730" s="174"/>
      <c r="F730" s="184"/>
      <c r="G730" s="174"/>
      <c r="H730" s="185"/>
      <c r="I730" s="174"/>
      <c r="J730" s="185"/>
      <c r="K730" s="174"/>
      <c r="L730" s="184"/>
      <c r="M730" s="174"/>
      <c r="N730" s="184"/>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row>
    <row r="731" spans="1:36" ht="15.75" customHeight="1" x14ac:dyDescent="0.2">
      <c r="A731" s="174"/>
      <c r="B731" s="172"/>
      <c r="C731" s="179"/>
      <c r="D731" s="178"/>
      <c r="E731" s="174"/>
      <c r="F731" s="184"/>
      <c r="G731" s="174"/>
      <c r="H731" s="185"/>
      <c r="I731" s="174"/>
      <c r="J731" s="185"/>
      <c r="K731" s="174"/>
      <c r="L731" s="184"/>
      <c r="M731" s="174"/>
      <c r="N731" s="18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row>
    <row r="732" spans="1:36" ht="15.75" customHeight="1" x14ac:dyDescent="0.2">
      <c r="A732" s="174"/>
      <c r="B732" s="172"/>
      <c r="C732" s="177"/>
      <c r="D732" s="173"/>
      <c r="E732" s="174"/>
      <c r="F732" s="184"/>
      <c r="G732" s="174"/>
      <c r="H732" s="184"/>
      <c r="I732" s="174"/>
      <c r="J732" s="185"/>
      <c r="K732" s="174"/>
      <c r="L732" s="184"/>
      <c r="M732" s="174"/>
      <c r="N732" s="184"/>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row>
    <row r="733" spans="1:36" ht="15.75" customHeight="1" x14ac:dyDescent="0.2">
      <c r="A733" s="174"/>
      <c r="B733" s="172"/>
      <c r="C733" s="177"/>
      <c r="D733" s="178"/>
      <c r="E733" s="174"/>
      <c r="F733" s="184"/>
      <c r="G733" s="174"/>
      <c r="H733" s="185"/>
      <c r="I733" s="174"/>
      <c r="J733" s="185"/>
      <c r="K733" s="174"/>
      <c r="L733" s="184"/>
      <c r="M733" s="174"/>
      <c r="N733" s="18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row>
    <row r="734" spans="1:36" ht="15.75" customHeight="1" x14ac:dyDescent="0.2">
      <c r="A734" s="174"/>
      <c r="B734" s="172"/>
      <c r="C734" s="177"/>
      <c r="D734" s="173"/>
      <c r="E734" s="174"/>
      <c r="F734" s="184"/>
      <c r="G734" s="174"/>
      <c r="H734" s="184"/>
      <c r="I734" s="174"/>
      <c r="J734" s="184"/>
      <c r="K734" s="174"/>
      <c r="L734" s="184"/>
      <c r="M734" s="174"/>
      <c r="N734" s="184"/>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row>
    <row r="735" spans="1:36" ht="15.75" customHeight="1" x14ac:dyDescent="0.2">
      <c r="A735" s="174"/>
      <c r="B735" s="172"/>
      <c r="C735" s="177"/>
      <c r="D735" s="173"/>
      <c r="E735" s="174"/>
      <c r="F735" s="184"/>
      <c r="G735" s="174"/>
      <c r="H735" s="184"/>
      <c r="I735" s="174"/>
      <c r="J735" s="184"/>
      <c r="K735" s="174"/>
      <c r="L735" s="184"/>
      <c r="M735" s="174"/>
      <c r="N735" s="184"/>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row>
    <row r="736" spans="1:36" ht="15.75" customHeight="1" x14ac:dyDescent="0.2">
      <c r="A736" s="174"/>
      <c r="B736" s="172"/>
      <c r="C736" s="177"/>
      <c r="D736" s="178"/>
      <c r="E736" s="174"/>
      <c r="F736" s="184"/>
      <c r="G736" s="174"/>
      <c r="H736" s="184"/>
      <c r="I736" s="174"/>
      <c r="J736" s="185"/>
      <c r="K736" s="174"/>
      <c r="L736" s="184"/>
      <c r="M736" s="174"/>
      <c r="N736" s="184"/>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row>
    <row r="737" spans="1:36" ht="15.75" customHeight="1" x14ac:dyDescent="0.2">
      <c r="A737" s="174"/>
      <c r="B737" s="172"/>
      <c r="C737" s="177"/>
      <c r="D737" s="173"/>
      <c r="E737" s="174"/>
      <c r="F737" s="184"/>
      <c r="G737" s="174"/>
      <c r="H737" s="184"/>
      <c r="I737" s="174"/>
      <c r="J737" s="184"/>
      <c r="K737" s="174"/>
      <c r="L737" s="184"/>
      <c r="M737" s="174"/>
      <c r="N737" s="184"/>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row>
    <row r="738" spans="1:36" ht="15.75" customHeight="1" x14ac:dyDescent="0.2">
      <c r="A738" s="174"/>
      <c r="B738" s="172"/>
      <c r="C738" s="177"/>
      <c r="D738" s="178"/>
      <c r="E738" s="174"/>
      <c r="F738" s="184"/>
      <c r="G738" s="174"/>
      <c r="H738" s="184"/>
      <c r="I738" s="174"/>
      <c r="J738" s="184"/>
      <c r="K738" s="174"/>
      <c r="L738" s="184"/>
      <c r="M738" s="174"/>
      <c r="N738" s="184"/>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row>
    <row r="739" spans="1:36" ht="15.75" customHeight="1" x14ac:dyDescent="0.2">
      <c r="A739" s="174"/>
      <c r="B739" s="172"/>
      <c r="C739" s="177"/>
      <c r="D739" s="178"/>
      <c r="E739" s="174"/>
      <c r="F739" s="184"/>
      <c r="G739" s="174"/>
      <c r="H739" s="185"/>
      <c r="I739" s="174"/>
      <c r="J739" s="185"/>
      <c r="K739" s="174"/>
      <c r="L739" s="184"/>
      <c r="M739" s="174"/>
      <c r="N739" s="184"/>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row>
    <row r="740" spans="1:36" ht="15.75" customHeight="1" x14ac:dyDescent="0.2">
      <c r="A740" s="174"/>
      <c r="B740" s="172"/>
      <c r="C740" s="177"/>
      <c r="D740" s="178"/>
      <c r="E740" s="174"/>
      <c r="F740" s="184"/>
      <c r="G740" s="174"/>
      <c r="H740" s="184"/>
      <c r="I740" s="174"/>
      <c r="J740" s="185"/>
      <c r="K740" s="174"/>
      <c r="L740" s="184"/>
      <c r="M740" s="174"/>
      <c r="N740" s="184"/>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row>
    <row r="741" spans="1:36" ht="15.75" customHeight="1" x14ac:dyDescent="0.2">
      <c r="A741" s="174"/>
      <c r="B741" s="172"/>
      <c r="C741" s="177"/>
      <c r="D741" s="173"/>
      <c r="E741" s="174"/>
      <c r="F741" s="184"/>
      <c r="G741" s="174"/>
      <c r="H741" s="185"/>
      <c r="I741" s="174"/>
      <c r="J741" s="185"/>
      <c r="K741" s="174"/>
      <c r="L741" s="184"/>
      <c r="M741" s="174"/>
      <c r="N741" s="184"/>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row>
    <row r="742" spans="1:36" ht="15.75" customHeight="1" x14ac:dyDescent="0.2">
      <c r="A742" s="174"/>
      <c r="B742" s="172"/>
      <c r="C742" s="174"/>
      <c r="D742" s="172"/>
      <c r="E742" s="174"/>
      <c r="F742" s="186"/>
      <c r="G742" s="174"/>
      <c r="H742" s="186"/>
      <c r="I742" s="174"/>
      <c r="J742" s="186"/>
      <c r="K742" s="174"/>
      <c r="L742" s="186"/>
      <c r="M742" s="174"/>
      <c r="N742" s="186"/>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row>
    <row r="743" spans="1:36" ht="15.75" customHeight="1" x14ac:dyDescent="0.2">
      <c r="A743" s="174"/>
      <c r="B743" s="172"/>
      <c r="C743" s="174"/>
      <c r="D743" s="172"/>
      <c r="E743" s="174"/>
      <c r="F743" s="186"/>
      <c r="G743" s="174"/>
      <c r="H743" s="186"/>
      <c r="I743" s="174"/>
      <c r="J743" s="186"/>
      <c r="K743" s="174"/>
      <c r="L743" s="186"/>
      <c r="M743" s="174"/>
      <c r="N743" s="186"/>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row>
    <row r="744" spans="1:36" ht="15.75" customHeight="1" x14ac:dyDescent="0.2">
      <c r="A744" s="174"/>
      <c r="B744" s="172"/>
      <c r="C744" s="174"/>
      <c r="D744" s="178"/>
      <c r="E744" s="174"/>
      <c r="F744" s="186"/>
      <c r="G744" s="174"/>
      <c r="H744" s="186"/>
      <c r="I744" s="174"/>
      <c r="J744" s="186"/>
      <c r="K744" s="174"/>
      <c r="L744" s="186"/>
      <c r="M744" s="174"/>
      <c r="N744" s="186"/>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row>
    <row r="745" spans="1:36" ht="15.75" customHeight="1" x14ac:dyDescent="0.2">
      <c r="A745" s="174"/>
      <c r="B745" s="172"/>
      <c r="C745" s="174"/>
      <c r="D745" s="178"/>
      <c r="E745" s="174"/>
      <c r="F745" s="186"/>
      <c r="G745" s="174"/>
      <c r="H745" s="186"/>
      <c r="I745" s="174"/>
      <c r="J745" s="186"/>
      <c r="K745" s="174"/>
      <c r="L745" s="186"/>
      <c r="M745" s="174"/>
      <c r="N745" s="186"/>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row>
    <row r="746" spans="1:36" ht="15.75" customHeight="1" x14ac:dyDescent="0.2">
      <c r="A746" s="174"/>
      <c r="B746" s="172"/>
      <c r="C746" s="174"/>
      <c r="D746" s="178"/>
      <c r="E746" s="174"/>
      <c r="F746" s="184"/>
      <c r="G746" s="174"/>
      <c r="H746" s="186"/>
      <c r="I746" s="174"/>
      <c r="J746" s="186"/>
      <c r="K746" s="174"/>
      <c r="L746" s="186"/>
      <c r="M746" s="174"/>
      <c r="N746" s="186"/>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row>
    <row r="747" spans="1:36" ht="15.75" customHeight="1" x14ac:dyDescent="0.2">
      <c r="A747" s="174"/>
      <c r="B747" s="172"/>
      <c r="C747" s="174"/>
      <c r="D747" s="178"/>
      <c r="E747" s="174"/>
      <c r="F747" s="184"/>
      <c r="G747" s="174"/>
      <c r="H747" s="186"/>
      <c r="I747" s="174"/>
      <c r="J747" s="186"/>
      <c r="K747" s="174"/>
      <c r="L747" s="186"/>
      <c r="M747" s="174"/>
      <c r="N747" s="186"/>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row>
    <row r="748" spans="1:36" ht="15.75" customHeight="1" x14ac:dyDescent="0.2">
      <c r="A748" s="174"/>
      <c r="B748" s="172"/>
      <c r="C748" s="174"/>
      <c r="D748" s="178"/>
      <c r="E748" s="174"/>
      <c r="F748" s="184"/>
      <c r="G748" s="174"/>
      <c r="H748" s="186"/>
      <c r="I748" s="174"/>
      <c r="J748" s="186"/>
      <c r="K748" s="174"/>
      <c r="L748" s="186"/>
      <c r="M748" s="174"/>
      <c r="N748" s="186"/>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row>
    <row r="749" spans="1:36" ht="15.75" customHeight="1" x14ac:dyDescent="0.2">
      <c r="A749" s="174"/>
      <c r="B749" s="172"/>
      <c r="C749" s="174"/>
      <c r="D749" s="173"/>
      <c r="E749" s="174"/>
      <c r="F749" s="184"/>
      <c r="G749" s="174"/>
      <c r="H749" s="184"/>
      <c r="I749" s="174"/>
      <c r="J749" s="184"/>
      <c r="K749" s="174"/>
      <c r="L749" s="186"/>
      <c r="M749" s="174"/>
      <c r="N749" s="186"/>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row>
    <row r="750" spans="1:36" ht="15.75" customHeight="1" x14ac:dyDescent="0.2">
      <c r="A750" s="174"/>
      <c r="B750" s="172"/>
      <c r="C750" s="174"/>
      <c r="D750" s="187"/>
      <c r="E750" s="174"/>
      <c r="F750" s="184"/>
      <c r="G750" s="174"/>
      <c r="H750" s="186"/>
      <c r="I750" s="174"/>
      <c r="J750" s="186"/>
      <c r="K750" s="174"/>
      <c r="L750" s="186"/>
      <c r="M750" s="174"/>
      <c r="N750" s="186"/>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row>
    <row r="751" spans="1:36" ht="15.75" customHeight="1" x14ac:dyDescent="0.2">
      <c r="A751" s="174"/>
      <c r="B751" s="172"/>
      <c r="C751" s="174"/>
      <c r="D751" s="187"/>
      <c r="E751" s="174"/>
      <c r="F751" s="186"/>
      <c r="G751" s="174"/>
      <c r="H751" s="186"/>
      <c r="I751" s="174"/>
      <c r="J751" s="186"/>
      <c r="K751" s="174"/>
      <c r="L751" s="186"/>
      <c r="M751" s="174"/>
      <c r="N751" s="186"/>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row>
    <row r="752" spans="1:36" ht="15.75" customHeight="1" x14ac:dyDescent="0.2">
      <c r="A752" s="174"/>
      <c r="B752" s="172"/>
      <c r="C752" s="174"/>
      <c r="D752" s="187"/>
      <c r="E752" s="174"/>
      <c r="F752" s="186"/>
      <c r="G752" s="174"/>
      <c r="H752" s="186"/>
      <c r="I752" s="174"/>
      <c r="J752" s="186"/>
      <c r="K752" s="174"/>
      <c r="L752" s="186"/>
      <c r="M752" s="174"/>
      <c r="N752" s="186"/>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row>
    <row r="753" spans="1:36" ht="15.75" customHeight="1" x14ac:dyDescent="0.2">
      <c r="A753" s="174"/>
      <c r="B753" s="172"/>
      <c r="C753" s="174"/>
      <c r="D753" s="187"/>
      <c r="E753" s="174"/>
      <c r="F753" s="186"/>
      <c r="G753" s="174"/>
      <c r="H753" s="186"/>
      <c r="I753" s="174"/>
      <c r="J753" s="186"/>
      <c r="K753" s="174"/>
      <c r="L753" s="186"/>
      <c r="M753" s="174"/>
      <c r="N753" s="186"/>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row>
    <row r="754" spans="1:36" ht="15.75" customHeight="1" x14ac:dyDescent="0.2">
      <c r="A754" s="172"/>
      <c r="B754" s="172"/>
      <c r="C754" s="174"/>
      <c r="D754" s="187"/>
      <c r="E754" s="174"/>
      <c r="F754" s="186"/>
      <c r="G754" s="174"/>
      <c r="H754" s="186"/>
      <c r="I754" s="174"/>
      <c r="J754" s="186"/>
      <c r="K754" s="174"/>
      <c r="L754" s="186"/>
      <c r="M754" s="174"/>
      <c r="N754" s="186"/>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row>
    <row r="755" spans="1:36" ht="15.75" customHeight="1" x14ac:dyDescent="0.2">
      <c r="A755" s="174"/>
      <c r="B755" s="173"/>
      <c r="C755" s="177"/>
      <c r="D755" s="187"/>
      <c r="E755" s="174"/>
      <c r="F755" s="184"/>
      <c r="G755" s="174"/>
      <c r="H755" s="184"/>
      <c r="I755" s="174"/>
      <c r="J755" s="184"/>
      <c r="K755" s="174"/>
      <c r="L755" s="184"/>
      <c r="M755" s="174"/>
      <c r="N755" s="184"/>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row>
    <row r="756" spans="1:36" ht="15.75" customHeight="1" x14ac:dyDescent="0.2">
      <c r="A756" s="174"/>
      <c r="B756" s="173"/>
      <c r="C756" s="179"/>
      <c r="D756" s="187"/>
      <c r="E756" s="174"/>
      <c r="F756" s="185"/>
      <c r="G756" s="174"/>
      <c r="H756" s="185"/>
      <c r="I756" s="174"/>
      <c r="J756" s="185"/>
      <c r="K756" s="174"/>
      <c r="L756" s="185"/>
      <c r="M756" s="174"/>
      <c r="N756" s="184"/>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row>
    <row r="757" spans="1:36" ht="15.75" customHeight="1" x14ac:dyDescent="0.2">
      <c r="A757" s="174"/>
      <c r="B757" s="173"/>
      <c r="C757" s="177"/>
      <c r="D757" s="172"/>
      <c r="E757" s="174"/>
      <c r="F757" s="184"/>
      <c r="G757" s="174"/>
      <c r="H757" s="184"/>
      <c r="I757" s="174"/>
      <c r="J757" s="184"/>
      <c r="K757" s="174"/>
      <c r="L757" s="184"/>
      <c r="M757" s="174"/>
      <c r="N757" s="184"/>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row>
    <row r="758" spans="1:36" ht="15.75" customHeight="1" x14ac:dyDescent="0.2">
      <c r="A758" s="174"/>
      <c r="B758" s="173"/>
      <c r="C758" s="177"/>
      <c r="D758" s="172"/>
      <c r="E758" s="174"/>
      <c r="F758" s="184"/>
      <c r="G758" s="174"/>
      <c r="H758" s="184"/>
      <c r="I758" s="174"/>
      <c r="J758" s="184"/>
      <c r="K758" s="174"/>
      <c r="L758" s="184"/>
      <c r="M758" s="174"/>
      <c r="N758" s="184"/>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row>
    <row r="759" spans="1:36" ht="15.75" customHeight="1" x14ac:dyDescent="0.2">
      <c r="A759" s="174"/>
      <c r="B759" s="173"/>
      <c r="C759" s="177"/>
      <c r="D759" s="187"/>
      <c r="E759" s="174"/>
      <c r="F759" s="184"/>
      <c r="G759" s="174"/>
      <c r="H759" s="184"/>
      <c r="I759" s="174"/>
      <c r="J759" s="184"/>
      <c r="K759" s="174"/>
      <c r="L759" s="184"/>
      <c r="M759" s="174"/>
      <c r="N759" s="184"/>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row>
    <row r="760" spans="1:36" ht="15.75" customHeight="1" x14ac:dyDescent="0.2">
      <c r="A760" s="174"/>
      <c r="B760" s="172"/>
      <c r="C760" s="174"/>
      <c r="D760" s="187"/>
      <c r="E760" s="174"/>
      <c r="F760" s="184"/>
      <c r="G760" s="174"/>
      <c r="H760" s="186"/>
      <c r="I760" s="174"/>
      <c r="J760" s="186"/>
      <c r="K760" s="174"/>
      <c r="L760" s="186"/>
      <c r="M760" s="174"/>
      <c r="N760" s="186"/>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row>
    <row r="761" spans="1:36" ht="15.75" customHeight="1" x14ac:dyDescent="0.2">
      <c r="A761" s="174"/>
      <c r="B761" s="173"/>
      <c r="C761" s="177"/>
      <c r="D761" s="188"/>
      <c r="E761" s="174"/>
      <c r="F761" s="184"/>
      <c r="G761" s="174"/>
      <c r="H761" s="184"/>
      <c r="I761" s="174"/>
      <c r="J761" s="184"/>
      <c r="K761" s="174"/>
      <c r="L761" s="186"/>
      <c r="M761" s="174"/>
      <c r="N761" s="186"/>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row>
    <row r="762" spans="1:36" ht="15.75" customHeight="1" x14ac:dyDescent="0.2">
      <c r="A762" s="174"/>
      <c r="B762" s="173"/>
      <c r="C762" s="177"/>
      <c r="D762" s="187"/>
      <c r="E762" s="174"/>
      <c r="F762" s="184"/>
      <c r="G762" s="174"/>
      <c r="H762" s="184"/>
      <c r="I762" s="174"/>
      <c r="J762" s="184"/>
      <c r="K762" s="174"/>
      <c r="L762" s="186"/>
      <c r="M762" s="174"/>
      <c r="N762" s="186"/>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row>
    <row r="763" spans="1:36" ht="15.75" customHeight="1" x14ac:dyDescent="0.2">
      <c r="A763" s="174"/>
      <c r="B763" s="173"/>
      <c r="C763" s="177"/>
      <c r="D763" s="187"/>
      <c r="E763" s="174"/>
      <c r="F763" s="185"/>
      <c r="G763" s="174"/>
      <c r="H763" s="184"/>
      <c r="I763" s="174"/>
      <c r="J763" s="184"/>
      <c r="K763" s="174"/>
      <c r="L763" s="184"/>
      <c r="M763" s="174"/>
      <c r="N763" s="184"/>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row>
    <row r="764" spans="1:36" ht="15.75" customHeight="1" x14ac:dyDescent="0.2">
      <c r="A764" s="174"/>
      <c r="B764" s="173"/>
      <c r="C764" s="177"/>
      <c r="D764" s="187"/>
      <c r="E764" s="174"/>
      <c r="F764" s="184"/>
      <c r="G764" s="174"/>
      <c r="H764" s="184"/>
      <c r="I764" s="174"/>
      <c r="J764" s="184"/>
      <c r="K764" s="174"/>
      <c r="L764" s="184"/>
      <c r="M764" s="174"/>
      <c r="N764" s="184"/>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row>
    <row r="765" spans="1:36" ht="15.75" customHeight="1" x14ac:dyDescent="0.2">
      <c r="A765" s="174"/>
      <c r="B765" s="173"/>
      <c r="C765" s="179"/>
      <c r="D765" s="187"/>
      <c r="E765" s="174"/>
      <c r="F765" s="185"/>
      <c r="G765" s="174"/>
      <c r="H765" s="185"/>
      <c r="I765" s="174"/>
      <c r="J765" s="185"/>
      <c r="K765" s="174"/>
      <c r="L765" s="185"/>
      <c r="M765" s="174"/>
      <c r="N765" s="184"/>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row>
    <row r="766" spans="1:36" ht="15.75" customHeight="1" x14ac:dyDescent="0.2">
      <c r="A766" s="174"/>
      <c r="B766" s="173"/>
      <c r="C766" s="179"/>
      <c r="D766" s="187"/>
      <c r="E766" s="174"/>
      <c r="F766" s="185"/>
      <c r="G766" s="174"/>
      <c r="H766" s="185"/>
      <c r="I766" s="174"/>
      <c r="J766" s="185"/>
      <c r="K766" s="174"/>
      <c r="L766" s="185"/>
      <c r="M766" s="174"/>
      <c r="N766" s="184"/>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row>
    <row r="767" spans="1:36" ht="15.75" customHeight="1" x14ac:dyDescent="0.2">
      <c r="A767" s="174"/>
      <c r="B767" s="172"/>
      <c r="C767" s="177"/>
      <c r="D767" s="187"/>
      <c r="E767" s="174"/>
      <c r="F767" s="184"/>
      <c r="G767" s="174"/>
      <c r="H767" s="184"/>
      <c r="I767" s="174"/>
      <c r="J767" s="184"/>
      <c r="K767" s="174"/>
      <c r="L767" s="184"/>
      <c r="M767" s="174"/>
      <c r="N767" s="184"/>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row>
    <row r="768" spans="1:36" ht="15.75" customHeight="1" x14ac:dyDescent="0.2">
      <c r="A768" s="174"/>
      <c r="B768" s="172"/>
      <c r="C768" s="177"/>
      <c r="D768" s="187"/>
      <c r="E768" s="174"/>
      <c r="F768" s="184"/>
      <c r="G768" s="174"/>
      <c r="H768" s="184"/>
      <c r="I768" s="174"/>
      <c r="J768" s="184"/>
      <c r="K768" s="174"/>
      <c r="L768" s="184"/>
      <c r="M768" s="174"/>
      <c r="N768" s="184"/>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row>
    <row r="769" spans="1:36" ht="15.75" customHeight="1" x14ac:dyDescent="0.2">
      <c r="A769" s="174"/>
      <c r="B769" s="172"/>
      <c r="C769" s="177"/>
      <c r="D769" s="187"/>
      <c r="E769" s="174"/>
      <c r="F769" s="184"/>
      <c r="G769" s="174"/>
      <c r="H769" s="184"/>
      <c r="I769" s="174"/>
      <c r="J769" s="184"/>
      <c r="K769" s="174"/>
      <c r="L769" s="184"/>
      <c r="M769" s="174"/>
      <c r="N769" s="184"/>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row>
    <row r="770" spans="1:36" ht="15.75" customHeight="1" x14ac:dyDescent="0.2">
      <c r="A770" s="174"/>
      <c r="B770" s="172"/>
      <c r="C770" s="179"/>
      <c r="D770" s="187"/>
      <c r="E770" s="174"/>
      <c r="F770" s="185"/>
      <c r="G770" s="174"/>
      <c r="H770" s="185"/>
      <c r="I770" s="174"/>
      <c r="J770" s="185"/>
      <c r="K770" s="174"/>
      <c r="L770" s="185"/>
      <c r="M770" s="174"/>
      <c r="N770" s="184"/>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row>
    <row r="771" spans="1:36" ht="15.75" customHeight="1" x14ac:dyDescent="0.2">
      <c r="A771" s="174"/>
      <c r="B771" s="173"/>
      <c r="C771" s="179"/>
      <c r="D771" s="187"/>
      <c r="E771" s="174"/>
      <c r="F771" s="183"/>
      <c r="G771" s="174"/>
      <c r="H771" s="183"/>
      <c r="I771" s="174"/>
      <c r="J771" s="183"/>
      <c r="K771" s="174"/>
      <c r="L771" s="183"/>
      <c r="M771" s="174"/>
      <c r="N771" s="183"/>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row>
    <row r="772" spans="1:36" ht="15.75" customHeight="1" x14ac:dyDescent="0.2">
      <c r="A772" s="174"/>
      <c r="B772" s="173"/>
      <c r="C772" s="181"/>
      <c r="D772" s="187"/>
      <c r="E772" s="174"/>
      <c r="F772" s="183"/>
      <c r="G772" s="174"/>
      <c r="H772" s="183"/>
      <c r="I772" s="174"/>
      <c r="J772" s="183"/>
      <c r="K772" s="174"/>
      <c r="L772" s="183"/>
      <c r="M772" s="174"/>
      <c r="N772" s="183"/>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row>
    <row r="773" spans="1:36" ht="15.75" customHeight="1" x14ac:dyDescent="0.2">
      <c r="A773" s="174"/>
      <c r="B773" s="173"/>
      <c r="C773" s="179"/>
      <c r="D773" s="187"/>
      <c r="E773" s="174"/>
      <c r="F773" s="183"/>
      <c r="G773" s="174"/>
      <c r="H773" s="183"/>
      <c r="I773" s="174"/>
      <c r="J773" s="183"/>
      <c r="K773" s="174"/>
      <c r="L773" s="183"/>
      <c r="M773" s="174"/>
      <c r="N773" s="183"/>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row>
    <row r="774" spans="1:36" ht="15.75" customHeight="1" x14ac:dyDescent="0.2">
      <c r="A774" s="174"/>
      <c r="B774" s="173"/>
      <c r="C774" s="179"/>
      <c r="D774" s="187"/>
      <c r="E774" s="174"/>
      <c r="F774" s="185"/>
      <c r="G774" s="174"/>
      <c r="H774" s="185"/>
      <c r="I774" s="174"/>
      <c r="J774" s="185"/>
      <c r="K774" s="174"/>
      <c r="L774" s="185"/>
      <c r="M774" s="174"/>
      <c r="N774" s="184"/>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row>
    <row r="775" spans="1:36" ht="15.75" customHeight="1" x14ac:dyDescent="0.2">
      <c r="A775" s="174"/>
      <c r="B775" s="173"/>
      <c r="C775" s="181"/>
      <c r="D775" s="187"/>
      <c r="E775" s="174"/>
      <c r="F775" s="185"/>
      <c r="G775" s="174"/>
      <c r="H775" s="185"/>
      <c r="I775" s="174"/>
      <c r="J775" s="185"/>
      <c r="K775" s="174"/>
      <c r="L775" s="185"/>
      <c r="M775" s="174"/>
      <c r="N775" s="184"/>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row>
    <row r="776" spans="1:36" ht="15.75" customHeight="1" x14ac:dyDescent="0.2">
      <c r="A776" s="174"/>
      <c r="B776" s="173"/>
      <c r="C776" s="181"/>
      <c r="D776" s="187"/>
      <c r="E776" s="174"/>
      <c r="F776" s="185"/>
      <c r="G776" s="174"/>
      <c r="H776" s="183"/>
      <c r="I776" s="174"/>
      <c r="J776" s="185"/>
      <c r="K776" s="174"/>
      <c r="L776" s="183"/>
      <c r="M776" s="174"/>
      <c r="N776" s="183"/>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row>
    <row r="777" spans="1:36" ht="15.75" customHeight="1" x14ac:dyDescent="0.2">
      <c r="A777" s="174"/>
      <c r="B777" s="173"/>
      <c r="C777" s="181"/>
      <c r="D777" s="172"/>
      <c r="E777" s="174"/>
      <c r="F777" s="185"/>
      <c r="G777" s="174"/>
      <c r="H777" s="185"/>
      <c r="I777" s="174"/>
      <c r="J777" s="185"/>
      <c r="K777" s="174"/>
      <c r="L777" s="185"/>
      <c r="M777" s="174"/>
      <c r="N777" s="183"/>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row>
    <row r="778" spans="1:36" ht="15.75" customHeight="1" x14ac:dyDescent="0.2">
      <c r="A778" s="174"/>
      <c r="B778" s="173"/>
      <c r="C778" s="181"/>
      <c r="D778" s="187"/>
      <c r="E778" s="174"/>
      <c r="F778" s="185"/>
      <c r="G778" s="174"/>
      <c r="H778" s="185"/>
      <c r="I778" s="174"/>
      <c r="J778" s="185"/>
      <c r="K778" s="174"/>
      <c r="L778" s="185"/>
      <c r="M778" s="174"/>
      <c r="N778" s="183"/>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row>
    <row r="779" spans="1:36" ht="15.75" customHeight="1" x14ac:dyDescent="0.2">
      <c r="A779" s="174"/>
      <c r="B779" s="173"/>
      <c r="C779" s="181"/>
      <c r="D779" s="187"/>
      <c r="E779" s="174"/>
      <c r="F779" s="185"/>
      <c r="G779" s="174"/>
      <c r="H779" s="185"/>
      <c r="I779" s="174"/>
      <c r="J779" s="185"/>
      <c r="K779" s="174"/>
      <c r="L779" s="185"/>
      <c r="M779" s="174"/>
      <c r="N779" s="183"/>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row>
    <row r="780" spans="1:36" ht="15.75" customHeight="1" x14ac:dyDescent="0.2">
      <c r="A780" s="174"/>
      <c r="B780" s="173"/>
      <c r="C780" s="181"/>
      <c r="D780" s="187"/>
      <c r="E780" s="174"/>
      <c r="F780" s="185"/>
      <c r="G780" s="174"/>
      <c r="H780" s="185"/>
      <c r="I780" s="174"/>
      <c r="J780" s="185"/>
      <c r="K780" s="174"/>
      <c r="L780" s="185"/>
      <c r="M780" s="174"/>
      <c r="N780" s="183"/>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row>
    <row r="781" spans="1:36" ht="15.75" customHeight="1" x14ac:dyDescent="0.2">
      <c r="A781" s="174"/>
      <c r="B781" s="173"/>
      <c r="C781" s="174"/>
      <c r="D781" s="172"/>
      <c r="E781" s="174"/>
      <c r="F781" s="184"/>
      <c r="G781" s="174"/>
      <c r="H781" s="184"/>
      <c r="I781" s="174"/>
      <c r="J781" s="184"/>
      <c r="K781" s="174"/>
      <c r="L781" s="186"/>
      <c r="M781" s="174"/>
      <c r="N781" s="186"/>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row>
    <row r="782" spans="1:36" ht="15.75" customHeight="1" x14ac:dyDescent="0.2">
      <c r="A782" s="174"/>
      <c r="B782" s="173"/>
      <c r="C782" s="181"/>
      <c r="D782" s="187"/>
      <c r="E782" s="174"/>
      <c r="F782" s="185"/>
      <c r="G782" s="174"/>
      <c r="H782" s="185"/>
      <c r="I782" s="174"/>
      <c r="J782" s="185"/>
      <c r="K782" s="174"/>
      <c r="L782" s="185"/>
      <c r="M782" s="174"/>
      <c r="N782" s="183"/>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row>
    <row r="783" spans="1:36" ht="15.75" customHeight="1" x14ac:dyDescent="0.2">
      <c r="A783" s="174"/>
      <c r="B783" s="173"/>
      <c r="C783" s="181"/>
      <c r="D783" s="187"/>
      <c r="E783" s="174"/>
      <c r="F783" s="185"/>
      <c r="G783" s="174"/>
      <c r="H783" s="185"/>
      <c r="I783" s="174"/>
      <c r="J783" s="185"/>
      <c r="K783" s="174"/>
      <c r="L783" s="185"/>
      <c r="M783" s="174"/>
      <c r="N783" s="184"/>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row>
    <row r="784" spans="1:36" ht="15.75" customHeight="1" x14ac:dyDescent="0.2">
      <c r="A784" s="174"/>
      <c r="B784" s="173"/>
      <c r="C784" s="181"/>
      <c r="D784" s="187"/>
      <c r="E784" s="174"/>
      <c r="F784" s="185"/>
      <c r="G784" s="174"/>
      <c r="H784" s="185"/>
      <c r="I784" s="174"/>
      <c r="J784" s="185"/>
      <c r="K784" s="174"/>
      <c r="L784" s="185"/>
      <c r="M784" s="174"/>
      <c r="N784" s="184"/>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row>
    <row r="785" spans="1:36" ht="15.75" customHeight="1" x14ac:dyDescent="0.2">
      <c r="A785" s="174"/>
      <c r="B785" s="173"/>
      <c r="C785" s="181"/>
      <c r="D785" s="187"/>
      <c r="E785" s="174"/>
      <c r="F785" s="185"/>
      <c r="G785" s="174"/>
      <c r="H785" s="185"/>
      <c r="I785" s="174"/>
      <c r="J785" s="185"/>
      <c r="K785" s="174"/>
      <c r="L785" s="185"/>
      <c r="M785" s="174"/>
      <c r="N785" s="184"/>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row>
    <row r="786" spans="1:36" ht="15.75" customHeight="1" x14ac:dyDescent="0.2">
      <c r="A786" s="174"/>
      <c r="B786" s="173"/>
      <c r="C786" s="181"/>
      <c r="D786" s="187"/>
      <c r="E786" s="174"/>
      <c r="F786" s="185"/>
      <c r="G786" s="174"/>
      <c r="H786" s="185"/>
      <c r="I786" s="174"/>
      <c r="J786" s="185"/>
      <c r="K786" s="174"/>
      <c r="L786" s="185"/>
      <c r="M786" s="174"/>
      <c r="N786" s="184"/>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row>
    <row r="787" spans="1:36" ht="15.75" customHeight="1" x14ac:dyDescent="0.2">
      <c r="A787" s="174"/>
      <c r="B787" s="173"/>
      <c r="C787" s="181"/>
      <c r="D787" s="187"/>
      <c r="E787" s="174"/>
      <c r="F787" s="185"/>
      <c r="G787" s="174"/>
      <c r="H787" s="185"/>
      <c r="I787" s="174"/>
      <c r="J787" s="185"/>
      <c r="K787" s="174"/>
      <c r="L787" s="185"/>
      <c r="M787" s="174"/>
      <c r="N787" s="184"/>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row>
    <row r="788" spans="1:36" ht="15.75" customHeight="1" x14ac:dyDescent="0.2">
      <c r="A788" s="174"/>
      <c r="B788" s="173"/>
      <c r="C788" s="181"/>
      <c r="D788" s="187"/>
      <c r="E788" s="174"/>
      <c r="F788" s="185"/>
      <c r="G788" s="174"/>
      <c r="H788" s="185"/>
      <c r="I788" s="174"/>
      <c r="J788" s="185"/>
      <c r="K788" s="174"/>
      <c r="L788" s="185"/>
      <c r="M788" s="174"/>
      <c r="N788" s="184"/>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row>
    <row r="789" spans="1:36" ht="15.75" customHeight="1" x14ac:dyDescent="0.2">
      <c r="A789" s="174"/>
      <c r="B789" s="173"/>
      <c r="C789" s="174"/>
      <c r="D789" s="188"/>
      <c r="E789" s="174"/>
      <c r="F789" s="186"/>
      <c r="G789" s="174"/>
      <c r="H789" s="186"/>
      <c r="I789" s="174"/>
      <c r="J789" s="186"/>
      <c r="K789" s="174"/>
      <c r="L789" s="186"/>
      <c r="M789" s="174"/>
      <c r="N789" s="186"/>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row>
    <row r="790" spans="1:36" ht="15.75" customHeight="1" x14ac:dyDescent="0.2">
      <c r="A790" s="174"/>
      <c r="B790" s="172"/>
      <c r="C790" s="174"/>
      <c r="D790" s="187"/>
      <c r="E790" s="174"/>
      <c r="F790" s="186"/>
      <c r="G790" s="174"/>
      <c r="H790" s="186"/>
      <c r="I790" s="174"/>
      <c r="J790" s="186"/>
      <c r="K790" s="174"/>
      <c r="L790" s="186"/>
      <c r="M790" s="174"/>
      <c r="N790" s="186"/>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row>
    <row r="791" spans="1:36" ht="15.75" customHeight="1" x14ac:dyDescent="0.2">
      <c r="A791" s="174"/>
      <c r="B791" s="172"/>
      <c r="C791" s="174"/>
      <c r="D791" s="188"/>
      <c r="E791" s="174"/>
      <c r="F791" s="186"/>
      <c r="G791" s="174"/>
      <c r="H791" s="186"/>
      <c r="I791" s="174"/>
      <c r="J791" s="186"/>
      <c r="K791" s="174"/>
      <c r="L791" s="186"/>
      <c r="M791" s="174"/>
      <c r="N791" s="186"/>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row>
    <row r="792" spans="1:36" ht="15.75" customHeight="1" x14ac:dyDescent="0.2">
      <c r="A792" s="174"/>
      <c r="B792" s="172"/>
      <c r="C792" s="174"/>
      <c r="D792" s="187"/>
      <c r="E792" s="174"/>
      <c r="F792" s="186"/>
      <c r="G792" s="174"/>
      <c r="H792" s="186"/>
      <c r="I792" s="174"/>
      <c r="J792" s="186"/>
      <c r="K792" s="174"/>
      <c r="L792" s="186"/>
      <c r="M792" s="174"/>
      <c r="N792" s="186"/>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row>
    <row r="793" spans="1:36" ht="15.75" customHeight="1" x14ac:dyDescent="0.2">
      <c r="A793" s="174"/>
      <c r="B793" s="172"/>
      <c r="C793" s="174"/>
      <c r="D793" s="187"/>
      <c r="E793" s="174"/>
      <c r="F793" s="184"/>
      <c r="G793" s="174"/>
      <c r="H793" s="184"/>
      <c r="I793" s="174"/>
      <c r="J793" s="184"/>
      <c r="K793" s="174"/>
      <c r="L793" s="186"/>
      <c r="M793" s="174"/>
      <c r="N793" s="186"/>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row>
    <row r="794" spans="1:36" ht="15.75" customHeight="1" x14ac:dyDescent="0.2">
      <c r="A794" s="174"/>
      <c r="B794" s="172"/>
      <c r="C794" s="179"/>
      <c r="D794" s="187"/>
      <c r="E794" s="174"/>
      <c r="F794" s="183"/>
      <c r="G794" s="174"/>
      <c r="H794" s="183"/>
      <c r="I794" s="174"/>
      <c r="J794" s="183"/>
      <c r="K794" s="174"/>
      <c r="L794" s="183"/>
      <c r="M794" s="174"/>
      <c r="N794" s="183"/>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row>
    <row r="795" spans="1:36" ht="15.75" customHeight="1" x14ac:dyDescent="0.2">
      <c r="A795" s="174"/>
      <c r="B795" s="172"/>
      <c r="C795" s="179"/>
      <c r="D795" s="187"/>
      <c r="E795" s="174"/>
      <c r="F795" s="183"/>
      <c r="G795" s="174"/>
      <c r="H795" s="185"/>
      <c r="I795" s="174"/>
      <c r="J795" s="183"/>
      <c r="K795" s="174"/>
      <c r="L795" s="185"/>
      <c r="M795" s="174"/>
      <c r="N795" s="184"/>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row>
    <row r="796" spans="1:36" ht="15.75" customHeight="1" x14ac:dyDescent="0.2">
      <c r="A796" s="174"/>
      <c r="B796" s="173"/>
      <c r="C796" s="177"/>
      <c r="D796" s="187"/>
      <c r="E796" s="174"/>
      <c r="F796" s="185"/>
      <c r="G796" s="174"/>
      <c r="H796" s="184"/>
      <c r="I796" s="174"/>
      <c r="J796" s="185"/>
      <c r="K796" s="174"/>
      <c r="L796" s="184"/>
      <c r="M796" s="174"/>
      <c r="N796" s="184"/>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row>
    <row r="797" spans="1:36" ht="15.75" customHeight="1" x14ac:dyDescent="0.2">
      <c r="A797" s="174"/>
      <c r="B797" s="172"/>
      <c r="C797" s="179"/>
      <c r="D797" s="187"/>
      <c r="E797" s="174"/>
      <c r="F797" s="185"/>
      <c r="G797" s="174"/>
      <c r="H797" s="185"/>
      <c r="I797" s="174"/>
      <c r="J797" s="185"/>
      <c r="K797" s="174"/>
      <c r="L797" s="185"/>
      <c r="M797" s="174"/>
      <c r="N797" s="184"/>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row>
    <row r="798" spans="1:36" ht="15.75" customHeight="1" x14ac:dyDescent="0.2">
      <c r="A798" s="174"/>
      <c r="B798" s="172"/>
      <c r="C798" s="177"/>
      <c r="D798" s="187"/>
      <c r="E798" s="174"/>
      <c r="F798" s="185"/>
      <c r="G798" s="174"/>
      <c r="H798" s="184"/>
      <c r="I798" s="174"/>
      <c r="J798" s="185"/>
      <c r="K798" s="174"/>
      <c r="L798" s="184"/>
      <c r="M798" s="174"/>
      <c r="N798" s="184"/>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row>
    <row r="799" spans="1:36" ht="15.75" customHeight="1" x14ac:dyDescent="0.2">
      <c r="A799" s="174"/>
      <c r="B799" s="172"/>
      <c r="C799" s="177"/>
      <c r="D799" s="187"/>
      <c r="E799" s="174"/>
      <c r="F799" s="185"/>
      <c r="G799" s="174"/>
      <c r="H799" s="184"/>
      <c r="I799" s="174"/>
      <c r="J799" s="184"/>
      <c r="K799" s="174"/>
      <c r="L799" s="184"/>
      <c r="M799" s="174"/>
      <c r="N799" s="184"/>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row>
    <row r="800" spans="1:36" ht="15.75" customHeight="1" x14ac:dyDescent="0.2">
      <c r="A800" s="174"/>
      <c r="B800" s="172"/>
      <c r="C800" s="179"/>
      <c r="D800" s="172"/>
      <c r="E800" s="174"/>
      <c r="F800" s="185"/>
      <c r="G800" s="174"/>
      <c r="H800" s="185"/>
      <c r="I800" s="174"/>
      <c r="J800" s="185"/>
      <c r="K800" s="174"/>
      <c r="L800" s="185"/>
      <c r="M800" s="174"/>
      <c r="N800" s="184"/>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row>
    <row r="801" spans="1:36" ht="15.75" customHeight="1" x14ac:dyDescent="0.2">
      <c r="A801" s="174"/>
      <c r="B801" s="172"/>
      <c r="C801" s="179"/>
      <c r="D801" s="187"/>
      <c r="E801" s="174"/>
      <c r="F801" s="185"/>
      <c r="G801" s="174"/>
      <c r="H801" s="185"/>
      <c r="I801" s="174"/>
      <c r="J801" s="185"/>
      <c r="K801" s="174"/>
      <c r="L801" s="184"/>
      <c r="M801" s="174"/>
      <c r="N801" s="184"/>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row>
    <row r="802" spans="1:36" ht="15.75" customHeight="1" x14ac:dyDescent="0.2">
      <c r="A802" s="174"/>
      <c r="B802" s="172"/>
      <c r="C802" s="177"/>
      <c r="D802" s="187"/>
      <c r="E802" s="174"/>
      <c r="F802" s="185"/>
      <c r="G802" s="174"/>
      <c r="H802" s="184"/>
      <c r="I802" s="174"/>
      <c r="J802" s="185"/>
      <c r="K802" s="174"/>
      <c r="L802" s="184"/>
      <c r="M802" s="174"/>
      <c r="N802" s="184"/>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row>
    <row r="803" spans="1:36" ht="15.75" customHeight="1" x14ac:dyDescent="0.2">
      <c r="A803" s="174"/>
      <c r="B803" s="172"/>
      <c r="C803" s="177"/>
      <c r="D803" s="187"/>
      <c r="E803" s="174"/>
      <c r="F803" s="185"/>
      <c r="G803" s="174"/>
      <c r="H803" s="184"/>
      <c r="I803" s="174"/>
      <c r="J803" s="185"/>
      <c r="K803" s="174"/>
      <c r="L803" s="184"/>
      <c r="M803" s="174"/>
      <c r="N803" s="184"/>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row>
    <row r="804" spans="1:36" ht="15.75" customHeight="1" x14ac:dyDescent="0.2">
      <c r="A804" s="174"/>
      <c r="B804" s="172"/>
      <c r="C804" s="177"/>
      <c r="D804" s="187"/>
      <c r="E804" s="174"/>
      <c r="F804" s="185"/>
      <c r="G804" s="174"/>
      <c r="H804" s="184"/>
      <c r="I804" s="174"/>
      <c r="J804" s="185"/>
      <c r="K804" s="174"/>
      <c r="L804" s="184"/>
      <c r="M804" s="174"/>
      <c r="N804" s="184"/>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row>
    <row r="805" spans="1:36" ht="15.75" customHeight="1" x14ac:dyDescent="0.2">
      <c r="A805" s="174"/>
      <c r="B805" s="172"/>
      <c r="C805" s="177"/>
      <c r="D805" s="187"/>
      <c r="E805" s="174"/>
      <c r="F805" s="185"/>
      <c r="G805" s="174"/>
      <c r="H805" s="184"/>
      <c r="I805" s="174"/>
      <c r="J805" s="185"/>
      <c r="K805" s="174"/>
      <c r="L805" s="184"/>
      <c r="M805" s="174"/>
      <c r="N805" s="184"/>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row>
    <row r="806" spans="1:36" ht="15.75" customHeight="1" x14ac:dyDescent="0.2">
      <c r="A806" s="174"/>
      <c r="B806" s="172"/>
      <c r="C806" s="177"/>
      <c r="D806" s="187"/>
      <c r="E806" s="174"/>
      <c r="F806" s="184"/>
      <c r="G806" s="174"/>
      <c r="H806" s="184"/>
      <c r="I806" s="174"/>
      <c r="J806" s="184"/>
      <c r="K806" s="174"/>
      <c r="L806" s="184"/>
      <c r="M806" s="174"/>
      <c r="N806" s="184"/>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row>
    <row r="807" spans="1:36" ht="15.75" customHeight="1" x14ac:dyDescent="0.2">
      <c r="A807" s="174"/>
      <c r="B807" s="172"/>
      <c r="C807" s="177"/>
      <c r="D807" s="187"/>
      <c r="E807" s="174"/>
      <c r="F807" s="185"/>
      <c r="G807" s="174"/>
      <c r="H807" s="184"/>
      <c r="I807" s="174"/>
      <c r="J807" s="184"/>
      <c r="K807" s="174"/>
      <c r="L807" s="184"/>
      <c r="M807" s="174"/>
      <c r="N807" s="184"/>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row>
    <row r="808" spans="1:36" ht="15.75" customHeight="1" x14ac:dyDescent="0.2">
      <c r="A808" s="174"/>
      <c r="B808" s="172"/>
      <c r="C808" s="174"/>
      <c r="D808" s="187"/>
      <c r="E808" s="174"/>
      <c r="F808" s="184"/>
      <c r="G808" s="174"/>
      <c r="H808" s="184"/>
      <c r="I808" s="174"/>
      <c r="J808" s="184"/>
      <c r="K808" s="174"/>
      <c r="L808" s="186"/>
      <c r="M808" s="174"/>
      <c r="N808" s="186"/>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row>
    <row r="809" spans="1:36" ht="15.75" customHeight="1" x14ac:dyDescent="0.2">
      <c r="A809" s="174"/>
      <c r="B809" s="172"/>
      <c r="C809" s="177"/>
      <c r="D809" s="187"/>
      <c r="E809" s="174"/>
      <c r="F809" s="184"/>
      <c r="G809" s="174"/>
      <c r="H809" s="184"/>
      <c r="I809" s="174"/>
      <c r="J809" s="184"/>
      <c r="K809" s="174"/>
      <c r="L809" s="184"/>
      <c r="M809" s="174"/>
      <c r="N809" s="184"/>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row>
    <row r="810" spans="1:36" ht="15.75" customHeight="1" x14ac:dyDescent="0.2">
      <c r="A810" s="174"/>
      <c r="B810" s="172"/>
      <c r="C810" s="174"/>
      <c r="D810" s="187"/>
      <c r="E810" s="174"/>
      <c r="F810" s="184"/>
      <c r="G810" s="174"/>
      <c r="H810" s="186"/>
      <c r="I810" s="174"/>
      <c r="J810" s="186"/>
      <c r="K810" s="174"/>
      <c r="L810" s="186"/>
      <c r="M810" s="174"/>
      <c r="N810" s="186"/>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row>
    <row r="811" spans="1:36" ht="15.75" customHeight="1" x14ac:dyDescent="0.2">
      <c r="A811" s="174"/>
      <c r="B811" s="172"/>
      <c r="C811" s="179"/>
      <c r="D811" s="187"/>
      <c r="E811" s="174"/>
      <c r="F811" s="185"/>
      <c r="G811" s="174"/>
      <c r="H811" s="185"/>
      <c r="I811" s="174"/>
      <c r="J811" s="185"/>
      <c r="K811" s="174"/>
      <c r="L811" s="185"/>
      <c r="M811" s="174"/>
      <c r="N811" s="184"/>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row>
    <row r="812" spans="1:36" ht="15.75" customHeight="1" x14ac:dyDescent="0.2">
      <c r="A812" s="174"/>
      <c r="B812" s="172"/>
      <c r="C812" s="179"/>
      <c r="D812" s="187"/>
      <c r="E812" s="174"/>
      <c r="F812" s="185"/>
      <c r="G812" s="174"/>
      <c r="H812" s="185"/>
      <c r="I812" s="174"/>
      <c r="J812" s="185"/>
      <c r="K812" s="174"/>
      <c r="L812" s="185"/>
      <c r="M812" s="174"/>
      <c r="N812" s="184"/>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row>
    <row r="813" spans="1:36" ht="15.75" customHeight="1" x14ac:dyDescent="0.2">
      <c r="A813" s="174"/>
      <c r="B813" s="172"/>
      <c r="C813" s="177"/>
      <c r="D813" s="187"/>
      <c r="E813" s="174"/>
      <c r="F813" s="185"/>
      <c r="G813" s="174"/>
      <c r="H813" s="184"/>
      <c r="I813" s="174"/>
      <c r="J813" s="185"/>
      <c r="K813" s="174"/>
      <c r="L813" s="184"/>
      <c r="M813" s="174"/>
      <c r="N813" s="184"/>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row>
    <row r="814" spans="1:36" ht="15.75" customHeight="1" x14ac:dyDescent="0.2">
      <c r="A814" s="174"/>
      <c r="B814" s="172"/>
      <c r="C814" s="177"/>
      <c r="D814" s="187"/>
      <c r="E814" s="174"/>
      <c r="F814" s="184"/>
      <c r="G814" s="174"/>
      <c r="H814" s="184"/>
      <c r="I814" s="174"/>
      <c r="J814" s="184"/>
      <c r="K814" s="174"/>
      <c r="L814" s="184"/>
      <c r="M814" s="174"/>
      <c r="N814" s="184"/>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row>
    <row r="815" spans="1:36" ht="15.75" customHeight="1" x14ac:dyDescent="0.2">
      <c r="A815" s="174"/>
      <c r="B815" s="172"/>
      <c r="C815" s="177"/>
      <c r="D815" s="187"/>
      <c r="E815" s="174"/>
      <c r="F815" s="185"/>
      <c r="G815" s="174"/>
      <c r="H815" s="184"/>
      <c r="I815" s="174"/>
      <c r="J815" s="185"/>
      <c r="K815" s="174"/>
      <c r="L815" s="184"/>
      <c r="M815" s="174"/>
      <c r="N815" s="184"/>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row>
    <row r="816" spans="1:36" ht="15.75" customHeight="1" x14ac:dyDescent="0.2">
      <c r="A816" s="174"/>
      <c r="B816" s="172"/>
      <c r="C816" s="177"/>
      <c r="D816" s="187"/>
      <c r="E816" s="174"/>
      <c r="F816" s="185"/>
      <c r="G816" s="174"/>
      <c r="H816" s="184"/>
      <c r="I816" s="174"/>
      <c r="J816" s="185"/>
      <c r="K816" s="174"/>
      <c r="L816" s="184"/>
      <c r="M816" s="174"/>
      <c r="N816" s="184"/>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row>
    <row r="817" spans="1:36" ht="15.75" customHeight="1" x14ac:dyDescent="0.2">
      <c r="A817" s="174"/>
      <c r="B817" s="172"/>
      <c r="C817" s="177"/>
      <c r="D817" s="172"/>
      <c r="E817" s="174"/>
      <c r="F817" s="185"/>
      <c r="G817" s="174"/>
      <c r="H817" s="184"/>
      <c r="I817" s="174"/>
      <c r="J817" s="185"/>
      <c r="K817" s="174"/>
      <c r="L817" s="184"/>
      <c r="M817" s="174"/>
      <c r="N817" s="184"/>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row>
    <row r="818" spans="1:36" ht="15.75" customHeight="1" x14ac:dyDescent="0.2">
      <c r="A818" s="174"/>
      <c r="B818" s="172"/>
      <c r="C818" s="177"/>
      <c r="D818" s="187"/>
      <c r="E818" s="174"/>
      <c r="F818" s="185"/>
      <c r="G818" s="174"/>
      <c r="H818" s="184"/>
      <c r="I818" s="174"/>
      <c r="J818" s="184"/>
      <c r="K818" s="174"/>
      <c r="L818" s="184"/>
      <c r="M818" s="174"/>
      <c r="N818" s="184"/>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row>
    <row r="819" spans="1:36" ht="15.75" customHeight="1" x14ac:dyDescent="0.2">
      <c r="A819" s="174"/>
      <c r="B819" s="172"/>
      <c r="C819" s="177"/>
      <c r="D819" s="187"/>
      <c r="E819" s="174"/>
      <c r="F819" s="185"/>
      <c r="G819" s="174"/>
      <c r="H819" s="184"/>
      <c r="I819" s="174"/>
      <c r="J819" s="184"/>
      <c r="K819" s="174"/>
      <c r="L819" s="184"/>
      <c r="M819" s="174"/>
      <c r="N819" s="184"/>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row>
    <row r="820" spans="1:36" ht="15.75" customHeight="1" x14ac:dyDescent="0.2">
      <c r="A820" s="174"/>
      <c r="B820" s="172"/>
      <c r="C820" s="172"/>
      <c r="D820" s="187"/>
      <c r="E820" s="174"/>
      <c r="F820" s="184"/>
      <c r="G820" s="174"/>
      <c r="H820" s="184"/>
      <c r="I820" s="174"/>
      <c r="J820" s="184"/>
      <c r="K820" s="174"/>
      <c r="L820" s="184"/>
      <c r="M820" s="174"/>
      <c r="N820" s="184"/>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row>
    <row r="821" spans="1:36" ht="15.75" customHeight="1" x14ac:dyDescent="0.2">
      <c r="A821" s="174"/>
      <c r="B821" s="172"/>
      <c r="C821" s="177"/>
      <c r="D821" s="187"/>
      <c r="E821" s="174"/>
      <c r="F821" s="185"/>
      <c r="G821" s="174"/>
      <c r="H821" s="184"/>
      <c r="I821" s="174"/>
      <c r="J821" s="185"/>
      <c r="K821" s="174"/>
      <c r="L821" s="184"/>
      <c r="M821" s="174"/>
      <c r="N821" s="184"/>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row>
    <row r="822" spans="1:36" ht="15.75" customHeight="1" x14ac:dyDescent="0.2">
      <c r="A822" s="174"/>
      <c r="B822" s="172"/>
      <c r="C822" s="177"/>
      <c r="D822" s="187"/>
      <c r="E822" s="174"/>
      <c r="F822" s="185"/>
      <c r="G822" s="174"/>
      <c r="H822" s="184"/>
      <c r="I822" s="174"/>
      <c r="J822" s="184"/>
      <c r="K822" s="174"/>
      <c r="L822" s="184"/>
      <c r="M822" s="174"/>
      <c r="N822" s="184"/>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row>
    <row r="823" spans="1:36" ht="15.75" customHeight="1" x14ac:dyDescent="0.2">
      <c r="A823" s="174"/>
      <c r="B823" s="172"/>
      <c r="C823" s="177"/>
      <c r="D823" s="187"/>
      <c r="E823" s="174"/>
      <c r="F823" s="185"/>
      <c r="G823" s="174"/>
      <c r="H823" s="184"/>
      <c r="I823" s="174"/>
      <c r="J823" s="184"/>
      <c r="K823" s="174"/>
      <c r="L823" s="184"/>
      <c r="M823" s="174"/>
      <c r="N823" s="184"/>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row>
    <row r="824" spans="1:36" ht="15.75" customHeight="1" x14ac:dyDescent="0.2">
      <c r="A824" s="174"/>
      <c r="B824" s="172"/>
      <c r="C824" s="174"/>
      <c r="D824" s="187"/>
      <c r="E824" s="174"/>
      <c r="F824" s="184"/>
      <c r="G824" s="174"/>
      <c r="H824" s="184"/>
      <c r="I824" s="174"/>
      <c r="J824" s="184"/>
      <c r="K824" s="174"/>
      <c r="L824" s="184"/>
      <c r="M824" s="174"/>
      <c r="N824" s="184"/>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row>
    <row r="825" spans="1:36" ht="15.75" customHeight="1" x14ac:dyDescent="0.2">
      <c r="A825" s="174"/>
      <c r="B825" s="172"/>
      <c r="C825" s="174"/>
      <c r="D825" s="187"/>
      <c r="E825" s="174"/>
      <c r="F825" s="184"/>
      <c r="G825" s="174"/>
      <c r="H825" s="186"/>
      <c r="I825" s="174"/>
      <c r="J825" s="186"/>
      <c r="K825" s="174"/>
      <c r="L825" s="186"/>
      <c r="M825" s="174"/>
      <c r="N825" s="186"/>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row>
    <row r="826" spans="1:36" ht="15.75" customHeight="1" x14ac:dyDescent="0.2">
      <c r="A826" s="174"/>
      <c r="B826" s="172"/>
      <c r="C826" s="177"/>
      <c r="D826" s="172"/>
      <c r="E826" s="174"/>
      <c r="F826" s="184"/>
      <c r="G826" s="174"/>
      <c r="H826" s="184"/>
      <c r="I826" s="174"/>
      <c r="J826" s="184"/>
      <c r="K826" s="174"/>
      <c r="L826" s="184"/>
      <c r="M826" s="174"/>
      <c r="N826" s="184"/>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row>
    <row r="827" spans="1:36" ht="15.75" customHeight="1" x14ac:dyDescent="0.2">
      <c r="A827" s="174"/>
      <c r="B827" s="172"/>
      <c r="C827" s="177"/>
      <c r="D827" s="187"/>
      <c r="E827" s="174"/>
      <c r="F827" s="185"/>
      <c r="G827" s="174"/>
      <c r="H827" s="184"/>
      <c r="I827" s="174"/>
      <c r="J827" s="185"/>
      <c r="K827" s="174"/>
      <c r="L827" s="184"/>
      <c r="M827" s="174"/>
      <c r="N827" s="184"/>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row>
    <row r="828" spans="1:36" ht="15.75" customHeight="1" x14ac:dyDescent="0.2">
      <c r="A828" s="174"/>
      <c r="B828" s="172"/>
      <c r="C828" s="174"/>
      <c r="D828" s="187"/>
      <c r="E828" s="174"/>
      <c r="F828" s="186"/>
      <c r="G828" s="174"/>
      <c r="H828" s="186"/>
      <c r="I828" s="174"/>
      <c r="J828" s="186"/>
      <c r="K828" s="174"/>
      <c r="L828" s="186"/>
      <c r="M828" s="174"/>
      <c r="N828" s="186"/>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row>
    <row r="829" spans="1:36" ht="15.75" customHeight="1" x14ac:dyDescent="0.2">
      <c r="A829" s="174"/>
      <c r="B829" s="172"/>
      <c r="C829" s="177"/>
      <c r="D829" s="187"/>
      <c r="E829" s="174"/>
      <c r="F829" s="184"/>
      <c r="G829" s="174"/>
      <c r="H829" s="184"/>
      <c r="I829" s="174"/>
      <c r="J829" s="184"/>
      <c r="K829" s="174"/>
      <c r="L829" s="184"/>
      <c r="M829" s="174"/>
      <c r="N829" s="184"/>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row>
    <row r="830" spans="1:36" ht="15.75" customHeight="1" x14ac:dyDescent="0.2">
      <c r="A830" s="174"/>
      <c r="B830" s="172"/>
      <c r="C830" s="179"/>
      <c r="D830" s="187"/>
      <c r="E830" s="174"/>
      <c r="F830" s="185"/>
      <c r="G830" s="174"/>
      <c r="H830" s="185"/>
      <c r="I830" s="174"/>
      <c r="J830" s="185"/>
      <c r="K830" s="174"/>
      <c r="L830" s="185"/>
      <c r="M830" s="174"/>
      <c r="N830" s="184"/>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row>
    <row r="831" spans="1:36" ht="15.75" customHeight="1" x14ac:dyDescent="0.2">
      <c r="A831" s="174"/>
      <c r="B831" s="172"/>
      <c r="C831" s="177"/>
      <c r="D831" s="187"/>
      <c r="E831" s="174"/>
      <c r="F831" s="185"/>
      <c r="G831" s="174"/>
      <c r="H831" s="184"/>
      <c r="I831" s="174"/>
      <c r="J831" s="184"/>
      <c r="K831" s="174"/>
      <c r="L831" s="184"/>
      <c r="M831" s="174"/>
      <c r="N831" s="184"/>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row>
    <row r="832" spans="1:36" ht="15.75" customHeight="1" x14ac:dyDescent="0.2">
      <c r="A832" s="174"/>
      <c r="B832" s="172"/>
      <c r="C832" s="177"/>
      <c r="D832" s="187"/>
      <c r="E832" s="174"/>
      <c r="F832" s="185"/>
      <c r="G832" s="174"/>
      <c r="H832" s="184"/>
      <c r="I832" s="174"/>
      <c r="J832" s="184"/>
      <c r="K832" s="174"/>
      <c r="L832" s="184"/>
      <c r="M832" s="174"/>
      <c r="N832" s="184"/>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row>
    <row r="833" spans="1:36" ht="15.75" customHeight="1" x14ac:dyDescent="0.2">
      <c r="A833" s="174"/>
      <c r="B833" s="172"/>
      <c r="C833" s="177"/>
      <c r="D833" s="187"/>
      <c r="E833" s="174"/>
      <c r="F833" s="185"/>
      <c r="G833" s="174"/>
      <c r="H833" s="184"/>
      <c r="I833" s="174"/>
      <c r="J833" s="184"/>
      <c r="K833" s="174"/>
      <c r="L833" s="184"/>
      <c r="M833" s="174"/>
      <c r="N833" s="184"/>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row>
    <row r="834" spans="1:36" ht="15.75" customHeight="1" x14ac:dyDescent="0.2">
      <c r="A834" s="174"/>
      <c r="B834" s="172"/>
      <c r="C834" s="177"/>
      <c r="D834" s="187"/>
      <c r="E834" s="174"/>
      <c r="F834" s="184"/>
      <c r="G834" s="174"/>
      <c r="H834" s="184"/>
      <c r="I834" s="174"/>
      <c r="J834" s="184"/>
      <c r="K834" s="174"/>
      <c r="L834" s="184"/>
      <c r="M834" s="174"/>
      <c r="N834" s="184"/>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row>
    <row r="835" spans="1:36" ht="15.75" customHeight="1" x14ac:dyDescent="0.2">
      <c r="A835" s="174"/>
      <c r="B835" s="172"/>
      <c r="C835" s="177"/>
      <c r="D835" s="172"/>
      <c r="E835" s="174"/>
      <c r="F835" s="184"/>
      <c r="G835" s="174"/>
      <c r="H835" s="184"/>
      <c r="I835" s="174"/>
      <c r="J835" s="184"/>
      <c r="K835" s="174"/>
      <c r="L835" s="184"/>
      <c r="M835" s="174"/>
      <c r="N835" s="184"/>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row>
    <row r="836" spans="1:36" ht="15.75" customHeight="1" x14ac:dyDescent="0.2">
      <c r="A836" s="174"/>
      <c r="B836" s="172"/>
      <c r="C836" s="177"/>
      <c r="D836" s="187"/>
      <c r="E836" s="174"/>
      <c r="F836" s="184"/>
      <c r="G836" s="174"/>
      <c r="H836" s="184"/>
      <c r="I836" s="174"/>
      <c r="J836" s="184"/>
      <c r="K836" s="174"/>
      <c r="L836" s="184"/>
      <c r="M836" s="174"/>
      <c r="N836" s="184"/>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row>
    <row r="837" spans="1:36" ht="15.75" customHeight="1" x14ac:dyDescent="0.2">
      <c r="A837" s="174"/>
      <c r="B837" s="172"/>
      <c r="C837" s="179"/>
      <c r="D837" s="187"/>
      <c r="E837" s="174"/>
      <c r="F837" s="183"/>
      <c r="G837" s="174"/>
      <c r="H837" s="185"/>
      <c r="I837" s="174"/>
      <c r="J837" s="183"/>
      <c r="K837" s="174"/>
      <c r="L837" s="185"/>
      <c r="M837" s="174"/>
      <c r="N837" s="184"/>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row>
    <row r="838" spans="1:36" ht="15.75" customHeight="1" x14ac:dyDescent="0.2">
      <c r="A838" s="174"/>
      <c r="B838" s="172"/>
      <c r="C838" s="179"/>
      <c r="D838" s="187"/>
      <c r="E838" s="174"/>
      <c r="F838" s="185"/>
      <c r="G838" s="174"/>
      <c r="H838" s="185"/>
      <c r="I838" s="174"/>
      <c r="J838" s="185"/>
      <c r="K838" s="174"/>
      <c r="L838" s="185"/>
      <c r="M838" s="174"/>
      <c r="N838" s="184"/>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row>
    <row r="839" spans="1:36" ht="15.75" customHeight="1" x14ac:dyDescent="0.2">
      <c r="A839" s="174"/>
      <c r="B839" s="172"/>
      <c r="C839" s="177"/>
      <c r="D839" s="187"/>
      <c r="E839" s="174"/>
      <c r="F839" s="184"/>
      <c r="G839" s="174"/>
      <c r="H839" s="184"/>
      <c r="I839" s="174"/>
      <c r="J839" s="184"/>
      <c r="K839" s="174"/>
      <c r="L839" s="184"/>
      <c r="M839" s="174"/>
      <c r="N839" s="184"/>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row>
    <row r="840" spans="1:36" ht="15.75" customHeight="1" x14ac:dyDescent="0.2">
      <c r="A840" s="174"/>
      <c r="B840" s="172"/>
      <c r="C840" s="179"/>
      <c r="D840" s="172"/>
      <c r="E840" s="174"/>
      <c r="F840" s="185"/>
      <c r="G840" s="174"/>
      <c r="H840" s="185"/>
      <c r="I840" s="174"/>
      <c r="J840" s="185"/>
      <c r="K840" s="174"/>
      <c r="L840" s="185"/>
      <c r="M840" s="174"/>
      <c r="N840" s="184"/>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row>
    <row r="841" spans="1:36" ht="15.75" customHeight="1" x14ac:dyDescent="0.2">
      <c r="A841" s="174"/>
      <c r="B841" s="172"/>
      <c r="C841" s="179"/>
      <c r="D841" s="172"/>
      <c r="E841" s="174"/>
      <c r="F841" s="185"/>
      <c r="G841" s="174"/>
      <c r="H841" s="185"/>
      <c r="I841" s="174"/>
      <c r="J841" s="185"/>
      <c r="K841" s="174"/>
      <c r="L841" s="185"/>
      <c r="M841" s="174"/>
      <c r="N841" s="184"/>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row>
    <row r="842" spans="1:36" ht="15.75" customHeight="1" x14ac:dyDescent="0.2">
      <c r="A842" s="174"/>
      <c r="B842" s="172"/>
      <c r="C842" s="179"/>
      <c r="D842" s="172"/>
      <c r="E842" s="174"/>
      <c r="F842" s="183"/>
      <c r="G842" s="174"/>
      <c r="H842" s="185"/>
      <c r="I842" s="174"/>
      <c r="J842" s="183"/>
      <c r="K842" s="174"/>
      <c r="L842" s="185"/>
      <c r="M842" s="174"/>
      <c r="N842" s="184"/>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row>
    <row r="843" spans="1:36" ht="15.75" customHeight="1" x14ac:dyDescent="0.2">
      <c r="A843" s="174"/>
      <c r="B843" s="172"/>
      <c r="C843" s="179"/>
      <c r="D843" s="172"/>
      <c r="E843" s="174"/>
      <c r="F843" s="183"/>
      <c r="G843" s="174"/>
      <c r="H843" s="185"/>
      <c r="I843" s="174"/>
      <c r="J843" s="185"/>
      <c r="K843" s="174"/>
      <c r="L843" s="185"/>
      <c r="M843" s="174"/>
      <c r="N843" s="184"/>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row>
    <row r="844" spans="1:36" ht="15.75" customHeight="1" x14ac:dyDescent="0.2">
      <c r="A844" s="174"/>
      <c r="B844" s="172"/>
      <c r="C844" s="179"/>
      <c r="D844" s="172"/>
      <c r="E844" s="174"/>
      <c r="F844" s="183"/>
      <c r="G844" s="174"/>
      <c r="H844" s="185"/>
      <c r="I844" s="174"/>
      <c r="J844" s="183"/>
      <c r="K844" s="174"/>
      <c r="L844" s="185"/>
      <c r="M844" s="174"/>
      <c r="N844" s="184"/>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row>
    <row r="845" spans="1:36" ht="15.75" customHeight="1" x14ac:dyDescent="0.2">
      <c r="A845" s="174"/>
      <c r="B845" s="172"/>
      <c r="C845" s="177"/>
      <c r="D845" s="172"/>
      <c r="E845" s="174"/>
      <c r="F845" s="184"/>
      <c r="G845" s="174"/>
      <c r="H845" s="184"/>
      <c r="I845" s="174"/>
      <c r="J845" s="184"/>
      <c r="K845" s="174"/>
      <c r="L845" s="184"/>
      <c r="M845" s="174"/>
      <c r="N845" s="184"/>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row>
    <row r="846" spans="1:36" ht="15.75" customHeight="1" x14ac:dyDescent="0.2">
      <c r="A846" s="174"/>
      <c r="B846" s="172"/>
      <c r="C846" s="174"/>
      <c r="D846" s="172"/>
      <c r="E846" s="174"/>
      <c r="F846" s="186"/>
      <c r="G846" s="174"/>
      <c r="H846" s="186"/>
      <c r="I846" s="174"/>
      <c r="J846" s="186"/>
      <c r="K846" s="174"/>
      <c r="L846" s="186"/>
      <c r="M846" s="174"/>
      <c r="N846" s="186"/>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row>
    <row r="847" spans="1:36" ht="15.75" customHeight="1" x14ac:dyDescent="0.2">
      <c r="A847" s="174"/>
      <c r="B847" s="172"/>
      <c r="C847" s="177"/>
      <c r="D847" s="172"/>
      <c r="E847" s="174"/>
      <c r="F847" s="185"/>
      <c r="G847" s="174"/>
      <c r="H847" s="184"/>
      <c r="I847" s="174"/>
      <c r="J847" s="185"/>
      <c r="K847" s="174"/>
      <c r="L847" s="184"/>
      <c r="M847" s="174"/>
      <c r="N847" s="184"/>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row>
    <row r="848" spans="1:36" ht="15.75" customHeight="1" x14ac:dyDescent="0.2">
      <c r="A848" s="174"/>
      <c r="B848" s="172"/>
      <c r="C848" s="177"/>
      <c r="D848" s="172"/>
      <c r="E848" s="174"/>
      <c r="F848" s="184"/>
      <c r="G848" s="174"/>
      <c r="H848" s="184"/>
      <c r="I848" s="174"/>
      <c r="J848" s="184"/>
      <c r="K848" s="174"/>
      <c r="L848" s="184"/>
      <c r="M848" s="174"/>
      <c r="N848" s="184"/>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row>
    <row r="849" spans="1:36" ht="15.75" customHeight="1" x14ac:dyDescent="0.2">
      <c r="A849" s="174"/>
      <c r="B849" s="172"/>
      <c r="C849" s="174"/>
      <c r="D849" s="172"/>
      <c r="E849" s="174"/>
      <c r="F849" s="184"/>
      <c r="G849" s="174"/>
      <c r="H849" s="184"/>
      <c r="I849" s="174"/>
      <c r="J849" s="184"/>
      <c r="K849" s="174"/>
      <c r="L849" s="184"/>
      <c r="M849" s="174"/>
      <c r="N849" s="184"/>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row>
    <row r="850" spans="1:36" ht="15.75" customHeight="1" x14ac:dyDescent="0.2">
      <c r="A850" s="174"/>
      <c r="B850" s="172"/>
      <c r="C850" s="177"/>
      <c r="D850" s="172"/>
      <c r="E850" s="174"/>
      <c r="F850" s="184"/>
      <c r="G850" s="174"/>
      <c r="H850" s="184"/>
      <c r="I850" s="174"/>
      <c r="J850" s="184"/>
      <c r="K850" s="174"/>
      <c r="L850" s="184"/>
      <c r="M850" s="174"/>
      <c r="N850" s="184"/>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row>
    <row r="851" spans="1:36" ht="15.75" customHeight="1" x14ac:dyDescent="0.2">
      <c r="A851" s="174"/>
      <c r="B851" s="172"/>
      <c r="C851" s="177"/>
      <c r="D851" s="172"/>
      <c r="E851" s="174"/>
      <c r="F851" s="184"/>
      <c r="G851" s="174"/>
      <c r="H851" s="184"/>
      <c r="I851" s="174"/>
      <c r="J851" s="184"/>
      <c r="K851" s="174"/>
      <c r="L851" s="184"/>
      <c r="M851" s="174"/>
      <c r="N851" s="184"/>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row>
    <row r="852" spans="1:36" ht="15.75" customHeight="1" x14ac:dyDescent="0.2">
      <c r="A852" s="174"/>
      <c r="B852" s="172"/>
      <c r="C852" s="177"/>
      <c r="D852" s="172"/>
      <c r="E852" s="174"/>
      <c r="F852" s="185"/>
      <c r="G852" s="174"/>
      <c r="H852" s="184"/>
      <c r="I852" s="174"/>
      <c r="J852" s="185"/>
      <c r="K852" s="174"/>
      <c r="L852" s="184"/>
      <c r="M852" s="174"/>
      <c r="N852" s="184"/>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row>
    <row r="853" spans="1:36" ht="15.75" customHeight="1" x14ac:dyDescent="0.2">
      <c r="A853" s="174"/>
      <c r="B853" s="172"/>
      <c r="C853" s="177"/>
      <c r="D853" s="172"/>
      <c r="E853" s="174"/>
      <c r="F853" s="185"/>
      <c r="G853" s="174"/>
      <c r="H853" s="184"/>
      <c r="I853" s="174"/>
      <c r="J853" s="185"/>
      <c r="K853" s="174"/>
      <c r="L853" s="184"/>
      <c r="M853" s="174"/>
      <c r="N853" s="184"/>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row>
    <row r="854" spans="1:36" ht="15.75" customHeight="1" x14ac:dyDescent="0.2">
      <c r="A854" s="174"/>
      <c r="B854" s="172"/>
      <c r="C854" s="177"/>
      <c r="D854" s="187"/>
      <c r="E854" s="174"/>
      <c r="F854" s="184"/>
      <c r="G854" s="174"/>
      <c r="H854" s="184"/>
      <c r="I854" s="174"/>
      <c r="J854" s="184"/>
      <c r="K854" s="174"/>
      <c r="L854" s="184"/>
      <c r="M854" s="174"/>
      <c r="N854" s="184"/>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row>
    <row r="855" spans="1:36" ht="15.75" customHeight="1" x14ac:dyDescent="0.2">
      <c r="A855" s="174"/>
      <c r="B855" s="172"/>
      <c r="C855" s="177"/>
      <c r="D855" s="187"/>
      <c r="E855" s="174"/>
      <c r="F855" s="184"/>
      <c r="G855" s="174"/>
      <c r="H855" s="184"/>
      <c r="I855" s="174"/>
      <c r="J855" s="184"/>
      <c r="K855" s="174"/>
      <c r="L855" s="184"/>
      <c r="M855" s="174"/>
      <c r="N855" s="184"/>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row>
    <row r="856" spans="1:36" ht="15.75" customHeight="1" x14ac:dyDescent="0.2">
      <c r="A856" s="174"/>
      <c r="B856" s="172"/>
      <c r="C856" s="177"/>
      <c r="D856" s="187"/>
      <c r="E856" s="174"/>
      <c r="F856" s="184"/>
      <c r="G856" s="174"/>
      <c r="H856" s="184"/>
      <c r="I856" s="174"/>
      <c r="J856" s="184"/>
      <c r="K856" s="174"/>
      <c r="L856" s="184"/>
      <c r="M856" s="174"/>
      <c r="N856" s="184"/>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row>
    <row r="857" spans="1:36" ht="15.75" customHeight="1" x14ac:dyDescent="0.2">
      <c r="A857" s="174"/>
      <c r="B857" s="172"/>
      <c r="C857" s="179"/>
      <c r="D857" s="187"/>
      <c r="E857" s="174"/>
      <c r="F857" s="185"/>
      <c r="G857" s="174"/>
      <c r="H857" s="185"/>
      <c r="I857" s="174"/>
      <c r="J857" s="185"/>
      <c r="K857" s="174"/>
      <c r="L857" s="185"/>
      <c r="M857" s="174"/>
      <c r="N857" s="184"/>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row>
    <row r="858" spans="1:36" ht="15.75" customHeight="1" x14ac:dyDescent="0.2">
      <c r="A858" s="174"/>
      <c r="B858" s="172"/>
      <c r="C858" s="174"/>
      <c r="D858" s="187"/>
      <c r="E858" s="174"/>
      <c r="F858" s="184"/>
      <c r="G858" s="174"/>
      <c r="H858" s="186"/>
      <c r="I858" s="174"/>
      <c r="J858" s="186"/>
      <c r="K858" s="174"/>
      <c r="L858" s="186"/>
      <c r="M858" s="174"/>
      <c r="N858" s="186"/>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row>
    <row r="859" spans="1:36" ht="15.75" customHeight="1" x14ac:dyDescent="0.2">
      <c r="A859" s="174"/>
      <c r="B859" s="172"/>
      <c r="C859" s="174"/>
      <c r="D859" s="187"/>
      <c r="E859" s="174"/>
      <c r="F859" s="184"/>
      <c r="G859" s="174"/>
      <c r="H859" s="186"/>
      <c r="I859" s="174"/>
      <c r="J859" s="186"/>
      <c r="K859" s="174"/>
      <c r="L859" s="186"/>
      <c r="M859" s="174"/>
      <c r="N859" s="186"/>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row>
    <row r="860" spans="1:36" ht="15.75" customHeight="1" x14ac:dyDescent="0.2">
      <c r="A860" s="172"/>
      <c r="B860" s="172"/>
      <c r="C860" s="174"/>
      <c r="D860" s="187"/>
      <c r="E860" s="174"/>
      <c r="F860" s="186"/>
      <c r="G860" s="174"/>
      <c r="H860" s="186"/>
      <c r="I860" s="174"/>
      <c r="J860" s="186"/>
      <c r="K860" s="174"/>
      <c r="L860" s="186"/>
      <c r="M860" s="174"/>
      <c r="N860" s="186"/>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row>
    <row r="861" spans="1:36" ht="15.75" customHeight="1" x14ac:dyDescent="0.2">
      <c r="A861" s="174"/>
      <c r="B861" s="172"/>
      <c r="C861" s="177"/>
      <c r="D861" s="187"/>
      <c r="E861" s="174"/>
      <c r="F861" s="184"/>
      <c r="G861" s="174"/>
      <c r="H861" s="184"/>
      <c r="I861" s="174"/>
      <c r="J861" s="184"/>
      <c r="K861" s="174"/>
      <c r="L861" s="184"/>
      <c r="M861" s="174"/>
      <c r="N861" s="184"/>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row>
    <row r="862" spans="1:36" ht="15.75" customHeight="1" x14ac:dyDescent="0.2">
      <c r="A862" s="174"/>
      <c r="B862" s="172"/>
      <c r="C862" s="179"/>
      <c r="D862" s="187"/>
      <c r="E862" s="174"/>
      <c r="F862" s="185"/>
      <c r="G862" s="174"/>
      <c r="H862" s="185"/>
      <c r="I862" s="174"/>
      <c r="J862" s="185"/>
      <c r="K862" s="174"/>
      <c r="L862" s="185"/>
      <c r="M862" s="174"/>
      <c r="N862" s="183"/>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row>
    <row r="863" spans="1:36" ht="15.75" customHeight="1" x14ac:dyDescent="0.2">
      <c r="A863" s="174"/>
      <c r="B863" s="172"/>
      <c r="C863" s="174"/>
      <c r="D863" s="187"/>
      <c r="E863" s="174"/>
      <c r="F863" s="186"/>
      <c r="G863" s="174"/>
      <c r="H863" s="186"/>
      <c r="I863" s="174"/>
      <c r="J863" s="186"/>
      <c r="K863" s="174"/>
      <c r="L863" s="186"/>
      <c r="M863" s="174"/>
      <c r="N863" s="186"/>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row>
    <row r="864" spans="1:36" ht="15.75" customHeight="1" x14ac:dyDescent="0.2">
      <c r="A864" s="174"/>
      <c r="B864" s="172"/>
      <c r="C864" s="177"/>
      <c r="D864" s="172"/>
      <c r="E864" s="174"/>
      <c r="F864" s="185"/>
      <c r="G864" s="174"/>
      <c r="H864" s="184"/>
      <c r="I864" s="174"/>
      <c r="J864" s="184"/>
      <c r="K864" s="174"/>
      <c r="L864" s="184"/>
      <c r="M864" s="174"/>
      <c r="N864" s="184"/>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row>
    <row r="865" spans="1:36" ht="15.75" customHeight="1" x14ac:dyDescent="0.2">
      <c r="A865" s="174"/>
      <c r="B865" s="172"/>
      <c r="C865" s="177"/>
      <c r="D865" s="172"/>
      <c r="E865" s="174"/>
      <c r="F865" s="185"/>
      <c r="G865" s="174"/>
      <c r="H865" s="184"/>
      <c r="I865" s="174"/>
      <c r="J865" s="184"/>
      <c r="K865" s="174"/>
      <c r="L865" s="184"/>
      <c r="M865" s="174"/>
      <c r="N865" s="184"/>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row>
    <row r="866" spans="1:36" ht="15.75" customHeight="1" x14ac:dyDescent="0.2">
      <c r="A866" s="174"/>
      <c r="B866" s="172"/>
      <c r="C866" s="177"/>
      <c r="D866" s="172"/>
      <c r="E866" s="174"/>
      <c r="F866" s="185"/>
      <c r="G866" s="174"/>
      <c r="H866" s="184"/>
      <c r="I866" s="174"/>
      <c r="J866" s="184"/>
      <c r="K866" s="174"/>
      <c r="L866" s="184"/>
      <c r="M866" s="174"/>
      <c r="N866" s="184"/>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row>
    <row r="867" spans="1:36" ht="15.75" customHeight="1" x14ac:dyDescent="0.2">
      <c r="A867" s="174"/>
      <c r="B867" s="172"/>
      <c r="C867" s="177"/>
      <c r="D867" s="172"/>
      <c r="E867" s="174"/>
      <c r="F867" s="185"/>
      <c r="G867" s="174"/>
      <c r="H867" s="184"/>
      <c r="I867" s="174"/>
      <c r="J867" s="184"/>
      <c r="K867" s="174"/>
      <c r="L867" s="184"/>
      <c r="M867" s="174"/>
      <c r="N867" s="184"/>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row>
    <row r="868" spans="1:36" ht="15.75" customHeight="1" x14ac:dyDescent="0.2">
      <c r="A868" s="174"/>
      <c r="B868" s="172"/>
      <c r="C868" s="177"/>
      <c r="D868" s="172"/>
      <c r="E868" s="174"/>
      <c r="F868" s="184"/>
      <c r="G868" s="174"/>
      <c r="H868" s="184"/>
      <c r="I868" s="174"/>
      <c r="J868" s="184"/>
      <c r="K868" s="174"/>
      <c r="L868" s="184"/>
      <c r="M868" s="174"/>
      <c r="N868" s="184"/>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row>
    <row r="869" spans="1:36" ht="15.75" customHeight="1" x14ac:dyDescent="0.2">
      <c r="A869" s="174"/>
      <c r="B869" s="172"/>
      <c r="C869" s="177"/>
      <c r="D869" s="172"/>
      <c r="E869" s="174"/>
      <c r="F869" s="184"/>
      <c r="G869" s="174"/>
      <c r="H869" s="184"/>
      <c r="I869" s="174"/>
      <c r="J869" s="184"/>
      <c r="K869" s="174"/>
      <c r="L869" s="184"/>
      <c r="M869" s="174"/>
      <c r="N869" s="184"/>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row>
    <row r="870" spans="1:36" ht="15.75" customHeight="1" x14ac:dyDescent="0.2">
      <c r="A870" s="174"/>
      <c r="B870" s="172"/>
      <c r="C870" s="177"/>
      <c r="D870" s="172"/>
      <c r="E870" s="174"/>
      <c r="F870" s="185"/>
      <c r="G870" s="174"/>
      <c r="H870" s="184"/>
      <c r="I870" s="174"/>
      <c r="J870" s="184"/>
      <c r="K870" s="174"/>
      <c r="L870" s="184"/>
      <c r="M870" s="174"/>
      <c r="N870" s="184"/>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row>
    <row r="871" spans="1:36" ht="15.75" customHeight="1" x14ac:dyDescent="0.2">
      <c r="A871" s="174"/>
      <c r="B871" s="172"/>
      <c r="C871" s="177"/>
      <c r="D871" s="172"/>
      <c r="E871" s="174"/>
      <c r="F871" s="185"/>
      <c r="G871" s="174"/>
      <c r="H871" s="184"/>
      <c r="I871" s="174"/>
      <c r="J871" s="184"/>
      <c r="K871" s="174"/>
      <c r="L871" s="184"/>
      <c r="M871" s="174"/>
      <c r="N871" s="184"/>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row>
    <row r="872" spans="1:36" ht="15.75" customHeight="1" x14ac:dyDescent="0.2">
      <c r="A872" s="174"/>
      <c r="B872" s="172"/>
      <c r="C872" s="174"/>
      <c r="D872" s="172"/>
      <c r="E872" s="174"/>
      <c r="F872" s="184"/>
      <c r="G872" s="174"/>
      <c r="H872" s="184"/>
      <c r="I872" s="174"/>
      <c r="J872" s="184"/>
      <c r="K872" s="174"/>
      <c r="L872" s="186"/>
      <c r="M872" s="174"/>
      <c r="N872" s="186"/>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row>
    <row r="873" spans="1:36" ht="15.75" customHeight="1" x14ac:dyDescent="0.2">
      <c r="A873" s="174"/>
      <c r="B873" s="172"/>
      <c r="C873" s="174"/>
      <c r="D873" s="172"/>
      <c r="E873" s="174"/>
      <c r="F873" s="184"/>
      <c r="G873" s="174"/>
      <c r="H873" s="184"/>
      <c r="I873" s="174"/>
      <c r="J873" s="184"/>
      <c r="K873" s="174"/>
      <c r="L873" s="186"/>
      <c r="M873" s="174"/>
      <c r="N873" s="186"/>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row>
    <row r="874" spans="1:36" ht="15.75" customHeight="1" x14ac:dyDescent="0.2">
      <c r="A874" s="174"/>
      <c r="B874" s="172"/>
      <c r="C874" s="174"/>
      <c r="D874" s="172"/>
      <c r="E874" s="174"/>
      <c r="F874" s="184"/>
      <c r="G874" s="174"/>
      <c r="H874" s="184"/>
      <c r="I874" s="174"/>
      <c r="J874" s="184"/>
      <c r="K874" s="174"/>
      <c r="L874" s="186"/>
      <c r="M874" s="174"/>
      <c r="N874" s="186"/>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row>
    <row r="875" spans="1:36" ht="15.75" customHeight="1" x14ac:dyDescent="0.2">
      <c r="A875" s="174"/>
      <c r="B875" s="172"/>
      <c r="C875" s="174"/>
      <c r="D875" s="172"/>
      <c r="E875" s="174"/>
      <c r="F875" s="184"/>
      <c r="G875" s="174"/>
      <c r="H875" s="184"/>
      <c r="I875" s="174"/>
      <c r="J875" s="184"/>
      <c r="K875" s="174"/>
      <c r="L875" s="186"/>
      <c r="M875" s="174"/>
      <c r="N875" s="186"/>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row>
    <row r="876" spans="1:36" ht="15.75" customHeight="1" x14ac:dyDescent="0.2">
      <c r="A876" s="174"/>
      <c r="B876" s="172"/>
      <c r="C876" s="177"/>
      <c r="D876" s="172"/>
      <c r="E876" s="174"/>
      <c r="F876" s="184"/>
      <c r="G876" s="174"/>
      <c r="H876" s="184"/>
      <c r="I876" s="174"/>
      <c r="J876" s="184"/>
      <c r="K876" s="174"/>
      <c r="L876" s="184"/>
      <c r="M876" s="174"/>
      <c r="N876" s="184"/>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row>
    <row r="877" spans="1:36" ht="15.75" customHeight="1" x14ac:dyDescent="0.2">
      <c r="A877" s="174"/>
      <c r="B877" s="172"/>
      <c r="C877" s="177"/>
      <c r="D877" s="172"/>
      <c r="E877" s="174"/>
      <c r="F877" s="184"/>
      <c r="G877" s="174"/>
      <c r="H877" s="184"/>
      <c r="I877" s="174"/>
      <c r="J877" s="184"/>
      <c r="K877" s="174"/>
      <c r="L877" s="184"/>
      <c r="M877" s="174"/>
      <c r="N877" s="184"/>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row>
    <row r="878" spans="1:36" ht="15.75" customHeight="1" x14ac:dyDescent="0.2">
      <c r="A878" s="174"/>
      <c r="B878" s="172"/>
      <c r="C878" s="177"/>
      <c r="D878" s="172"/>
      <c r="E878" s="174"/>
      <c r="F878" s="184"/>
      <c r="G878" s="174"/>
      <c r="H878" s="184"/>
      <c r="I878" s="174"/>
      <c r="J878" s="184"/>
      <c r="K878" s="174"/>
      <c r="L878" s="184"/>
      <c r="M878" s="174"/>
      <c r="N878" s="184"/>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row>
    <row r="879" spans="1:36" ht="15.75" customHeight="1" x14ac:dyDescent="0.2">
      <c r="A879" s="174"/>
      <c r="B879" s="172"/>
      <c r="C879" s="174"/>
      <c r="D879" s="172"/>
      <c r="E879" s="174"/>
      <c r="F879" s="184"/>
      <c r="G879" s="174"/>
      <c r="H879" s="184"/>
      <c r="I879" s="174"/>
      <c r="J879" s="184"/>
      <c r="K879" s="174"/>
      <c r="L879" s="186"/>
      <c r="M879" s="174"/>
      <c r="N879" s="186"/>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row>
    <row r="880" spans="1:36" ht="15.75" customHeight="1" x14ac:dyDescent="0.2">
      <c r="A880" s="174"/>
      <c r="B880" s="172"/>
      <c r="C880" s="174"/>
      <c r="D880" s="172"/>
      <c r="E880" s="174"/>
      <c r="F880" s="184"/>
      <c r="G880" s="174"/>
      <c r="H880" s="184"/>
      <c r="I880" s="174"/>
      <c r="J880" s="184"/>
      <c r="K880" s="174"/>
      <c r="L880" s="184"/>
      <c r="M880" s="174"/>
      <c r="N880" s="186"/>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row>
    <row r="881" spans="1:36" ht="15.75" customHeight="1" x14ac:dyDescent="0.2">
      <c r="A881" s="174"/>
      <c r="B881" s="172"/>
      <c r="C881" s="177"/>
      <c r="D881" s="172"/>
      <c r="E881" s="174"/>
      <c r="F881" s="184"/>
      <c r="G881" s="174"/>
      <c r="H881" s="184"/>
      <c r="I881" s="174"/>
      <c r="J881" s="184"/>
      <c r="K881" s="174"/>
      <c r="L881" s="184"/>
      <c r="M881" s="174"/>
      <c r="N881" s="184"/>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row>
    <row r="882" spans="1:36" ht="15.75" customHeight="1" x14ac:dyDescent="0.2">
      <c r="A882" s="174"/>
      <c r="B882" s="172"/>
      <c r="C882" s="174"/>
      <c r="D882" s="172"/>
      <c r="E882" s="174"/>
      <c r="F882" s="184"/>
      <c r="G882" s="174"/>
      <c r="H882" s="184"/>
      <c r="I882" s="174"/>
      <c r="J882" s="184"/>
      <c r="K882" s="174"/>
      <c r="L882" s="186"/>
      <c r="M882" s="174"/>
      <c r="N882" s="186"/>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row>
    <row r="883" spans="1:36" ht="15.75" customHeight="1" x14ac:dyDescent="0.2">
      <c r="A883" s="174"/>
      <c r="B883" s="172"/>
      <c r="C883" s="177"/>
      <c r="D883" s="172"/>
      <c r="E883" s="174"/>
      <c r="F883" s="184"/>
      <c r="G883" s="174"/>
      <c r="H883" s="184"/>
      <c r="I883" s="174"/>
      <c r="J883" s="184"/>
      <c r="K883" s="174"/>
      <c r="L883" s="184"/>
      <c r="M883" s="174"/>
      <c r="N883" s="184"/>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row>
    <row r="884" spans="1:36" ht="15.75" customHeight="1" x14ac:dyDescent="0.2">
      <c r="A884" s="174"/>
      <c r="B884" s="172"/>
      <c r="C884" s="177"/>
      <c r="D884" s="187"/>
      <c r="E884" s="174"/>
      <c r="F884" s="184"/>
      <c r="G884" s="174"/>
      <c r="H884" s="184"/>
      <c r="I884" s="174"/>
      <c r="J884" s="184"/>
      <c r="K884" s="174"/>
      <c r="L884" s="184"/>
      <c r="M884" s="174"/>
      <c r="N884" s="184"/>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row>
    <row r="885" spans="1:36" ht="15.75" customHeight="1" x14ac:dyDescent="0.2">
      <c r="A885" s="174"/>
      <c r="B885" s="172"/>
      <c r="C885" s="177"/>
      <c r="D885" s="187"/>
      <c r="E885" s="174"/>
      <c r="F885" s="185"/>
      <c r="G885" s="174"/>
      <c r="H885" s="185"/>
      <c r="I885" s="174"/>
      <c r="J885" s="185"/>
      <c r="K885" s="174"/>
      <c r="L885" s="184"/>
      <c r="M885" s="174"/>
      <c r="N885" s="184"/>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row>
    <row r="886" spans="1:36" ht="15.75" customHeight="1" x14ac:dyDescent="0.2">
      <c r="A886" s="174"/>
      <c r="B886" s="172"/>
      <c r="C886" s="177"/>
      <c r="D886" s="187"/>
      <c r="E886" s="174"/>
      <c r="F886" s="184"/>
      <c r="G886" s="174"/>
      <c r="H886" s="184"/>
      <c r="I886" s="174"/>
      <c r="J886" s="184"/>
      <c r="K886" s="174"/>
      <c r="L886" s="184"/>
      <c r="M886" s="174"/>
      <c r="N886" s="184"/>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row>
    <row r="887" spans="1:36" ht="15.75" customHeight="1" x14ac:dyDescent="0.2">
      <c r="A887" s="172"/>
      <c r="B887" s="172"/>
      <c r="C887" s="179"/>
      <c r="D887" s="187"/>
      <c r="E887" s="174"/>
      <c r="F887" s="185"/>
      <c r="G887" s="174"/>
      <c r="H887" s="185"/>
      <c r="I887" s="174"/>
      <c r="J887" s="185"/>
      <c r="K887" s="174"/>
      <c r="L887" s="185"/>
      <c r="M887" s="174"/>
      <c r="N887" s="184"/>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row>
    <row r="888" spans="1:36" ht="15.75" customHeight="1" x14ac:dyDescent="0.2">
      <c r="A888" s="174"/>
      <c r="B888" s="172"/>
      <c r="C888" s="174"/>
      <c r="D888" s="187"/>
      <c r="E888" s="174"/>
      <c r="F888" s="184"/>
      <c r="G888" s="174"/>
      <c r="H888" s="184"/>
      <c r="I888" s="174"/>
      <c r="J888" s="184"/>
      <c r="K888" s="174"/>
      <c r="L888" s="184"/>
      <c r="M888" s="174"/>
      <c r="N888" s="184"/>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row>
    <row r="889" spans="1:36" ht="15.75" customHeight="1" x14ac:dyDescent="0.2">
      <c r="A889" s="174"/>
      <c r="B889" s="172"/>
      <c r="C889" s="174"/>
      <c r="D889" s="187"/>
      <c r="E889" s="174"/>
      <c r="F889" s="184"/>
      <c r="G889" s="174"/>
      <c r="H889" s="184"/>
      <c r="I889" s="174"/>
      <c r="J889" s="184"/>
      <c r="K889" s="174"/>
      <c r="L889" s="184"/>
      <c r="M889" s="174"/>
      <c r="N889" s="184"/>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row>
    <row r="890" spans="1:36" ht="15.75" customHeight="1" x14ac:dyDescent="0.2">
      <c r="A890" s="174"/>
      <c r="B890" s="172"/>
      <c r="C890" s="177"/>
      <c r="D890" s="187"/>
      <c r="E890" s="174"/>
      <c r="F890" s="184"/>
      <c r="G890" s="174"/>
      <c r="H890" s="184"/>
      <c r="I890" s="174"/>
      <c r="J890" s="184"/>
      <c r="K890" s="174"/>
      <c r="L890" s="184"/>
      <c r="M890" s="174"/>
      <c r="N890" s="184"/>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row>
    <row r="891" spans="1:36" ht="15.75" customHeight="1" x14ac:dyDescent="0.2">
      <c r="A891" s="174"/>
      <c r="B891" s="172"/>
      <c r="C891" s="174"/>
      <c r="D891" s="187"/>
      <c r="E891" s="174"/>
      <c r="F891" s="184"/>
      <c r="G891" s="174"/>
      <c r="H891" s="186"/>
      <c r="I891" s="174"/>
      <c r="J891" s="186"/>
      <c r="K891" s="174"/>
      <c r="L891" s="186"/>
      <c r="M891" s="174"/>
      <c r="N891" s="186"/>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row>
    <row r="892" spans="1:36" ht="15.75" customHeight="1" x14ac:dyDescent="0.2">
      <c r="A892" s="174"/>
      <c r="B892" s="172"/>
      <c r="C892" s="174"/>
      <c r="D892" s="187"/>
      <c r="E892" s="174"/>
      <c r="F892" s="186"/>
      <c r="G892" s="174"/>
      <c r="H892" s="186"/>
      <c r="I892" s="174"/>
      <c r="J892" s="186"/>
      <c r="K892" s="174"/>
      <c r="L892" s="186"/>
      <c r="M892" s="174"/>
      <c r="N892" s="186"/>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row>
    <row r="893" spans="1:36" ht="15.75" customHeight="1" x14ac:dyDescent="0.2">
      <c r="A893" s="174"/>
      <c r="B893" s="172"/>
      <c r="C893" s="174"/>
      <c r="D893" s="188"/>
      <c r="E893" s="174"/>
      <c r="F893" s="186"/>
      <c r="G893" s="174"/>
      <c r="H893" s="186"/>
      <c r="I893" s="174"/>
      <c r="J893" s="186"/>
      <c r="K893" s="174"/>
      <c r="L893" s="186"/>
      <c r="M893" s="174"/>
      <c r="N893" s="186"/>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row>
    <row r="894" spans="1:36" ht="15.75" customHeight="1" x14ac:dyDescent="0.2">
      <c r="A894" s="174"/>
      <c r="B894" s="172"/>
      <c r="C894" s="174"/>
      <c r="D894" s="187"/>
      <c r="E894" s="174"/>
      <c r="F894" s="184"/>
      <c r="G894" s="174"/>
      <c r="H894" s="186"/>
      <c r="I894" s="174"/>
      <c r="J894" s="186"/>
      <c r="K894" s="174"/>
      <c r="L894" s="186"/>
      <c r="M894" s="174"/>
      <c r="N894" s="186"/>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row>
    <row r="895" spans="1:36" ht="15.75" customHeight="1" x14ac:dyDescent="0.2">
      <c r="A895" s="174"/>
      <c r="B895" s="172"/>
      <c r="C895" s="174"/>
      <c r="D895" s="187"/>
      <c r="E895" s="174"/>
      <c r="F895" s="184"/>
      <c r="G895" s="174"/>
      <c r="H895" s="184"/>
      <c r="I895" s="174"/>
      <c r="J895" s="184"/>
      <c r="K895" s="174"/>
      <c r="L895" s="186"/>
      <c r="M895" s="174"/>
      <c r="N895" s="186"/>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row>
    <row r="896" spans="1:36" ht="15.75" customHeight="1" x14ac:dyDescent="0.2">
      <c r="A896" s="174"/>
      <c r="B896" s="172"/>
      <c r="C896" s="177"/>
      <c r="D896" s="187"/>
      <c r="E896" s="174"/>
      <c r="F896" s="184"/>
      <c r="G896" s="174"/>
      <c r="H896" s="184"/>
      <c r="I896" s="174"/>
      <c r="J896" s="184"/>
      <c r="K896" s="174"/>
      <c r="L896" s="184"/>
      <c r="M896" s="174"/>
      <c r="N896" s="184"/>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row>
    <row r="897" spans="1:36" ht="15.75" customHeight="1" x14ac:dyDescent="0.2">
      <c r="A897" s="174"/>
      <c r="B897" s="172"/>
      <c r="C897" s="179"/>
      <c r="D897" s="172"/>
      <c r="E897" s="174"/>
      <c r="F897" s="185"/>
      <c r="G897" s="174"/>
      <c r="H897" s="185"/>
      <c r="I897" s="174"/>
      <c r="J897" s="185"/>
      <c r="K897" s="174"/>
      <c r="L897" s="185"/>
      <c r="M897" s="174"/>
      <c r="N897" s="184"/>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row>
    <row r="898" spans="1:36" ht="15.75" customHeight="1" x14ac:dyDescent="0.2">
      <c r="A898" s="172"/>
      <c r="B898" s="172"/>
      <c r="C898" s="179"/>
      <c r="D898" s="172"/>
      <c r="E898" s="174"/>
      <c r="F898" s="185"/>
      <c r="G898" s="174"/>
      <c r="H898" s="185"/>
      <c r="I898" s="174"/>
      <c r="J898" s="185"/>
      <c r="K898" s="174"/>
      <c r="L898" s="185"/>
      <c r="M898" s="174"/>
      <c r="N898" s="184"/>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row>
    <row r="899" spans="1:36" ht="15.75" customHeight="1" x14ac:dyDescent="0.2">
      <c r="A899" s="172"/>
      <c r="B899" s="172"/>
      <c r="C899" s="179"/>
      <c r="D899" s="172"/>
      <c r="E899" s="174"/>
      <c r="F899" s="185"/>
      <c r="G899" s="174"/>
      <c r="H899" s="185"/>
      <c r="I899" s="174"/>
      <c r="J899" s="185"/>
      <c r="K899" s="174"/>
      <c r="L899" s="185"/>
      <c r="M899" s="174"/>
      <c r="N899" s="184"/>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row>
    <row r="900" spans="1:36" ht="15.75" customHeight="1" x14ac:dyDescent="0.2">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row>
    <row r="901" spans="1:36" ht="15.75" customHeight="1" x14ac:dyDescent="0.2">
      <c r="A901" s="125"/>
      <c r="B901" s="189"/>
      <c r="C901" s="189"/>
      <c r="D901" s="16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row>
    <row r="902" spans="1:36" ht="15.75" customHeight="1" x14ac:dyDescent="0.2">
      <c r="A902" s="190"/>
      <c r="B902" s="191"/>
      <c r="C902" s="191"/>
      <c r="D902" s="190"/>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row>
    <row r="903" spans="1:36" ht="15.75" customHeight="1" x14ac:dyDescent="0.2">
      <c r="A903" s="190"/>
      <c r="B903" s="191"/>
      <c r="C903" s="191"/>
      <c r="D903" s="190"/>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row>
    <row r="904" spans="1:36" ht="15.75" customHeight="1" x14ac:dyDescent="0.2">
      <c r="A904" s="190"/>
      <c r="B904" s="191"/>
      <c r="C904" s="191"/>
      <c r="D904" s="190"/>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row>
    <row r="905" spans="1:36" ht="15.75" customHeight="1" x14ac:dyDescent="0.2">
      <c r="A905" s="190"/>
      <c r="B905" s="191"/>
      <c r="C905" s="191"/>
      <c r="D905" s="190"/>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row>
    <row r="906" spans="1:36" ht="15.75" customHeight="1" x14ac:dyDescent="0.2">
      <c r="A906" s="190"/>
      <c r="B906" s="191"/>
      <c r="C906" s="191"/>
      <c r="D906" s="190"/>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row>
    <row r="907" spans="1:36" ht="15.75" customHeight="1" x14ac:dyDescent="0.2">
      <c r="A907" s="190"/>
      <c r="B907" s="191"/>
      <c r="C907" s="191"/>
      <c r="D907" s="190"/>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row>
    <row r="908" spans="1:36" ht="15.75" customHeight="1" x14ac:dyDescent="0.2">
      <c r="A908" s="190"/>
      <c r="B908" s="191"/>
      <c r="C908" s="191"/>
      <c r="D908" s="190"/>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row>
    <row r="909" spans="1:36" ht="15.75" customHeight="1" x14ac:dyDescent="0.2">
      <c r="A909" s="190"/>
      <c r="B909" s="191"/>
      <c r="C909" s="191"/>
      <c r="D909" s="190"/>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row>
    <row r="910" spans="1:36" ht="15.75" customHeight="1" x14ac:dyDescent="0.2">
      <c r="A910" s="190"/>
      <c r="B910" s="191"/>
      <c r="C910" s="191"/>
      <c r="D910" s="190"/>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row>
    <row r="911" spans="1:36" ht="15.75" customHeight="1" x14ac:dyDescent="0.2">
      <c r="A911" s="190"/>
      <c r="B911" s="191"/>
      <c r="C911" s="191"/>
      <c r="D911" s="190"/>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row>
    <row r="912" spans="1:36" ht="15.75" customHeight="1" x14ac:dyDescent="0.2">
      <c r="A912" s="190"/>
      <c r="B912" s="191"/>
      <c r="C912" s="191"/>
      <c r="D912" s="190"/>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row>
    <row r="913" spans="1:36" ht="15.75" customHeight="1" x14ac:dyDescent="0.2">
      <c r="A913" s="190"/>
      <c r="B913" s="191"/>
      <c r="C913" s="191"/>
      <c r="D913" s="190"/>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row>
    <row r="914" spans="1:36" ht="15.75" customHeight="1" x14ac:dyDescent="0.2">
      <c r="D914" s="190"/>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row>
    <row r="915" spans="1:36" ht="15.75" customHeight="1" x14ac:dyDescent="0.2">
      <c r="D915" s="190"/>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baseColWidth="10" defaultColWidth="12.6640625" defaultRowHeight="15" customHeight="1" x14ac:dyDescent="0.15"/>
  <cols>
    <col min="1" max="1" width="69.6640625" customWidth="1"/>
    <col min="2" max="2" width="11.1640625" customWidth="1"/>
    <col min="3" max="3" width="15.1640625" customWidth="1"/>
    <col min="4" max="4" width="19.1640625" customWidth="1"/>
    <col min="5" max="5" width="16.83203125" customWidth="1"/>
    <col min="6" max="6" width="12.5" customWidth="1"/>
    <col min="7" max="7" width="22.83203125" customWidth="1"/>
    <col min="8" max="8" width="23.33203125" customWidth="1"/>
    <col min="9" max="9" width="15.6640625" customWidth="1"/>
    <col min="10" max="10" width="29.1640625" customWidth="1"/>
    <col min="11" max="16" width="8" customWidth="1"/>
    <col min="17" max="17" width="22.6640625" customWidth="1"/>
    <col min="18" max="18" width="10.6640625" customWidth="1"/>
    <col min="19" max="19" width="17.33203125" customWidth="1"/>
    <col min="20" max="21" width="10.6640625" customWidth="1"/>
    <col min="22" max="23" width="14.1640625" customWidth="1"/>
    <col min="24" max="24" width="9.5" customWidth="1"/>
    <col min="25" max="27" width="8" customWidth="1"/>
  </cols>
  <sheetData>
    <row r="1" spans="1:27" x14ac:dyDescent="0.2">
      <c r="A1" s="325" t="s">
        <v>118</v>
      </c>
      <c r="B1" s="315"/>
      <c r="C1" s="315"/>
      <c r="D1" s="315"/>
      <c r="E1" s="313"/>
      <c r="F1" s="2"/>
      <c r="G1" s="2"/>
      <c r="H1" s="2"/>
      <c r="I1" s="2"/>
      <c r="J1" s="2"/>
      <c r="K1" s="2"/>
      <c r="L1" s="2"/>
      <c r="M1" s="2"/>
      <c r="N1" s="2"/>
      <c r="O1" s="2"/>
      <c r="P1" s="2"/>
      <c r="Q1" s="2"/>
      <c r="R1" s="2"/>
      <c r="S1" s="2"/>
      <c r="T1" s="2"/>
      <c r="U1" s="2"/>
      <c r="V1" s="2"/>
      <c r="W1" s="2"/>
      <c r="X1" s="2"/>
      <c r="Y1" s="2"/>
      <c r="Z1" s="2"/>
      <c r="AA1" s="2"/>
    </row>
    <row r="2" spans="1:27" x14ac:dyDescent="0.2">
      <c r="A2" s="329" t="s">
        <v>1284</v>
      </c>
      <c r="B2" s="315"/>
      <c r="C2" s="315"/>
      <c r="D2" s="315"/>
      <c r="E2" s="313"/>
      <c r="F2" s="2"/>
      <c r="G2" s="2"/>
      <c r="H2" s="2"/>
      <c r="I2" s="2"/>
      <c r="J2" s="2"/>
      <c r="K2" s="2"/>
      <c r="L2" s="2"/>
      <c r="M2" s="2"/>
      <c r="N2" s="2"/>
      <c r="O2" s="2"/>
      <c r="P2" s="2"/>
      <c r="Q2" s="2"/>
      <c r="R2" s="2"/>
      <c r="S2" s="2"/>
      <c r="T2" s="2"/>
      <c r="U2" s="2"/>
      <c r="V2" s="2"/>
      <c r="W2" s="2"/>
      <c r="X2" s="2"/>
      <c r="Y2" s="2"/>
      <c r="Z2" s="2"/>
      <c r="AA2" s="2"/>
    </row>
    <row r="3" spans="1:27" x14ac:dyDescent="0.2">
      <c r="A3" s="2"/>
      <c r="B3" s="2"/>
      <c r="C3" s="2"/>
      <c r="D3" s="2"/>
      <c r="E3" s="2"/>
      <c r="F3" s="2"/>
      <c r="G3" s="2"/>
      <c r="H3" s="2"/>
      <c r="I3" s="2"/>
      <c r="J3" s="2"/>
      <c r="K3" s="2"/>
      <c r="L3" s="2"/>
      <c r="M3" s="2"/>
      <c r="N3" s="2"/>
      <c r="O3" s="2"/>
      <c r="P3" s="2"/>
      <c r="Q3" s="2"/>
      <c r="R3" s="2"/>
      <c r="S3" s="2"/>
      <c r="T3" s="2"/>
      <c r="U3" s="2"/>
      <c r="V3" s="2"/>
      <c r="W3" s="2"/>
      <c r="X3" s="2"/>
      <c r="Y3" s="2"/>
      <c r="Z3" s="2"/>
      <c r="AA3" s="2"/>
    </row>
    <row r="4" spans="1:27" x14ac:dyDescent="0.2">
      <c r="A4" s="2"/>
      <c r="B4" s="2"/>
      <c r="C4" s="2"/>
      <c r="D4" s="2"/>
      <c r="E4" s="2"/>
      <c r="F4" s="2"/>
      <c r="G4" s="2"/>
      <c r="H4" s="2"/>
      <c r="I4" s="2"/>
      <c r="J4" s="2"/>
      <c r="K4" s="2"/>
      <c r="L4" s="2"/>
      <c r="M4" s="2"/>
      <c r="N4" s="2"/>
      <c r="O4" s="2"/>
      <c r="P4" s="2"/>
      <c r="Q4" s="2"/>
      <c r="R4" s="2"/>
      <c r="S4" s="2"/>
      <c r="T4" s="2"/>
      <c r="U4" s="2"/>
      <c r="V4" s="2"/>
      <c r="W4" s="2"/>
      <c r="X4" s="2"/>
      <c r="Y4" s="2"/>
      <c r="Z4" s="2"/>
      <c r="AA4" s="2"/>
    </row>
    <row r="5" spans="1:27" x14ac:dyDescent="0.2">
      <c r="A5" s="2"/>
      <c r="B5" s="2"/>
      <c r="C5" s="2"/>
      <c r="D5" s="2"/>
      <c r="E5" s="2"/>
      <c r="F5" s="2"/>
      <c r="G5" s="2"/>
      <c r="H5" s="2"/>
      <c r="I5" s="2"/>
      <c r="J5" s="2"/>
      <c r="K5" s="2"/>
      <c r="L5" s="2"/>
      <c r="M5" s="2"/>
      <c r="N5" s="2"/>
      <c r="O5" s="2"/>
      <c r="P5" s="2"/>
      <c r="Q5" s="2"/>
      <c r="R5" s="2"/>
      <c r="S5" s="2"/>
      <c r="T5" s="2"/>
      <c r="U5" s="2"/>
      <c r="V5" s="2"/>
      <c r="W5" s="2"/>
      <c r="X5" s="2"/>
      <c r="Y5" s="2"/>
      <c r="Z5" s="2"/>
      <c r="AA5" s="2"/>
    </row>
    <row r="6" spans="1:27" x14ac:dyDescent="0.2">
      <c r="A6" s="2"/>
      <c r="B6" s="2"/>
      <c r="C6" s="2"/>
      <c r="D6" s="2"/>
      <c r="E6" s="2"/>
      <c r="F6" s="2"/>
      <c r="G6" s="2"/>
      <c r="H6" s="2"/>
      <c r="I6" s="2"/>
      <c r="J6" s="2"/>
      <c r="K6" s="2"/>
      <c r="L6" s="2"/>
      <c r="M6" s="2"/>
      <c r="N6" s="2"/>
      <c r="O6" s="2"/>
      <c r="P6" s="2"/>
      <c r="Q6" s="2"/>
      <c r="R6" s="2"/>
      <c r="S6" s="2"/>
      <c r="T6" s="2"/>
      <c r="U6" s="2"/>
      <c r="V6" s="2"/>
      <c r="W6" s="2"/>
      <c r="X6" s="2"/>
      <c r="Y6" s="2"/>
      <c r="Z6" s="2"/>
      <c r="AA6" s="2"/>
    </row>
    <row r="7" spans="1:27" x14ac:dyDescent="0.2">
      <c r="A7" s="2"/>
      <c r="B7" s="2"/>
      <c r="C7" s="2"/>
      <c r="D7" s="2"/>
      <c r="E7" s="2"/>
      <c r="F7" s="2"/>
      <c r="G7" s="2"/>
      <c r="H7" s="2"/>
      <c r="I7" s="2"/>
      <c r="J7" s="2"/>
      <c r="K7" s="2"/>
      <c r="L7" s="2"/>
      <c r="M7" s="2"/>
      <c r="N7" s="2"/>
      <c r="O7" s="2"/>
      <c r="P7" s="2"/>
      <c r="Q7" s="2"/>
      <c r="R7" s="2"/>
      <c r="S7" s="2"/>
      <c r="T7" s="2"/>
      <c r="U7" s="2"/>
      <c r="V7" s="2"/>
      <c r="W7" s="2"/>
      <c r="X7" s="2"/>
      <c r="Y7" s="2"/>
      <c r="Z7" s="2"/>
      <c r="AA7" s="2"/>
    </row>
    <row r="8" spans="1:27" x14ac:dyDescent="0.2">
      <c r="A8" s="2"/>
      <c r="B8" s="2"/>
      <c r="C8" s="2"/>
      <c r="D8" s="2"/>
      <c r="E8" s="2"/>
      <c r="F8" s="2"/>
      <c r="G8" s="2"/>
      <c r="H8" s="2"/>
      <c r="I8" s="2"/>
      <c r="J8" s="2"/>
      <c r="K8" s="2"/>
      <c r="L8" s="2"/>
      <c r="M8" s="2"/>
      <c r="N8" s="2"/>
      <c r="O8" s="2"/>
      <c r="P8" s="2"/>
      <c r="Q8" s="2"/>
      <c r="R8" s="2"/>
      <c r="S8" s="2"/>
      <c r="T8" s="2"/>
      <c r="U8" s="2"/>
      <c r="V8" s="2"/>
      <c r="W8" s="2"/>
      <c r="X8" s="2"/>
      <c r="Y8" s="2"/>
      <c r="Z8" s="2"/>
      <c r="AA8" s="2"/>
    </row>
    <row r="9" spans="1:27"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x14ac:dyDescent="0.2">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x14ac:dyDescent="0.2">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
      <c r="A21" s="329" t="s">
        <v>1287</v>
      </c>
      <c r="B21" s="315"/>
      <c r="C21" s="315"/>
      <c r="D21" s="315"/>
      <c r="E21" s="313"/>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2">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2">
      <c r="A40" s="329" t="s">
        <v>1288</v>
      </c>
      <c r="B40" s="315"/>
      <c r="C40" s="315"/>
      <c r="D40" s="315"/>
      <c r="E40" s="313"/>
      <c r="F40" s="2"/>
      <c r="G40" s="2"/>
      <c r="H40" s="2"/>
      <c r="I40" s="2"/>
      <c r="J40" s="2"/>
      <c r="K40" s="2"/>
      <c r="L40" s="2"/>
      <c r="M40" s="2"/>
      <c r="N40" s="2"/>
      <c r="O40" s="2"/>
      <c r="P40" s="2"/>
      <c r="Q40" s="2"/>
      <c r="R40" s="2"/>
      <c r="S40" s="2"/>
      <c r="T40" s="2"/>
      <c r="U40" s="2"/>
      <c r="V40" s="2"/>
      <c r="W40" s="2"/>
      <c r="X40" s="2"/>
      <c r="Y40" s="2"/>
      <c r="Z40" s="2"/>
      <c r="AA40" s="2"/>
    </row>
    <row r="41" spans="1:27"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2">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2">
      <c r="A58" s="52">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2">
      <c r="A60" s="325" t="s">
        <v>1290</v>
      </c>
      <c r="B60" s="315"/>
      <c r="C60" s="315"/>
      <c r="D60" s="315"/>
      <c r="E60" s="313"/>
      <c r="F60" s="2"/>
      <c r="G60" s="2"/>
      <c r="H60" s="2"/>
      <c r="I60" s="2"/>
      <c r="J60" s="2"/>
      <c r="K60" s="2"/>
      <c r="L60" s="2"/>
      <c r="M60" s="2"/>
      <c r="N60" s="2"/>
      <c r="O60" s="2"/>
      <c r="P60" s="2"/>
      <c r="Q60" s="2"/>
      <c r="R60" s="2"/>
      <c r="S60" s="2"/>
      <c r="T60" s="2"/>
      <c r="U60" s="2"/>
      <c r="V60" s="2"/>
      <c r="W60" s="2"/>
      <c r="X60" s="2"/>
      <c r="Y60" s="2"/>
      <c r="Z60" s="2"/>
      <c r="AA60" s="2"/>
    </row>
    <row r="61" spans="1:27"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2">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2">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2">
      <c r="A88" s="1" t="s">
        <v>1294</v>
      </c>
      <c r="B88" s="53">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2">
      <c r="A89" s="325" t="s">
        <v>1295</v>
      </c>
      <c r="B89" s="315"/>
      <c r="C89" s="315"/>
      <c r="D89" s="315"/>
      <c r="E89" s="313"/>
      <c r="F89" s="2"/>
      <c r="G89" s="2"/>
      <c r="H89" s="2"/>
      <c r="I89" s="2"/>
      <c r="J89" s="2"/>
      <c r="K89" s="2"/>
      <c r="L89" s="2"/>
      <c r="M89" s="2"/>
      <c r="N89" s="2"/>
      <c r="O89" s="2"/>
      <c r="P89" s="2"/>
      <c r="Q89" s="2"/>
      <c r="R89" s="2"/>
      <c r="S89" s="2"/>
      <c r="T89" s="2"/>
      <c r="U89" s="2"/>
      <c r="V89" s="2"/>
      <c r="W89" s="2"/>
      <c r="X89" s="2"/>
      <c r="Y89" s="2"/>
      <c r="Z89" s="2"/>
      <c r="AA89" s="2"/>
    </row>
    <row r="90" spans="1:27" ht="15.75" customHeight="1" x14ac:dyDescent="0.2">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2">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2">
      <c r="A92" s="54">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2">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2">
      <c r="A94" s="2">
        <f>1/A93</f>
        <v>13.258050000000001</v>
      </c>
      <c r="B94" s="2" t="s">
        <v>1303</v>
      </c>
      <c r="C94" s="2"/>
      <c r="D94" s="2"/>
      <c r="E94" s="2" t="s">
        <v>1299</v>
      </c>
      <c r="F94" s="2"/>
      <c r="G94" s="2"/>
      <c r="H94" s="2"/>
      <c r="I94" s="2"/>
      <c r="J94" s="2"/>
      <c r="K94" s="2"/>
      <c r="L94" s="54"/>
      <c r="M94" s="2"/>
      <c r="N94" s="2"/>
      <c r="O94" s="2"/>
      <c r="P94" s="2"/>
      <c r="Q94" s="2"/>
      <c r="R94" s="2"/>
      <c r="S94" s="2"/>
      <c r="T94" s="2"/>
      <c r="U94" s="2"/>
      <c r="V94" s="2"/>
      <c r="W94" s="2"/>
      <c r="X94" s="2"/>
      <c r="Y94" s="2"/>
      <c r="Z94" s="2"/>
      <c r="AA94" s="2"/>
    </row>
    <row r="95" spans="1:27" ht="15.75" customHeight="1" x14ac:dyDescent="0.2">
      <c r="A95" s="2">
        <v>8.0274920000000005</v>
      </c>
      <c r="B95" s="2" t="s">
        <v>1304</v>
      </c>
      <c r="C95" s="2"/>
      <c r="D95" s="2"/>
      <c r="E95" s="2" t="s">
        <v>1305</v>
      </c>
      <c r="F95" s="2"/>
      <c r="G95" s="2"/>
      <c r="H95" s="2"/>
      <c r="I95" s="2"/>
      <c r="J95" s="2"/>
      <c r="K95" s="2"/>
      <c r="L95" s="54"/>
      <c r="M95" s="2"/>
      <c r="N95" s="2"/>
      <c r="O95" s="2"/>
      <c r="P95" s="2"/>
      <c r="Q95" s="2"/>
      <c r="R95" s="2"/>
      <c r="S95" s="2"/>
      <c r="T95" s="2"/>
      <c r="U95" s="2"/>
      <c r="V95" s="2"/>
      <c r="W95" s="2"/>
      <c r="X95" s="2"/>
      <c r="Y95" s="2"/>
      <c r="Z95" s="2"/>
      <c r="AA95" s="2"/>
    </row>
    <row r="96" spans="1:27" ht="15.75" customHeight="1" x14ac:dyDescent="0.2">
      <c r="A96" s="55">
        <f>(A94-A95)/A95</f>
        <v>0.65158059329115492</v>
      </c>
      <c r="B96" s="2" t="s">
        <v>1306</v>
      </c>
      <c r="C96" s="54"/>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2">
      <c r="A98" s="325" t="s">
        <v>1307</v>
      </c>
      <c r="B98" s="315"/>
      <c r="C98" s="315"/>
      <c r="D98" s="315"/>
      <c r="E98" s="313"/>
      <c r="F98" s="2"/>
      <c r="G98" s="2"/>
      <c r="H98" s="2"/>
      <c r="I98" s="2"/>
      <c r="J98" s="2"/>
      <c r="K98" s="2"/>
      <c r="L98" s="2"/>
      <c r="M98" s="2"/>
      <c r="N98" s="2"/>
      <c r="O98" s="2"/>
      <c r="P98" s="2"/>
      <c r="Q98" s="2"/>
      <c r="R98" s="2"/>
      <c r="S98" s="2"/>
      <c r="T98" s="2"/>
      <c r="U98" s="2"/>
      <c r="V98" s="2"/>
      <c r="W98" s="2"/>
      <c r="X98" s="2"/>
      <c r="Y98" s="2"/>
      <c r="Z98" s="2"/>
      <c r="AA98" s="2"/>
    </row>
    <row r="99" spans="1:27" ht="15.75" customHeight="1" x14ac:dyDescent="0.2">
      <c r="A99" s="54">
        <v>0.3</v>
      </c>
      <c r="B99" s="54"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2">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2">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2">
      <c r="A102" s="56">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2">
      <c r="A103" s="56">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2">
      <c r="A104" s="54">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2">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2">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2">
      <c r="A107" s="55">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2">
      <c r="A108" s="54"/>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2">
      <c r="A109" s="325" t="s">
        <v>1317</v>
      </c>
      <c r="B109" s="315"/>
      <c r="C109" s="315"/>
      <c r="D109" s="315"/>
      <c r="E109" s="313"/>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2">
      <c r="A111" s="55">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2">
      <c r="A113" s="325" t="s">
        <v>1319</v>
      </c>
      <c r="B113" s="315"/>
      <c r="C113" s="315"/>
      <c r="D113" s="315"/>
      <c r="E113" s="313"/>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2">
      <c r="A114" s="54">
        <v>0.2</v>
      </c>
      <c r="B114" s="54"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2">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2">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2">
      <c r="A117" s="56">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2">
      <c r="A118" s="56">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2">
      <c r="A119" s="54">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2">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2">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2">
      <c r="A122" s="55">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2">
      <c r="A124" s="325" t="s">
        <v>1321</v>
      </c>
      <c r="B124" s="315"/>
      <c r="C124" s="315"/>
      <c r="D124" s="315"/>
      <c r="E124" s="313"/>
      <c r="F124" s="2"/>
      <c r="G124" s="2"/>
      <c r="H124" s="2"/>
      <c r="I124" s="2"/>
      <c r="J124" s="2"/>
      <c r="K124" s="2"/>
      <c r="L124" s="57"/>
      <c r="M124" s="2"/>
      <c r="N124" s="2"/>
      <c r="O124" s="2"/>
      <c r="P124" s="2"/>
      <c r="Q124" s="2"/>
      <c r="R124" s="2"/>
      <c r="S124" s="2"/>
      <c r="T124" s="2"/>
      <c r="U124" s="2"/>
      <c r="V124" s="2"/>
      <c r="W124" s="2"/>
      <c r="X124" s="2"/>
      <c r="Y124" s="2"/>
      <c r="Z124" s="2"/>
      <c r="AA124" s="2"/>
    </row>
    <row r="125" spans="1:27" ht="15.75" customHeight="1" x14ac:dyDescent="0.2">
      <c r="A125" s="58">
        <v>4.4824543659231753E-4</v>
      </c>
      <c r="B125" s="2" t="s">
        <v>1322</v>
      </c>
      <c r="C125" s="2"/>
      <c r="D125" s="2"/>
      <c r="E125" s="2"/>
      <c r="F125" s="2"/>
      <c r="G125" s="2"/>
      <c r="H125" s="2"/>
      <c r="I125" s="2"/>
      <c r="J125" s="2"/>
      <c r="K125" s="2"/>
      <c r="L125" s="2"/>
      <c r="M125" s="54"/>
      <c r="N125" s="54"/>
      <c r="O125" s="2"/>
      <c r="P125" s="2"/>
      <c r="Q125" s="2"/>
      <c r="R125" s="2"/>
      <c r="S125" s="2"/>
      <c r="T125" s="2"/>
      <c r="U125" s="2"/>
      <c r="V125" s="2"/>
      <c r="W125" s="2"/>
      <c r="X125" s="2"/>
      <c r="Y125" s="2"/>
      <c r="Z125" s="2"/>
      <c r="AA125" s="2"/>
    </row>
    <row r="126" spans="1:27" ht="15.75" customHeight="1" x14ac:dyDescent="0.2">
      <c r="A126" s="2">
        <v>1.27</v>
      </c>
      <c r="B126" s="2" t="s">
        <v>1323</v>
      </c>
      <c r="C126" s="2"/>
      <c r="D126" s="2"/>
      <c r="E126" s="2"/>
      <c r="F126" s="59"/>
      <c r="G126" s="2"/>
      <c r="H126" s="2"/>
      <c r="I126" s="2"/>
      <c r="J126" s="2"/>
      <c r="K126" s="2"/>
      <c r="L126" s="8"/>
      <c r="M126" s="58"/>
      <c r="N126" s="58"/>
      <c r="O126" s="2"/>
      <c r="P126" s="2"/>
      <c r="Q126" s="2"/>
      <c r="R126" s="2"/>
      <c r="S126" s="2"/>
      <c r="T126" s="2"/>
      <c r="U126" s="2"/>
      <c r="V126" s="2"/>
      <c r="W126" s="2"/>
      <c r="X126" s="2"/>
      <c r="Y126" s="2"/>
      <c r="Z126" s="2"/>
      <c r="AA126" s="2"/>
    </row>
    <row r="127" spans="1:27" ht="15.75" customHeight="1" x14ac:dyDescent="0.2">
      <c r="A127" s="2">
        <f>(1/CONVERT(A125/A126,"mi","km")*0.00105505585)</f>
        <v>1.857438352962903</v>
      </c>
      <c r="B127" s="2" t="s">
        <v>1324</v>
      </c>
      <c r="C127" s="2"/>
      <c r="D127" s="2"/>
      <c r="E127" s="2"/>
      <c r="F127" s="2"/>
      <c r="G127" s="2"/>
      <c r="H127" s="2"/>
      <c r="I127" s="2"/>
      <c r="J127" s="2"/>
      <c r="K127" s="2"/>
      <c r="L127" s="2"/>
      <c r="M127" s="58"/>
      <c r="N127" s="58"/>
      <c r="O127" s="2"/>
      <c r="P127" s="2"/>
      <c r="Q127" s="2"/>
      <c r="R127" s="2"/>
      <c r="S127" s="2"/>
      <c r="T127" s="2"/>
      <c r="U127" s="2"/>
      <c r="V127" s="2"/>
      <c r="W127" s="2"/>
      <c r="X127" s="2"/>
      <c r="Y127" s="2"/>
      <c r="Z127" s="2"/>
      <c r="AA127" s="2"/>
    </row>
    <row r="128" spans="1:27" ht="15.75" customHeight="1" x14ac:dyDescent="0.2">
      <c r="A128" s="2">
        <f>1/A127</f>
        <v>0.53837587578874124</v>
      </c>
      <c r="B128" s="2" t="s">
        <v>1325</v>
      </c>
      <c r="C128" s="2"/>
      <c r="D128" s="2"/>
      <c r="E128" s="2"/>
      <c r="F128" s="59"/>
      <c r="G128" s="2"/>
      <c r="H128" s="2"/>
      <c r="I128" s="2"/>
      <c r="J128" s="2"/>
      <c r="K128" s="2"/>
      <c r="L128" s="2"/>
      <c r="M128" s="54"/>
      <c r="N128" s="54"/>
      <c r="O128" s="2"/>
      <c r="P128" s="2"/>
      <c r="Q128" s="2"/>
      <c r="R128" s="2"/>
      <c r="S128" s="2"/>
      <c r="T128" s="2"/>
      <c r="U128" s="2"/>
      <c r="V128" s="2"/>
      <c r="W128" s="2"/>
      <c r="X128" s="2"/>
      <c r="Y128" s="2"/>
      <c r="Z128" s="2"/>
      <c r="AA128" s="2"/>
    </row>
    <row r="129" spans="1:27" ht="15.75" customHeight="1" x14ac:dyDescent="0.2">
      <c r="A129" s="2">
        <v>1.07</v>
      </c>
      <c r="B129" s="2" t="s">
        <v>1326</v>
      </c>
      <c r="C129" s="2"/>
      <c r="D129" s="2"/>
      <c r="E129" s="2"/>
      <c r="F129" s="59"/>
      <c r="G129" s="2"/>
      <c r="H129" s="2"/>
      <c r="I129" s="2"/>
      <c r="J129" s="2"/>
      <c r="K129" s="2"/>
      <c r="L129" s="2"/>
      <c r="M129" s="54"/>
      <c r="N129" s="54"/>
      <c r="O129" s="2"/>
      <c r="P129" s="2"/>
      <c r="Q129" s="2"/>
      <c r="R129" s="2"/>
      <c r="S129" s="2"/>
      <c r="T129" s="2"/>
      <c r="U129" s="2"/>
      <c r="V129" s="2"/>
      <c r="W129" s="2"/>
      <c r="X129" s="2"/>
      <c r="Y129" s="2"/>
      <c r="Z129" s="2"/>
      <c r="AA129" s="2"/>
    </row>
    <row r="130" spans="1:27" ht="15.75" customHeight="1" x14ac:dyDescent="0.2">
      <c r="A130" s="2">
        <f>1/A129</f>
        <v>0.93457943925233644</v>
      </c>
      <c r="B130" s="2" t="s">
        <v>1327</v>
      </c>
      <c r="C130" s="2"/>
      <c r="D130" s="2"/>
      <c r="E130" s="2"/>
      <c r="F130" s="59"/>
      <c r="G130" s="2"/>
      <c r="H130" s="2"/>
      <c r="I130" s="2"/>
      <c r="J130" s="2"/>
      <c r="K130" s="2"/>
      <c r="L130" s="2"/>
      <c r="M130" s="54"/>
      <c r="N130" s="54"/>
      <c r="O130" s="2"/>
      <c r="P130" s="2"/>
      <c r="Q130" s="2"/>
      <c r="R130" s="2"/>
      <c r="S130" s="2"/>
      <c r="T130" s="2"/>
      <c r="U130" s="2"/>
      <c r="V130" s="2"/>
      <c r="W130" s="2"/>
      <c r="X130" s="2"/>
      <c r="Y130" s="2"/>
      <c r="Z130" s="2"/>
      <c r="AA130" s="2"/>
    </row>
    <row r="131" spans="1:27" ht="15.75" customHeight="1" x14ac:dyDescent="0.2">
      <c r="A131" s="55">
        <f>(A130-A128)/A128</f>
        <v>0.73592369435785332</v>
      </c>
      <c r="B131" s="2" t="s">
        <v>1316</v>
      </c>
      <c r="C131" s="2"/>
      <c r="D131" s="2"/>
      <c r="E131" s="2"/>
      <c r="F131" s="59"/>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2">
      <c r="A132" s="2"/>
      <c r="B132" s="2"/>
      <c r="C132" s="2"/>
      <c r="D132" s="2"/>
      <c r="E132" s="2"/>
      <c r="F132" s="2"/>
      <c r="G132" s="2"/>
      <c r="H132" s="2"/>
      <c r="I132" s="2"/>
      <c r="J132" s="60"/>
      <c r="K132" s="2"/>
      <c r="L132" s="2"/>
      <c r="M132" s="2"/>
      <c r="N132" s="2"/>
      <c r="O132" s="2"/>
      <c r="P132" s="2"/>
      <c r="Q132" s="2"/>
      <c r="R132" s="2"/>
      <c r="S132" s="2"/>
      <c r="T132" s="2"/>
      <c r="U132" s="2"/>
      <c r="V132" s="2"/>
      <c r="W132" s="2"/>
      <c r="X132" s="2"/>
      <c r="Y132" s="2"/>
      <c r="Z132" s="2"/>
      <c r="AA132" s="2"/>
    </row>
    <row r="133" spans="1:27" ht="15.75" customHeight="1" x14ac:dyDescent="0.2">
      <c r="A133" s="57"/>
      <c r="B133" s="54"/>
      <c r="C133" s="54"/>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2">
      <c r="A134" s="325" t="s">
        <v>174</v>
      </c>
      <c r="B134" s="315"/>
      <c r="C134" s="315"/>
      <c r="D134" s="315"/>
      <c r="E134" s="313"/>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2">
      <c r="A135" s="61"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2">
      <c r="A136" s="62"/>
      <c r="B136" s="326" t="s">
        <v>1329</v>
      </c>
      <c r="C136" s="327"/>
      <c r="D136" s="327"/>
      <c r="E136" s="328"/>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2">
      <c r="A137" s="63"/>
      <c r="B137" s="326" t="s">
        <v>1330</v>
      </c>
      <c r="C137" s="328"/>
      <c r="D137" s="326" t="s">
        <v>1331</v>
      </c>
      <c r="E137" s="328"/>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2">
      <c r="A138" s="64" t="s">
        <v>1332</v>
      </c>
      <c r="B138" s="65" t="s">
        <v>1333</v>
      </c>
      <c r="C138" s="65" t="s">
        <v>1334</v>
      </c>
      <c r="D138" s="65" t="s">
        <v>1335</v>
      </c>
      <c r="E138" s="65" t="s">
        <v>1336</v>
      </c>
      <c r="F138" s="7"/>
      <c r="G138" s="66"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2">
      <c r="A139" s="67" t="s">
        <v>1338</v>
      </c>
      <c r="B139" s="68">
        <v>95</v>
      </c>
      <c r="C139" s="69">
        <v>95</v>
      </c>
      <c r="D139" s="68">
        <v>50</v>
      </c>
      <c r="E139" s="69">
        <v>50</v>
      </c>
      <c r="F139" s="66"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2">
      <c r="A140" s="70" t="s">
        <v>1339</v>
      </c>
      <c r="B140" s="71">
        <v>100</v>
      </c>
      <c r="C140" s="72">
        <v>100</v>
      </c>
      <c r="D140" s="71">
        <v>70</v>
      </c>
      <c r="E140" s="72">
        <v>70</v>
      </c>
      <c r="F140" s="66"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2">
      <c r="A141" s="70" t="s">
        <v>1340</v>
      </c>
      <c r="B141" s="71">
        <v>95</v>
      </c>
      <c r="C141" s="72">
        <v>95</v>
      </c>
      <c r="D141" s="71">
        <v>50</v>
      </c>
      <c r="E141" s="72">
        <v>50</v>
      </c>
      <c r="F141" s="66"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2">
      <c r="A142" s="70" t="s">
        <v>1341</v>
      </c>
      <c r="B142" s="71">
        <v>105</v>
      </c>
      <c r="C142" s="72">
        <v>105</v>
      </c>
      <c r="D142" s="71">
        <v>110</v>
      </c>
      <c r="E142" s="72">
        <v>110</v>
      </c>
      <c r="F142" s="73"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2">
      <c r="A143" s="70" t="s">
        <v>1343</v>
      </c>
      <c r="B143" s="71">
        <v>80</v>
      </c>
      <c r="C143" s="72">
        <v>80</v>
      </c>
      <c r="D143" s="71">
        <v>35</v>
      </c>
      <c r="E143" s="72">
        <v>35</v>
      </c>
      <c r="F143" s="66"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2">
      <c r="A144" s="70" t="s">
        <v>1344</v>
      </c>
      <c r="B144" s="71">
        <v>70</v>
      </c>
      <c r="C144" s="72">
        <v>70</v>
      </c>
      <c r="D144" s="71">
        <v>50</v>
      </c>
      <c r="E144" s="72">
        <v>50</v>
      </c>
      <c r="F144" s="66"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2">
      <c r="A145" s="70" t="s">
        <v>1345</v>
      </c>
      <c r="B145" s="71">
        <v>90</v>
      </c>
      <c r="C145" s="72">
        <v>90</v>
      </c>
      <c r="D145" s="71">
        <v>80</v>
      </c>
      <c r="E145" s="72">
        <v>80</v>
      </c>
      <c r="F145" s="66"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2">
      <c r="A146" s="70" t="s">
        <v>1347</v>
      </c>
      <c r="B146" s="71">
        <v>100</v>
      </c>
      <c r="C146" s="72">
        <v>100</v>
      </c>
      <c r="D146" s="71">
        <v>90</v>
      </c>
      <c r="E146" s="72">
        <v>90</v>
      </c>
      <c r="F146" s="66"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2">
      <c r="A147" s="70" t="s">
        <v>1348</v>
      </c>
      <c r="B147" s="71">
        <v>80</v>
      </c>
      <c r="C147" s="72">
        <v>80</v>
      </c>
      <c r="D147" s="71">
        <v>40</v>
      </c>
      <c r="E147" s="72">
        <v>40</v>
      </c>
      <c r="F147" s="66"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2">
      <c r="A148" s="70" t="s">
        <v>1349</v>
      </c>
      <c r="B148" s="71">
        <v>80</v>
      </c>
      <c r="C148" s="72">
        <v>80</v>
      </c>
      <c r="D148" s="71">
        <v>50</v>
      </c>
      <c r="E148" s="72">
        <v>50</v>
      </c>
      <c r="F148" s="66"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2">
      <c r="A149" s="70" t="s">
        <v>1350</v>
      </c>
      <c r="B149" s="71">
        <v>90</v>
      </c>
      <c r="C149" s="72">
        <v>90</v>
      </c>
      <c r="D149" s="71">
        <v>80</v>
      </c>
      <c r="E149" s="72">
        <v>80</v>
      </c>
      <c r="F149" s="66"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2">
      <c r="A150" s="70" t="s">
        <v>1351</v>
      </c>
      <c r="B150" s="71">
        <v>95</v>
      </c>
      <c r="C150" s="72">
        <v>95</v>
      </c>
      <c r="D150" s="71">
        <v>90</v>
      </c>
      <c r="E150" s="72">
        <v>90</v>
      </c>
      <c r="F150" s="73"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2">
      <c r="A151" s="70" t="s">
        <v>1352</v>
      </c>
      <c r="B151" s="71">
        <v>95</v>
      </c>
      <c r="C151" s="72">
        <v>95</v>
      </c>
      <c r="D151" s="71">
        <v>90</v>
      </c>
      <c r="E151" s="72">
        <v>90</v>
      </c>
      <c r="F151" s="73"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2">
      <c r="A152" s="70" t="s">
        <v>1353</v>
      </c>
      <c r="B152" s="71">
        <v>80</v>
      </c>
      <c r="C152" s="72">
        <v>50</v>
      </c>
      <c r="D152" s="71">
        <v>30</v>
      </c>
      <c r="E152" s="72">
        <v>30</v>
      </c>
      <c r="F152" s="66"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2">
      <c r="A153" s="70" t="s">
        <v>1354</v>
      </c>
      <c r="B153" s="71">
        <v>90</v>
      </c>
      <c r="C153" s="72">
        <v>90</v>
      </c>
      <c r="D153" s="71">
        <v>70</v>
      </c>
      <c r="E153" s="72">
        <v>70</v>
      </c>
      <c r="F153" s="66"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2">
      <c r="A154" s="70" t="s">
        <v>1355</v>
      </c>
      <c r="B154" s="71">
        <v>95</v>
      </c>
      <c r="C154" s="72">
        <v>90</v>
      </c>
      <c r="D154" s="71">
        <v>80</v>
      </c>
      <c r="E154" s="72">
        <v>80</v>
      </c>
      <c r="F154" s="73" t="s">
        <v>1342</v>
      </c>
      <c r="G154" s="7">
        <f t="shared" si="0"/>
        <v>0.1111111111111111</v>
      </c>
      <c r="H154" s="2"/>
      <c r="I154" s="74"/>
      <c r="J154" s="2"/>
      <c r="K154" s="2"/>
      <c r="L154" s="2"/>
      <c r="M154" s="2"/>
      <c r="N154" s="2"/>
      <c r="O154" s="2"/>
      <c r="P154" s="2"/>
      <c r="Q154" s="2"/>
      <c r="R154" s="2"/>
      <c r="S154" s="2"/>
      <c r="T154" s="2"/>
      <c r="U154" s="2"/>
      <c r="V154" s="2"/>
      <c r="W154" s="2"/>
      <c r="X154" s="2"/>
      <c r="Y154" s="2"/>
      <c r="Z154" s="2"/>
      <c r="AA154" s="2"/>
    </row>
    <row r="155" spans="1:27" ht="15.75" customHeight="1" x14ac:dyDescent="0.2">
      <c r="A155" s="70" t="s">
        <v>1356</v>
      </c>
      <c r="B155" s="71">
        <v>80</v>
      </c>
      <c r="C155" s="72">
        <v>65</v>
      </c>
      <c r="D155" s="71">
        <v>60</v>
      </c>
      <c r="E155" s="72">
        <v>30</v>
      </c>
      <c r="F155" s="66"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2">
      <c r="A156" s="75" t="s">
        <v>1357</v>
      </c>
      <c r="B156" s="76">
        <v>90</v>
      </c>
      <c r="C156" s="77">
        <v>90</v>
      </c>
      <c r="D156" s="76">
        <v>70</v>
      </c>
      <c r="E156" s="77">
        <v>70</v>
      </c>
      <c r="F156" s="66"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2">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2">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2">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2">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2">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2">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2">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2">
      <c r="A165" s="325" t="s">
        <v>1358</v>
      </c>
      <c r="B165" s="315"/>
      <c r="C165" s="315"/>
      <c r="D165" s="315"/>
      <c r="E165" s="313"/>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2">
      <c r="A166" s="2" t="s">
        <v>1359</v>
      </c>
      <c r="B166" s="54">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2">
      <c r="A167" s="2" t="s">
        <v>1360</v>
      </c>
      <c r="B167" s="78">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2">
      <c r="A168" s="2"/>
      <c r="B168" s="79"/>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2">
      <c r="A169" s="325" t="s">
        <v>1361</v>
      </c>
      <c r="B169" s="313"/>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2">
      <c r="A170" s="2" t="s">
        <v>1362</v>
      </c>
      <c r="B170" s="80">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2">
      <c r="A171" s="2" t="s">
        <v>1363</v>
      </c>
      <c r="B171" s="80">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2">
      <c r="A172" s="2" t="s">
        <v>1364</v>
      </c>
      <c r="B172" s="78">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2">
      <c r="A173" s="2"/>
      <c r="B173" s="79"/>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2">
      <c r="A174" s="325" t="s">
        <v>1365</v>
      </c>
      <c r="B174" s="315"/>
      <c r="C174" s="315"/>
      <c r="D174" s="315"/>
      <c r="E174" s="313"/>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2">
      <c r="A175" s="2" t="s">
        <v>1366</v>
      </c>
      <c r="B175" s="79">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2">
      <c r="A176" s="2" t="s">
        <v>1367</v>
      </c>
      <c r="B176" s="78">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2">
      <c r="A178" s="325" t="s">
        <v>1368</v>
      </c>
      <c r="B178" s="315"/>
      <c r="C178" s="315"/>
      <c r="D178" s="315"/>
      <c r="E178" s="313"/>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2">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2">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2">
      <c r="A181" s="2" t="s">
        <v>1371</v>
      </c>
      <c r="B181" s="55">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2">
      <c r="A183" s="325" t="s">
        <v>1372</v>
      </c>
      <c r="B183" s="315"/>
      <c r="C183" s="315"/>
      <c r="D183" s="315"/>
      <c r="E183" s="313"/>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2">
      <c r="A184" s="2" t="s">
        <v>1373</v>
      </c>
      <c r="B184" s="79">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2">
      <c r="A185" s="2" t="s">
        <v>1374</v>
      </c>
      <c r="B185" s="79">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2">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2">
      <c r="A187" s="2" t="s">
        <v>1376</v>
      </c>
      <c r="B187" s="54">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2">
      <c r="A188" s="2" t="s">
        <v>1377</v>
      </c>
      <c r="B188" s="54">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2">
      <c r="A189" s="2" t="s">
        <v>1378</v>
      </c>
      <c r="B189" s="55">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2">
      <c r="A191" s="325" t="s">
        <v>1379</v>
      </c>
      <c r="B191" s="315"/>
      <c r="C191" s="315"/>
      <c r="D191" s="315"/>
      <c r="E191" s="313"/>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2">
      <c r="A192" s="57" t="s">
        <v>1380</v>
      </c>
      <c r="B192" s="57" t="s">
        <v>1381</v>
      </c>
      <c r="C192" s="57"/>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2">
      <c r="A193" s="2" t="s">
        <v>1382</v>
      </c>
      <c r="B193" s="58">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2">
      <c r="A194" s="2" t="s">
        <v>1384</v>
      </c>
      <c r="B194" s="58">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2">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2">
      <c r="A196" s="2" t="s">
        <v>1386</v>
      </c>
      <c r="B196" s="58">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2">
      <c r="A197" s="2" t="s">
        <v>1387</v>
      </c>
      <c r="B197" s="55">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baseColWidth="10" defaultColWidth="11" defaultRowHeight="14" x14ac:dyDescent="0.15"/>
  <cols>
    <col min="1" max="1" width="72.6640625" customWidth="1"/>
    <col min="3" max="3" width="23" customWidth="1"/>
    <col min="6" max="6" width="16.83203125" customWidth="1"/>
    <col min="7" max="7" width="15.6640625" customWidth="1"/>
  </cols>
  <sheetData>
    <row r="1" spans="1:7" ht="15" x14ac:dyDescent="0.2">
      <c r="A1" s="81" t="s">
        <v>174</v>
      </c>
      <c r="B1" s="82"/>
      <c r="C1" s="82"/>
      <c r="D1" s="82"/>
      <c r="E1" s="82"/>
      <c r="F1" s="83"/>
      <c r="G1" s="83"/>
    </row>
    <row r="2" spans="1:7" ht="15" x14ac:dyDescent="0.2">
      <c r="A2" s="84" t="s">
        <v>1391</v>
      </c>
      <c r="E2" s="2"/>
      <c r="F2" s="2"/>
      <c r="G2" s="2"/>
    </row>
    <row r="3" spans="1:7" ht="15" x14ac:dyDescent="0.2">
      <c r="A3" s="85" t="s">
        <v>1392</v>
      </c>
      <c r="B3" s="86" t="s">
        <v>1393</v>
      </c>
      <c r="C3" s="86" t="s">
        <v>1394</v>
      </c>
      <c r="D3" s="86" t="s">
        <v>1395</v>
      </c>
      <c r="E3" s="86" t="s">
        <v>1396</v>
      </c>
      <c r="F3" s="86" t="s">
        <v>1397</v>
      </c>
      <c r="G3" s="2"/>
    </row>
    <row r="4" spans="1:7" ht="15" x14ac:dyDescent="0.2">
      <c r="A4" s="87" t="s">
        <v>165</v>
      </c>
      <c r="B4" s="88">
        <v>18</v>
      </c>
      <c r="C4" s="88">
        <v>12.2</v>
      </c>
      <c r="D4" s="88" t="s">
        <v>1398</v>
      </c>
      <c r="E4" s="88">
        <v>127</v>
      </c>
      <c r="F4" s="89">
        <f t="shared" ref="F4:F11" si="0">(B4-C4)/B4</f>
        <v>0.32222222222222224</v>
      </c>
      <c r="G4" s="2"/>
    </row>
    <row r="5" spans="1:7" ht="15" x14ac:dyDescent="0.2">
      <c r="A5" s="87" t="s">
        <v>1399</v>
      </c>
      <c r="B5" s="88">
        <v>13500</v>
      </c>
      <c r="C5" s="88">
        <v>3900</v>
      </c>
      <c r="D5" s="88" t="s">
        <v>1400</v>
      </c>
      <c r="E5" s="88">
        <v>130</v>
      </c>
      <c r="F5" s="89">
        <f t="shared" si="0"/>
        <v>0.71111111111111114</v>
      </c>
      <c r="G5" s="2"/>
    </row>
    <row r="6" spans="1:7" ht="15" x14ac:dyDescent="0.2">
      <c r="A6" s="87" t="s">
        <v>1401</v>
      </c>
      <c r="B6" s="88">
        <v>46000</v>
      </c>
      <c r="C6" s="88">
        <v>21000</v>
      </c>
      <c r="D6" s="88" t="s">
        <v>1400</v>
      </c>
      <c r="E6" s="88">
        <v>135</v>
      </c>
      <c r="F6" s="89">
        <f t="shared" si="0"/>
        <v>0.54347826086956519</v>
      </c>
      <c r="G6" s="2"/>
    </row>
    <row r="7" spans="1:7" ht="15" x14ac:dyDescent="0.2">
      <c r="A7" s="87" t="s">
        <v>1402</v>
      </c>
      <c r="B7" s="88">
        <v>5200</v>
      </c>
      <c r="C7" s="88">
        <v>1900</v>
      </c>
      <c r="D7" s="88" t="s">
        <v>1400</v>
      </c>
      <c r="E7" s="88">
        <v>140</v>
      </c>
      <c r="F7" s="89">
        <f t="shared" si="0"/>
        <v>0.63461538461538458</v>
      </c>
      <c r="G7" s="2"/>
    </row>
    <row r="8" spans="1:7" ht="15" x14ac:dyDescent="0.2">
      <c r="A8" s="87" t="s">
        <v>1403</v>
      </c>
      <c r="B8" s="88">
        <v>5500</v>
      </c>
      <c r="C8" s="88">
        <v>3500</v>
      </c>
      <c r="D8" s="88" t="s">
        <v>1404</v>
      </c>
      <c r="E8" s="88">
        <v>146</v>
      </c>
      <c r="F8" s="89">
        <f t="shared" si="0"/>
        <v>0.36363636363636365</v>
      </c>
      <c r="G8" s="2"/>
    </row>
    <row r="9" spans="1:7" ht="15" x14ac:dyDescent="0.2">
      <c r="A9" s="87" t="s">
        <v>1405</v>
      </c>
      <c r="B9" s="88">
        <v>1600</v>
      </c>
      <c r="C9" s="88">
        <v>1000</v>
      </c>
      <c r="D9" s="88" t="s">
        <v>1404</v>
      </c>
      <c r="E9" s="88">
        <v>147</v>
      </c>
      <c r="F9" s="89">
        <f t="shared" si="0"/>
        <v>0.375</v>
      </c>
      <c r="G9" s="2"/>
    </row>
    <row r="10" spans="1:7" ht="15" x14ac:dyDescent="0.2">
      <c r="A10" s="87" t="s">
        <v>1406</v>
      </c>
      <c r="B10" s="88">
        <v>20600000</v>
      </c>
      <c r="C10" s="88">
        <v>20100000</v>
      </c>
      <c r="D10" s="88" t="s">
        <v>1407</v>
      </c>
      <c r="E10" s="88">
        <v>152</v>
      </c>
      <c r="F10" s="89">
        <f t="shared" si="0"/>
        <v>2.4271844660194174E-2</v>
      </c>
      <c r="G10" s="2"/>
    </row>
    <row r="11" spans="1:7" ht="15" x14ac:dyDescent="0.2">
      <c r="A11" s="87" t="s">
        <v>1408</v>
      </c>
      <c r="B11" s="88">
        <v>8800000</v>
      </c>
      <c r="C11" s="88">
        <v>7100000</v>
      </c>
      <c r="D11" s="88" t="s">
        <v>1407</v>
      </c>
      <c r="E11" s="88">
        <v>153</v>
      </c>
      <c r="F11" s="89">
        <f t="shared" si="0"/>
        <v>0.19318181818181818</v>
      </c>
      <c r="G11" s="2"/>
    </row>
    <row r="12" spans="1:7" ht="15" x14ac:dyDescent="0.2">
      <c r="G12" s="2"/>
    </row>
    <row r="13" spans="1:7" ht="15" x14ac:dyDescent="0.2">
      <c r="A13" s="51"/>
      <c r="B13" s="51"/>
      <c r="D13" s="51"/>
      <c r="E13" s="51"/>
      <c r="F13" s="51"/>
      <c r="G13" s="2"/>
    </row>
    <row r="14" spans="1:7" ht="15" x14ac:dyDescent="0.2">
      <c r="A14" s="27" t="s">
        <v>167</v>
      </c>
      <c r="B14" s="90">
        <f>AVERAGE(F10:F11)</f>
        <v>0.10872683142100617</v>
      </c>
      <c r="D14" s="51"/>
      <c r="E14" s="51"/>
      <c r="F14" s="51"/>
      <c r="G14" s="2"/>
    </row>
    <row r="15" spans="1:7" ht="15" x14ac:dyDescent="0.2">
      <c r="A15" s="27" t="s">
        <v>1346</v>
      </c>
      <c r="B15" s="90">
        <f>AVERAGE(F8:F9)</f>
        <v>0.36931818181818182</v>
      </c>
      <c r="C15" s="51"/>
      <c r="D15" s="51"/>
      <c r="E15" s="51"/>
      <c r="F15" s="51"/>
      <c r="G15" s="2"/>
    </row>
    <row r="16" spans="1:7" ht="15" x14ac:dyDescent="0.2">
      <c r="A16" s="27" t="s">
        <v>165</v>
      </c>
      <c r="B16" s="90">
        <f>F4</f>
        <v>0.32222222222222224</v>
      </c>
      <c r="C16" s="51"/>
      <c r="D16" s="51"/>
      <c r="E16" s="51"/>
      <c r="F16" s="51"/>
      <c r="G16" s="2"/>
    </row>
    <row r="17" spans="1:7" ht="15" x14ac:dyDescent="0.2">
      <c r="A17" s="27" t="s">
        <v>163</v>
      </c>
      <c r="B17" s="90">
        <f>AVERAGE(F5:F7)</f>
        <v>0.6297349188653536</v>
      </c>
      <c r="C17" s="51"/>
      <c r="D17" s="51"/>
      <c r="E17" s="51"/>
      <c r="F17" s="51"/>
      <c r="G17" s="2"/>
    </row>
    <row r="18" spans="1:7" ht="15" x14ac:dyDescent="0.2">
      <c r="B18" s="2"/>
      <c r="C18" s="2"/>
      <c r="D18" s="2"/>
      <c r="E18" s="2"/>
      <c r="F18" s="2"/>
      <c r="G18" s="2"/>
    </row>
    <row r="19" spans="1:7" ht="15" x14ac:dyDescent="0.2">
      <c r="A19" s="84" t="s">
        <v>1409</v>
      </c>
      <c r="B19" s="2"/>
      <c r="C19" s="2"/>
      <c r="D19" s="2"/>
      <c r="E19" s="2"/>
      <c r="F19" s="2"/>
      <c r="G19" s="2"/>
    </row>
    <row r="20" spans="1:7" ht="15" x14ac:dyDescent="0.2">
      <c r="A20" s="85" t="s">
        <v>1392</v>
      </c>
      <c r="B20" s="86" t="s">
        <v>1393</v>
      </c>
      <c r="C20" s="86" t="s">
        <v>1394</v>
      </c>
      <c r="D20" s="86" t="s">
        <v>1395</v>
      </c>
      <c r="E20" s="86" t="s">
        <v>1396</v>
      </c>
      <c r="F20" s="86" t="s">
        <v>1397</v>
      </c>
      <c r="G20" s="2"/>
    </row>
    <row r="21" spans="1:7" ht="15" x14ac:dyDescent="0.2">
      <c r="A21" s="87" t="s">
        <v>1399</v>
      </c>
      <c r="B21" s="88">
        <v>141000</v>
      </c>
      <c r="C21" s="88">
        <v>30000</v>
      </c>
      <c r="D21" s="88" t="s">
        <v>1400</v>
      </c>
      <c r="E21" s="88">
        <v>158</v>
      </c>
      <c r="F21" s="89">
        <f>(B21-C21)/B21</f>
        <v>0.78723404255319152</v>
      </c>
      <c r="G21" s="2"/>
    </row>
    <row r="22" spans="1:7" ht="15" x14ac:dyDescent="0.2">
      <c r="A22" s="87" t="s">
        <v>165</v>
      </c>
      <c r="B22" s="88">
        <v>32000</v>
      </c>
      <c r="C22" s="88">
        <v>6000</v>
      </c>
      <c r="D22" s="88" t="s">
        <v>1400</v>
      </c>
      <c r="E22" s="88">
        <v>163</v>
      </c>
      <c r="F22" s="89">
        <f>(B22-C22)/B22</f>
        <v>0.8125</v>
      </c>
      <c r="G22" s="2"/>
    </row>
    <row r="23" spans="1:7" ht="15" x14ac:dyDescent="0.2">
      <c r="A23" s="87" t="s">
        <v>1410</v>
      </c>
      <c r="B23" s="88">
        <v>1300</v>
      </c>
      <c r="C23" s="88">
        <v>1100</v>
      </c>
      <c r="D23" s="88" t="s">
        <v>1404</v>
      </c>
      <c r="E23" s="88">
        <v>167</v>
      </c>
      <c r="F23" s="89">
        <f>(B23-C23)/B23</f>
        <v>0.15384615384615385</v>
      </c>
      <c r="G23" s="2"/>
    </row>
    <row r="24" spans="1:7" ht="15" x14ac:dyDescent="0.2">
      <c r="B24" s="2"/>
      <c r="C24" s="2"/>
      <c r="D24" s="2"/>
      <c r="E24" s="2"/>
      <c r="F24" s="2"/>
      <c r="G24" s="2"/>
    </row>
    <row r="25" spans="1:7" ht="15" x14ac:dyDescent="0.2">
      <c r="A25" s="27" t="s">
        <v>165</v>
      </c>
      <c r="B25" s="54">
        <f>AVERAGE(F22:F23)</f>
        <v>0.48317307692307693</v>
      </c>
      <c r="C25" s="2"/>
      <c r="D25" s="2"/>
      <c r="E25" s="2"/>
      <c r="F25" s="2"/>
      <c r="G25" s="2"/>
    </row>
    <row r="26" spans="1:7" ht="15" x14ac:dyDescent="0.2">
      <c r="A26" s="27" t="s">
        <v>1411</v>
      </c>
      <c r="B26" s="54">
        <f>F21</f>
        <v>0.78723404255319152</v>
      </c>
      <c r="C26" s="2"/>
      <c r="D26" s="2"/>
      <c r="E26" s="2"/>
      <c r="F26" s="2"/>
      <c r="G26" s="2"/>
    </row>
    <row r="27" spans="1:7" ht="15" x14ac:dyDescent="0.2">
      <c r="A27" s="27"/>
      <c r="B27" s="54"/>
      <c r="C27" s="2"/>
      <c r="D27" s="2"/>
      <c r="E27" s="2"/>
      <c r="F27" s="2"/>
      <c r="G27" s="2"/>
    </row>
    <row r="28" spans="1:7" ht="15" x14ac:dyDescent="0.2">
      <c r="A28" s="85" t="s">
        <v>1392</v>
      </c>
      <c r="B28" s="86" t="s">
        <v>1393</v>
      </c>
      <c r="C28" s="86" t="s">
        <v>1394</v>
      </c>
      <c r="D28" s="86" t="s">
        <v>1412</v>
      </c>
      <c r="E28" s="86" t="s">
        <v>1395</v>
      </c>
      <c r="F28" s="86" t="s">
        <v>1396</v>
      </c>
      <c r="G28" s="86" t="s">
        <v>1397</v>
      </c>
    </row>
    <row r="29" spans="1:7" ht="15" x14ac:dyDescent="0.2">
      <c r="A29" s="87" t="s">
        <v>1413</v>
      </c>
      <c r="B29" s="88">
        <v>55000</v>
      </c>
      <c r="C29" s="88">
        <v>32000</v>
      </c>
      <c r="D29" s="88">
        <v>30000</v>
      </c>
      <c r="E29" s="88" t="s">
        <v>1404</v>
      </c>
      <c r="F29" s="88">
        <v>179</v>
      </c>
      <c r="G29" s="89">
        <f>(C29-D29)/B29</f>
        <v>3.6363636363636362E-2</v>
      </c>
    </row>
    <row r="30" spans="1:7" ht="15" x14ac:dyDescent="0.2">
      <c r="A30" s="7" t="s">
        <v>1414</v>
      </c>
      <c r="B30" s="54"/>
      <c r="C30" s="2"/>
      <c r="D30" s="2"/>
      <c r="E30" s="2"/>
      <c r="F30" s="2"/>
      <c r="G30" s="2"/>
    </row>
    <row r="31" spans="1:7" ht="15" x14ac:dyDescent="0.2">
      <c r="A31" s="2"/>
      <c r="B31" s="2"/>
      <c r="C31" s="2"/>
      <c r="D31" s="2"/>
      <c r="E31" s="2"/>
      <c r="F31" s="2"/>
      <c r="G31" s="2"/>
    </row>
    <row r="32" spans="1:7" ht="15" x14ac:dyDescent="0.2">
      <c r="A32" s="81" t="s">
        <v>1358</v>
      </c>
      <c r="B32" s="82"/>
      <c r="C32" s="82"/>
      <c r="D32" s="82"/>
      <c r="E32" s="82"/>
      <c r="F32" s="83"/>
      <c r="G32" s="83"/>
    </row>
    <row r="33" spans="1:7" ht="15" x14ac:dyDescent="0.2">
      <c r="A33" s="91" t="s">
        <v>1415</v>
      </c>
      <c r="B33" s="92"/>
      <c r="C33" s="92"/>
      <c r="D33" s="92"/>
      <c r="E33" s="92"/>
      <c r="F33" s="2"/>
      <c r="G33" s="2"/>
    </row>
    <row r="34" spans="1:7" ht="15" x14ac:dyDescent="0.2">
      <c r="A34" s="2" t="s">
        <v>1416</v>
      </c>
      <c r="B34" s="54"/>
      <c r="C34" s="2"/>
      <c r="D34" s="2"/>
      <c r="E34" s="2"/>
      <c r="F34" s="2"/>
      <c r="G34" s="2"/>
    </row>
    <row r="35" spans="1:7" ht="15" x14ac:dyDescent="0.2">
      <c r="A35" s="2" t="s">
        <v>1417</v>
      </c>
      <c r="B35" s="93"/>
      <c r="C35" s="2"/>
      <c r="D35" s="2"/>
      <c r="E35" s="2"/>
      <c r="F35" s="2"/>
      <c r="G35" s="2"/>
    </row>
    <row r="36" spans="1:7" ht="15" x14ac:dyDescent="0.2">
      <c r="A36" s="2"/>
      <c r="B36" s="2"/>
      <c r="C36" s="2"/>
      <c r="D36" s="2"/>
      <c r="E36" s="2"/>
      <c r="F36" s="2"/>
      <c r="G36" s="2"/>
    </row>
    <row r="37" spans="1:7" ht="15" x14ac:dyDescent="0.2">
      <c r="A37" s="81" t="s">
        <v>1361</v>
      </c>
      <c r="B37" s="82"/>
      <c r="C37" s="94"/>
      <c r="D37" s="94"/>
      <c r="E37" s="83"/>
      <c r="F37" s="83"/>
      <c r="G37" s="83"/>
    </row>
    <row r="38" spans="1:7" ht="15" x14ac:dyDescent="0.2">
      <c r="A38" s="91" t="s">
        <v>1418</v>
      </c>
      <c r="B38" s="95" t="s">
        <v>1419</v>
      </c>
      <c r="C38" s="95" t="s">
        <v>1420</v>
      </c>
      <c r="E38" s="2"/>
      <c r="F38" s="2"/>
      <c r="G38" s="2"/>
    </row>
    <row r="39" spans="1:7" ht="15" x14ac:dyDescent="0.2">
      <c r="A39" s="2" t="s">
        <v>1421</v>
      </c>
      <c r="B39" s="96">
        <v>66</v>
      </c>
      <c r="C39" s="97" t="s">
        <v>1422</v>
      </c>
      <c r="D39" s="2"/>
      <c r="E39" s="2"/>
      <c r="F39" s="2"/>
      <c r="G39" s="2"/>
    </row>
    <row r="40" spans="1:7" ht="15" x14ac:dyDescent="0.2">
      <c r="A40" s="2" t="s">
        <v>1423</v>
      </c>
      <c r="B40" s="96">
        <v>2439</v>
      </c>
      <c r="C40" s="96"/>
      <c r="D40" s="2"/>
      <c r="E40" s="2"/>
      <c r="F40" s="2"/>
      <c r="G40" s="2"/>
    </row>
    <row r="41" spans="1:7" ht="15" x14ac:dyDescent="0.2">
      <c r="A41" s="2" t="s">
        <v>1424</v>
      </c>
      <c r="B41" s="96">
        <f>B39*B40</f>
        <v>160974</v>
      </c>
      <c r="C41" s="96"/>
      <c r="D41" s="2"/>
    </row>
    <row r="42" spans="1:7" ht="15" x14ac:dyDescent="0.2">
      <c r="A42" s="2" t="s">
        <v>1425</v>
      </c>
      <c r="B42" s="96">
        <v>477927.2919311095</v>
      </c>
      <c r="C42" s="97" t="s">
        <v>1426</v>
      </c>
      <c r="D42" s="2"/>
    </row>
    <row r="43" spans="1:7" ht="15" x14ac:dyDescent="0.2">
      <c r="A43" s="1" t="s">
        <v>1364</v>
      </c>
      <c r="B43" s="98">
        <f>B41/B42</f>
        <v>0.33681692323861573</v>
      </c>
      <c r="C43" s="96"/>
      <c r="D43" s="2"/>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baseColWidth="10" defaultColWidth="11" defaultRowHeight="14" x14ac:dyDescent="0.15"/>
  <cols>
    <col min="1" max="1" width="45.1640625" customWidth="1"/>
    <col min="2" max="2" width="14.5" customWidth="1"/>
  </cols>
  <sheetData>
    <row r="1" spans="1:3" ht="15" x14ac:dyDescent="0.2">
      <c r="A1" s="99" t="s">
        <v>85</v>
      </c>
      <c r="B1" s="100"/>
      <c r="C1" s="100"/>
    </row>
    <row r="2" spans="1:3" ht="15" x14ac:dyDescent="0.2">
      <c r="A2" s="101" t="s">
        <v>1427</v>
      </c>
      <c r="B2" s="102"/>
      <c r="C2" s="102"/>
    </row>
    <row r="3" spans="1:3" ht="15" x14ac:dyDescent="0.2">
      <c r="A3" s="101">
        <v>2019</v>
      </c>
      <c r="B3" s="102"/>
      <c r="C3" s="102"/>
    </row>
    <row r="4" spans="1:3" ht="15" x14ac:dyDescent="0.2">
      <c r="A4" s="101" t="s">
        <v>1428</v>
      </c>
      <c r="B4" s="102"/>
      <c r="C4" s="102"/>
    </row>
    <row r="5" spans="1:3" ht="15" x14ac:dyDescent="0.2">
      <c r="A5" s="101" t="s">
        <v>1429</v>
      </c>
      <c r="B5" s="102"/>
      <c r="C5" s="102"/>
    </row>
    <row r="6" spans="1:3" ht="15" x14ac:dyDescent="0.2">
      <c r="A6" s="103" t="s">
        <v>1430</v>
      </c>
      <c r="B6" s="102"/>
      <c r="C6" s="102"/>
    </row>
    <row r="7" spans="1:3" ht="15" x14ac:dyDescent="0.2">
      <c r="A7" s="101"/>
      <c r="B7" s="102"/>
      <c r="C7" s="102"/>
    </row>
    <row r="8" spans="1:3" ht="15" x14ac:dyDescent="0.2">
      <c r="A8" s="101" t="s">
        <v>1431</v>
      </c>
      <c r="B8" s="102"/>
      <c r="C8" s="102"/>
    </row>
    <row r="9" spans="1:3" ht="15" x14ac:dyDescent="0.2">
      <c r="A9" s="101">
        <v>2020</v>
      </c>
      <c r="B9" s="102"/>
      <c r="C9" s="102"/>
    </row>
    <row r="10" spans="1:3" ht="15" x14ac:dyDescent="0.2">
      <c r="A10" s="103" t="s">
        <v>1432</v>
      </c>
      <c r="B10" s="102"/>
      <c r="C10" s="102"/>
    </row>
    <row r="11" spans="1:3" ht="15" x14ac:dyDescent="0.2">
      <c r="A11" s="101"/>
      <c r="B11" s="102"/>
      <c r="C11" s="102"/>
    </row>
    <row r="12" spans="1:3" ht="15" x14ac:dyDescent="0.2">
      <c r="A12" s="104" t="s">
        <v>1418</v>
      </c>
      <c r="B12" s="105" t="s">
        <v>1381</v>
      </c>
      <c r="C12" s="106" t="s">
        <v>1420</v>
      </c>
    </row>
    <row r="13" spans="1:3" ht="15" x14ac:dyDescent="0.2">
      <c r="A13" s="101" t="s">
        <v>1433</v>
      </c>
      <c r="B13" s="102">
        <v>250</v>
      </c>
      <c r="C13" s="107" t="s">
        <v>1434</v>
      </c>
    </row>
    <row r="14" spans="1:3" ht="15" x14ac:dyDescent="0.2">
      <c r="A14" s="101" t="s">
        <v>1435</v>
      </c>
      <c r="B14" s="102">
        <v>40524</v>
      </c>
      <c r="C14" s="107" t="s">
        <v>1436</v>
      </c>
    </row>
    <row r="15" spans="1:3" ht="15" x14ac:dyDescent="0.2">
      <c r="A15" s="101" t="s">
        <v>1437</v>
      </c>
      <c r="B15" s="102">
        <v>8</v>
      </c>
      <c r="C15" s="107" t="s">
        <v>1438</v>
      </c>
    </row>
    <row r="16" spans="1:3" ht="15" x14ac:dyDescent="0.2">
      <c r="A16" s="101" t="s">
        <v>1439</v>
      </c>
      <c r="B16" s="102">
        <f>B14*B15</f>
        <v>324192</v>
      </c>
      <c r="C16" s="107"/>
    </row>
    <row r="17" spans="1:3" ht="15" x14ac:dyDescent="0.2">
      <c r="A17" s="101" t="s">
        <v>1440</v>
      </c>
      <c r="B17" s="102">
        <v>210659013</v>
      </c>
      <c r="C17" s="107" t="s">
        <v>1441</v>
      </c>
    </row>
    <row r="18" spans="1:3" ht="15" x14ac:dyDescent="0.2">
      <c r="A18" s="108" t="s">
        <v>1442</v>
      </c>
      <c r="B18" s="109">
        <f>B13/(B17/100000)</f>
        <v>0.11867519762850118</v>
      </c>
      <c r="C18" s="107"/>
    </row>
    <row r="19" spans="1:3" ht="15" x14ac:dyDescent="0.2">
      <c r="A19" s="108" t="s">
        <v>1443</v>
      </c>
      <c r="B19" s="110">
        <f>B16/(B17/100000)</f>
        <v>153.89419867831623</v>
      </c>
      <c r="C19" s="107"/>
    </row>
    <row r="20" spans="1:3" ht="15" x14ac:dyDescent="0.2">
      <c r="A20" s="101"/>
      <c r="B20" s="102"/>
      <c r="C20" s="102"/>
    </row>
    <row r="21" spans="1:3" ht="15" x14ac:dyDescent="0.2">
      <c r="A21" s="99" t="s">
        <v>85</v>
      </c>
      <c r="B21" s="100"/>
      <c r="C21" s="100"/>
    </row>
    <row r="22" spans="1:3" ht="15" x14ac:dyDescent="0.2">
      <c r="A22" s="102" t="s">
        <v>1444</v>
      </c>
      <c r="B22" s="102"/>
      <c r="C22" s="102"/>
    </row>
    <row r="23" spans="1:3" ht="15" x14ac:dyDescent="0.2">
      <c r="A23" s="102" t="s">
        <v>1445</v>
      </c>
      <c r="B23" s="102"/>
      <c r="C23" s="102"/>
    </row>
    <row r="24" spans="1:3" ht="15" x14ac:dyDescent="0.2">
      <c r="A24" s="101" t="s">
        <v>1446</v>
      </c>
      <c r="B24" s="102"/>
      <c r="C24" s="102"/>
    </row>
    <row r="25" spans="1:3" ht="15" x14ac:dyDescent="0.2">
      <c r="A25" s="101"/>
      <c r="B25" s="102"/>
      <c r="C25" s="102"/>
    </row>
    <row r="26" spans="1:3" ht="28" x14ac:dyDescent="0.15">
      <c r="A26" s="111" t="s">
        <v>1447</v>
      </c>
      <c r="B26" s="111" t="s">
        <v>1448</v>
      </c>
      <c r="C26" s="111" t="s">
        <v>1449</v>
      </c>
    </row>
    <row r="27" spans="1:3" x14ac:dyDescent="0.15">
      <c r="A27" s="112" t="s">
        <v>1450</v>
      </c>
      <c r="B27" s="113">
        <v>499.9</v>
      </c>
      <c r="C27" s="112">
        <v>436</v>
      </c>
    </row>
    <row r="28" spans="1:3" x14ac:dyDescent="0.15">
      <c r="A28" s="111" t="s">
        <v>1451</v>
      </c>
      <c r="B28" s="114">
        <v>257.95</v>
      </c>
      <c r="C28" s="111">
        <v>285</v>
      </c>
    </row>
    <row r="29" spans="1:3" x14ac:dyDescent="0.15">
      <c r="A29" s="112" t="s">
        <v>1452</v>
      </c>
      <c r="B29" s="113">
        <v>215</v>
      </c>
      <c r="C29" s="112">
        <v>416</v>
      </c>
    </row>
    <row r="30" spans="1:3" x14ac:dyDescent="0.15">
      <c r="A30" s="111" t="s">
        <v>1453</v>
      </c>
      <c r="B30" s="114">
        <v>289.89999999999998</v>
      </c>
      <c r="C30" s="111">
        <v>320</v>
      </c>
    </row>
    <row r="31" spans="1:3" x14ac:dyDescent="0.15">
      <c r="A31" s="112" t="s">
        <v>1454</v>
      </c>
      <c r="B31" s="113">
        <v>210</v>
      </c>
      <c r="C31" s="112">
        <v>380</v>
      </c>
    </row>
    <row r="32" spans="1:3" x14ac:dyDescent="0.15">
      <c r="A32" s="111" t="s">
        <v>1455</v>
      </c>
      <c r="B32" s="114">
        <v>189.9</v>
      </c>
      <c r="C32" s="111">
        <v>300</v>
      </c>
    </row>
    <row r="33" spans="1:3" x14ac:dyDescent="0.15">
      <c r="A33" s="112" t="s">
        <v>1456</v>
      </c>
      <c r="B33" s="113">
        <v>139.9</v>
      </c>
      <c r="C33" s="112">
        <v>400</v>
      </c>
    </row>
    <row r="34" spans="1:3" x14ac:dyDescent="0.15">
      <c r="A34" s="111" t="s">
        <v>1457</v>
      </c>
      <c r="B34" s="114">
        <v>479.95</v>
      </c>
      <c r="C34" s="111">
        <v>470</v>
      </c>
    </row>
    <row r="35" spans="1:3" x14ac:dyDescent="0.15">
      <c r="A35" s="112" t="s">
        <v>1458</v>
      </c>
      <c r="B35" s="113">
        <v>195</v>
      </c>
      <c r="C35" s="112">
        <v>389</v>
      </c>
    </row>
    <row r="36" spans="1:3" x14ac:dyDescent="0.15">
      <c r="A36" s="111" t="s">
        <v>1459</v>
      </c>
      <c r="B36" s="114">
        <v>575</v>
      </c>
      <c r="C36" s="111">
        <v>471</v>
      </c>
    </row>
    <row r="37" spans="1:3" x14ac:dyDescent="0.15">
      <c r="A37" s="112" t="s">
        <v>1460</v>
      </c>
      <c r="B37" s="113">
        <v>147.99</v>
      </c>
      <c r="C37" s="112">
        <v>300</v>
      </c>
    </row>
    <row r="38" spans="1:3" x14ac:dyDescent="0.15">
      <c r="A38" s="111" t="s">
        <v>1461</v>
      </c>
      <c r="B38" s="114">
        <v>589</v>
      </c>
      <c r="C38" s="111">
        <v>327</v>
      </c>
    </row>
    <row r="39" spans="1:3" ht="15" x14ac:dyDescent="0.2">
      <c r="A39" s="102"/>
      <c r="B39" s="115" t="s">
        <v>1462</v>
      </c>
      <c r="C39" s="116">
        <f>AVERAGE(C27:C38)</f>
        <v>374.5</v>
      </c>
    </row>
    <row r="40" spans="1:3" ht="15" x14ac:dyDescent="0.2">
      <c r="A40" s="102"/>
      <c r="B40" s="102"/>
      <c r="C40" s="102"/>
    </row>
    <row r="41" spans="1:3" ht="15" x14ac:dyDescent="0.2">
      <c r="A41" s="105" t="s">
        <v>97</v>
      </c>
      <c r="B41" s="105"/>
      <c r="C41" s="105"/>
    </row>
    <row r="42" spans="1:3" ht="15" x14ac:dyDescent="0.2">
      <c r="A42" s="102" t="s">
        <v>1463</v>
      </c>
      <c r="B42" s="102"/>
      <c r="C42" s="102"/>
    </row>
    <row r="43" spans="1:3" ht="15" x14ac:dyDescent="0.2">
      <c r="A43" s="102" t="s">
        <v>1464</v>
      </c>
      <c r="B43" s="102"/>
      <c r="C43" s="102"/>
    </row>
    <row r="44" spans="1:3" ht="15" x14ac:dyDescent="0.2">
      <c r="A44" s="102" t="s">
        <v>1465</v>
      </c>
      <c r="B44" s="102"/>
      <c r="C44" s="102"/>
    </row>
    <row r="45" spans="1:3" ht="15" x14ac:dyDescent="0.2">
      <c r="A45" s="102" t="s">
        <v>1466</v>
      </c>
      <c r="B45" s="102"/>
      <c r="C45" s="102"/>
    </row>
    <row r="46" spans="1:3" ht="15" x14ac:dyDescent="0.2">
      <c r="A46" s="102" t="s">
        <v>1467</v>
      </c>
      <c r="B46" s="102"/>
      <c r="C46" s="102"/>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1" workbookViewId="0">
      <selection activeCell="A169" sqref="A169"/>
    </sheetView>
  </sheetViews>
  <sheetFormatPr baseColWidth="10" defaultColWidth="8.83203125" defaultRowHeight="14" x14ac:dyDescent="0.15"/>
  <sheetData>
    <row r="1" spans="1:1" x14ac:dyDescent="0.15">
      <c r="A1" t="s">
        <v>1875</v>
      </c>
    </row>
    <row r="2" spans="1:1" x14ac:dyDescent="0.15">
      <c r="A2" t="s">
        <v>1876</v>
      </c>
    </row>
    <row r="3" spans="1:1" x14ac:dyDescent="0.15">
      <c r="A3" t="s">
        <v>1877</v>
      </c>
    </row>
    <row r="4" spans="1:1" x14ac:dyDescent="0.15">
      <c r="A4" t="s">
        <v>1878</v>
      </c>
    </row>
    <row r="5" spans="1:1" x14ac:dyDescent="0.15">
      <c r="A5" t="s">
        <v>1879</v>
      </c>
    </row>
    <row r="6" spans="1:1" x14ac:dyDescent="0.15">
      <c r="A6" t="s">
        <v>1880</v>
      </c>
    </row>
    <row r="7" spans="1:1" x14ac:dyDescent="0.15">
      <c r="A7" t="s">
        <v>1881</v>
      </c>
    </row>
    <row r="8" spans="1:1" x14ac:dyDescent="0.15">
      <c r="A8" t="s">
        <v>1882</v>
      </c>
    </row>
    <row r="9" spans="1:1" x14ac:dyDescent="0.15">
      <c r="A9" t="s">
        <v>1883</v>
      </c>
    </row>
    <row r="10" spans="1:1" x14ac:dyDescent="0.15">
      <c r="A10" t="s">
        <v>1884</v>
      </c>
    </row>
    <row r="11" spans="1:1" x14ac:dyDescent="0.15">
      <c r="A11" t="s">
        <v>1885</v>
      </c>
    </row>
    <row r="12" spans="1:1" x14ac:dyDescent="0.15">
      <c r="A12" t="s">
        <v>1886</v>
      </c>
    </row>
    <row r="13" spans="1:1" x14ac:dyDescent="0.15">
      <c r="A13" t="s">
        <v>1887</v>
      </c>
    </row>
    <row r="14" spans="1:1" x14ac:dyDescent="0.15">
      <c r="A14" t="s">
        <v>1888</v>
      </c>
    </row>
    <row r="15" spans="1:1" x14ac:dyDescent="0.15">
      <c r="A15" t="s">
        <v>1889</v>
      </c>
    </row>
    <row r="16" spans="1:1" x14ac:dyDescent="0.15">
      <c r="A16" t="s">
        <v>1890</v>
      </c>
    </row>
    <row r="17" spans="1:1" x14ac:dyDescent="0.15">
      <c r="A17" t="s">
        <v>1879</v>
      </c>
    </row>
    <row r="18" spans="1:1" x14ac:dyDescent="0.15">
      <c r="A18" t="s">
        <v>1891</v>
      </c>
    </row>
    <row r="19" spans="1:1" x14ac:dyDescent="0.15">
      <c r="A19" t="s">
        <v>1892</v>
      </c>
    </row>
    <row r="20" spans="1:1" x14ac:dyDescent="0.15">
      <c r="A20" t="s">
        <v>1893</v>
      </c>
    </row>
    <row r="21" spans="1:1" x14ac:dyDescent="0.15">
      <c r="A21" t="s">
        <v>1894</v>
      </c>
    </row>
    <row r="22" spans="1:1" x14ac:dyDescent="0.15">
      <c r="A22" t="s">
        <v>1895</v>
      </c>
    </row>
    <row r="23" spans="1:1" x14ac:dyDescent="0.15">
      <c r="A23" t="s">
        <v>1896</v>
      </c>
    </row>
    <row r="24" spans="1:1" x14ac:dyDescent="0.15">
      <c r="A24" t="s">
        <v>1897</v>
      </c>
    </row>
    <row r="25" spans="1:1" x14ac:dyDescent="0.15">
      <c r="A25" t="s">
        <v>1898</v>
      </c>
    </row>
    <row r="26" spans="1:1" x14ac:dyDescent="0.15">
      <c r="A26" t="s">
        <v>1899</v>
      </c>
    </row>
    <row r="27" spans="1:1" x14ac:dyDescent="0.15">
      <c r="A27" t="s">
        <v>1900</v>
      </c>
    </row>
    <row r="28" spans="1:1" x14ac:dyDescent="0.15">
      <c r="A28" t="s">
        <v>1901</v>
      </c>
    </row>
    <row r="29" spans="1:1" x14ac:dyDescent="0.15">
      <c r="A29" t="s">
        <v>1902</v>
      </c>
    </row>
    <row r="30" spans="1:1" x14ac:dyDescent="0.15">
      <c r="A30" t="s">
        <v>1903</v>
      </c>
    </row>
    <row r="31" spans="1:1" x14ac:dyDescent="0.15">
      <c r="A31" t="s">
        <v>1904</v>
      </c>
    </row>
    <row r="32" spans="1:1" x14ac:dyDescent="0.15">
      <c r="A32" t="s">
        <v>1905</v>
      </c>
    </row>
    <row r="33" spans="1:1" x14ac:dyDescent="0.15">
      <c r="A33" t="s">
        <v>1906</v>
      </c>
    </row>
    <row r="34" spans="1:1" x14ac:dyDescent="0.15">
      <c r="A34" t="s">
        <v>1907</v>
      </c>
    </row>
    <row r="35" spans="1:1" x14ac:dyDescent="0.15">
      <c r="A35" t="s">
        <v>1908</v>
      </c>
    </row>
    <row r="36" spans="1:1" x14ac:dyDescent="0.15">
      <c r="A36" t="s">
        <v>1909</v>
      </c>
    </row>
    <row r="37" spans="1:1" x14ac:dyDescent="0.15">
      <c r="A37" t="s">
        <v>1910</v>
      </c>
    </row>
    <row r="38" spans="1:1" x14ac:dyDescent="0.15">
      <c r="A38" t="s">
        <v>1911</v>
      </c>
    </row>
    <row r="39" spans="1:1" x14ac:dyDescent="0.15">
      <c r="A39" t="s">
        <v>1912</v>
      </c>
    </row>
    <row r="40" spans="1:1" x14ac:dyDescent="0.15">
      <c r="A40" t="s">
        <v>1913</v>
      </c>
    </row>
    <row r="41" spans="1:1" x14ac:dyDescent="0.15">
      <c r="A41" t="s">
        <v>1914</v>
      </c>
    </row>
    <row r="42" spans="1:1" x14ac:dyDescent="0.15">
      <c r="A42" t="s">
        <v>1915</v>
      </c>
    </row>
    <row r="43" spans="1:1" x14ac:dyDescent="0.15">
      <c r="A43" t="s">
        <v>1916</v>
      </c>
    </row>
    <row r="44" spans="1:1" x14ac:dyDescent="0.15">
      <c r="A44" t="s">
        <v>1917</v>
      </c>
    </row>
    <row r="45" spans="1:1" x14ac:dyDescent="0.15">
      <c r="A45" t="s">
        <v>1918</v>
      </c>
    </row>
    <row r="46" spans="1:1" x14ac:dyDescent="0.15">
      <c r="A46" t="s">
        <v>1919</v>
      </c>
    </row>
    <row r="47" spans="1:1" x14ac:dyDescent="0.15">
      <c r="A47" t="s">
        <v>1920</v>
      </c>
    </row>
    <row r="48" spans="1:1" x14ac:dyDescent="0.15">
      <c r="A48" t="s">
        <v>1921</v>
      </c>
    </row>
    <row r="49" spans="1:1" x14ac:dyDescent="0.15">
      <c r="A49" t="s">
        <v>1922</v>
      </c>
    </row>
    <row r="50" spans="1:1" x14ac:dyDescent="0.15">
      <c r="A50" t="s">
        <v>1923</v>
      </c>
    </row>
    <row r="51" spans="1:1" x14ac:dyDescent="0.15">
      <c r="A51" t="s">
        <v>1924</v>
      </c>
    </row>
    <row r="52" spans="1:1" x14ac:dyDescent="0.15">
      <c r="A52" t="s">
        <v>1925</v>
      </c>
    </row>
    <row r="53" spans="1:1" x14ac:dyDescent="0.15">
      <c r="A53" t="s">
        <v>1926</v>
      </c>
    </row>
    <row r="54" spans="1:1" x14ac:dyDescent="0.15">
      <c r="A54" t="s">
        <v>1927</v>
      </c>
    </row>
    <row r="55" spans="1:1" x14ac:dyDescent="0.15">
      <c r="A55" t="s">
        <v>1928</v>
      </c>
    </row>
    <row r="56" spans="1:1" x14ac:dyDescent="0.15">
      <c r="A56" t="s">
        <v>1929</v>
      </c>
    </row>
    <row r="57" spans="1:1" x14ac:dyDescent="0.15">
      <c r="A57" t="s">
        <v>1930</v>
      </c>
    </row>
    <row r="58" spans="1:1" x14ac:dyDescent="0.15">
      <c r="A58" t="s">
        <v>1931</v>
      </c>
    </row>
    <row r="59" spans="1:1" x14ac:dyDescent="0.15">
      <c r="A59" t="s">
        <v>1932</v>
      </c>
    </row>
    <row r="60" spans="1:1" x14ac:dyDescent="0.15">
      <c r="A60" t="s">
        <v>1933</v>
      </c>
    </row>
    <row r="61" spans="1:1" x14ac:dyDescent="0.15">
      <c r="A61" t="s">
        <v>1934</v>
      </c>
    </row>
    <row r="62" spans="1:1" x14ac:dyDescent="0.15">
      <c r="A62" t="s">
        <v>1935</v>
      </c>
    </row>
    <row r="63" spans="1:1" x14ac:dyDescent="0.15">
      <c r="A63" t="s">
        <v>1936</v>
      </c>
    </row>
    <row r="64" spans="1:1" x14ac:dyDescent="0.15">
      <c r="A64" t="s">
        <v>1937</v>
      </c>
    </row>
    <row r="65" spans="1:1" x14ac:dyDescent="0.15">
      <c r="A65" t="s">
        <v>1938</v>
      </c>
    </row>
    <row r="66" spans="1:1" x14ac:dyDescent="0.15">
      <c r="A66" t="s">
        <v>1939</v>
      </c>
    </row>
    <row r="67" spans="1:1" x14ac:dyDescent="0.15">
      <c r="A67" t="s">
        <v>1940</v>
      </c>
    </row>
    <row r="68" spans="1:1" x14ac:dyDescent="0.15">
      <c r="A68" t="s">
        <v>1941</v>
      </c>
    </row>
    <row r="69" spans="1:1" x14ac:dyDescent="0.15">
      <c r="A69" t="s">
        <v>1942</v>
      </c>
    </row>
    <row r="70" spans="1:1" x14ac:dyDescent="0.15">
      <c r="A70" t="s">
        <v>1943</v>
      </c>
    </row>
    <row r="71" spans="1:1" x14ac:dyDescent="0.15">
      <c r="A71" t="s">
        <v>1944</v>
      </c>
    </row>
    <row r="72" spans="1:1" x14ac:dyDescent="0.15">
      <c r="A72" t="s">
        <v>1945</v>
      </c>
    </row>
    <row r="73" spans="1:1" x14ac:dyDescent="0.15">
      <c r="A73" t="s">
        <v>1946</v>
      </c>
    </row>
    <row r="74" spans="1:1" x14ac:dyDescent="0.15">
      <c r="A74" t="s">
        <v>1947</v>
      </c>
    </row>
    <row r="75" spans="1:1" x14ac:dyDescent="0.15">
      <c r="A75" t="s">
        <v>1948</v>
      </c>
    </row>
    <row r="76" spans="1:1" x14ac:dyDescent="0.15">
      <c r="A76" t="s">
        <v>1949</v>
      </c>
    </row>
    <row r="77" spans="1:1" x14ac:dyDescent="0.15">
      <c r="A77" t="s">
        <v>1950</v>
      </c>
    </row>
    <row r="78" spans="1:1" x14ac:dyDescent="0.15">
      <c r="A78" t="s">
        <v>1951</v>
      </c>
    </row>
    <row r="79" spans="1:1" x14ac:dyDescent="0.15">
      <c r="A79" t="s">
        <v>1952</v>
      </c>
    </row>
    <row r="80" spans="1:1" x14ac:dyDescent="0.15">
      <c r="A80" t="s">
        <v>1953</v>
      </c>
    </row>
    <row r="81" spans="1:1" x14ac:dyDescent="0.15">
      <c r="A81" t="s">
        <v>1954</v>
      </c>
    </row>
    <row r="82" spans="1:1" x14ac:dyDescent="0.15">
      <c r="A82" t="s">
        <v>1955</v>
      </c>
    </row>
    <row r="83" spans="1:1" x14ac:dyDescent="0.15">
      <c r="A83" t="s">
        <v>1956</v>
      </c>
    </row>
    <row r="84" spans="1:1" x14ac:dyDescent="0.15">
      <c r="A84" t="s">
        <v>1957</v>
      </c>
    </row>
    <row r="85" spans="1:1" x14ac:dyDescent="0.15">
      <c r="A85" t="s">
        <v>1958</v>
      </c>
    </row>
    <row r="86" spans="1:1" x14ac:dyDescent="0.15">
      <c r="A86" t="s">
        <v>1959</v>
      </c>
    </row>
    <row r="87" spans="1:1" x14ac:dyDescent="0.15">
      <c r="A87" t="s">
        <v>1960</v>
      </c>
    </row>
    <row r="88" spans="1:1" x14ac:dyDescent="0.15">
      <c r="A88" t="s">
        <v>1961</v>
      </c>
    </row>
    <row r="89" spans="1:1" x14ac:dyDescent="0.15">
      <c r="A89" t="s">
        <v>1962</v>
      </c>
    </row>
    <row r="90" spans="1:1" x14ac:dyDescent="0.15">
      <c r="A90" t="s">
        <v>1963</v>
      </c>
    </row>
    <row r="91" spans="1:1" x14ac:dyDescent="0.15">
      <c r="A91" t="s">
        <v>1964</v>
      </c>
    </row>
    <row r="92" spans="1:1" x14ac:dyDescent="0.15">
      <c r="A92" t="s">
        <v>1965</v>
      </c>
    </row>
    <row r="93" spans="1:1" x14ac:dyDescent="0.15">
      <c r="A93" t="s">
        <v>1966</v>
      </c>
    </row>
    <row r="94" spans="1:1" x14ac:dyDescent="0.15">
      <c r="A94" t="s">
        <v>1967</v>
      </c>
    </row>
    <row r="95" spans="1:1" x14ac:dyDescent="0.15">
      <c r="A95" t="s">
        <v>1968</v>
      </c>
    </row>
    <row r="96" spans="1:1" x14ac:dyDescent="0.15">
      <c r="A96" t="s">
        <v>1969</v>
      </c>
    </row>
    <row r="97" spans="1:1" x14ac:dyDescent="0.15">
      <c r="A97" t="s">
        <v>1970</v>
      </c>
    </row>
    <row r="98" spans="1:1" x14ac:dyDescent="0.15">
      <c r="A98" t="s">
        <v>1971</v>
      </c>
    </row>
    <row r="99" spans="1:1" x14ac:dyDescent="0.15">
      <c r="A99" t="s">
        <v>1972</v>
      </c>
    </row>
    <row r="100" spans="1:1" x14ac:dyDescent="0.15">
      <c r="A100" t="s">
        <v>1973</v>
      </c>
    </row>
    <row r="101" spans="1:1" x14ac:dyDescent="0.15">
      <c r="A101" t="s">
        <v>1974</v>
      </c>
    </row>
    <row r="102" spans="1:1" x14ac:dyDescent="0.15">
      <c r="A102" t="s">
        <v>1975</v>
      </c>
    </row>
    <row r="103" spans="1:1" x14ac:dyDescent="0.15">
      <c r="A103" t="s">
        <v>1976</v>
      </c>
    </row>
    <row r="104" spans="1:1" x14ac:dyDescent="0.15">
      <c r="A104" t="s">
        <v>746</v>
      </c>
    </row>
    <row r="105" spans="1:1" x14ac:dyDescent="0.15">
      <c r="A105" t="s">
        <v>1977</v>
      </c>
    </row>
    <row r="106" spans="1:1" x14ac:dyDescent="0.15">
      <c r="A106" t="s">
        <v>298</v>
      </c>
    </row>
    <row r="107" spans="1:1" x14ac:dyDescent="0.15">
      <c r="A107" t="s">
        <v>720</v>
      </c>
    </row>
    <row r="108" spans="1:1" x14ac:dyDescent="0.15">
      <c r="A108" t="s">
        <v>271</v>
      </c>
    </row>
    <row r="109" spans="1:1" x14ac:dyDescent="0.15">
      <c r="A109" t="s">
        <v>278</v>
      </c>
    </row>
    <row r="110" spans="1:1" x14ac:dyDescent="0.15">
      <c r="A110" t="s">
        <v>438</v>
      </c>
    </row>
    <row r="111" spans="1:1" x14ac:dyDescent="0.15">
      <c r="A111" s="193" t="s">
        <v>2178</v>
      </c>
    </row>
    <row r="112" spans="1:1" x14ac:dyDescent="0.15">
      <c r="A112" t="s">
        <v>522</v>
      </c>
    </row>
    <row r="113" spans="1:1" x14ac:dyDescent="0.15">
      <c r="A113" t="s">
        <v>601</v>
      </c>
    </row>
    <row r="114" spans="1:1" x14ac:dyDescent="0.15">
      <c r="A114" t="s">
        <v>544</v>
      </c>
    </row>
    <row r="115" spans="1:1" x14ac:dyDescent="0.15">
      <c r="A115" t="s">
        <v>264</v>
      </c>
    </row>
    <row r="116" spans="1:1" x14ac:dyDescent="0.15">
      <c r="A116" t="s">
        <v>214</v>
      </c>
    </row>
    <row r="117" spans="1:1" x14ac:dyDescent="0.15">
      <c r="A117" t="s">
        <v>399</v>
      </c>
    </row>
    <row r="118" spans="1:1" x14ac:dyDescent="0.15">
      <c r="A118" t="s">
        <v>529</v>
      </c>
    </row>
    <row r="119" spans="1:1" x14ac:dyDescent="0.15">
      <c r="A119" t="s">
        <v>536</v>
      </c>
    </row>
    <row r="120" spans="1:1" x14ac:dyDescent="0.15">
      <c r="A120" t="s">
        <v>286</v>
      </c>
    </row>
    <row r="121" spans="1:1" x14ac:dyDescent="0.15">
      <c r="A121" t="s">
        <v>596</v>
      </c>
    </row>
    <row r="122" spans="1:1" x14ac:dyDescent="0.15">
      <c r="A122" t="s">
        <v>514</v>
      </c>
    </row>
    <row r="123" spans="1:1" x14ac:dyDescent="0.15">
      <c r="A123" t="s">
        <v>610</v>
      </c>
    </row>
    <row r="124" spans="1:1" x14ac:dyDescent="0.15">
      <c r="A124" t="s">
        <v>456</v>
      </c>
    </row>
    <row r="125" spans="1:1" x14ac:dyDescent="0.15">
      <c r="A125" t="s">
        <v>669</v>
      </c>
    </row>
    <row r="126" spans="1:1" x14ac:dyDescent="0.15">
      <c r="A126" t="s">
        <v>1978</v>
      </c>
    </row>
    <row r="127" spans="1:1" x14ac:dyDescent="0.15">
      <c r="A127" t="s">
        <v>1979</v>
      </c>
    </row>
    <row r="128" spans="1:1" x14ac:dyDescent="0.15">
      <c r="A128" t="s">
        <v>1980</v>
      </c>
    </row>
    <row r="129" spans="1:1" x14ac:dyDescent="0.15">
      <c r="A129" t="s">
        <v>1981</v>
      </c>
    </row>
    <row r="130" spans="1:1" x14ac:dyDescent="0.15">
      <c r="A130" t="s">
        <v>1982</v>
      </c>
    </row>
    <row r="131" spans="1:1" x14ac:dyDescent="0.15">
      <c r="A131" t="s">
        <v>1983</v>
      </c>
    </row>
    <row r="132" spans="1:1" x14ac:dyDescent="0.15">
      <c r="A132" t="s">
        <v>1984</v>
      </c>
    </row>
    <row r="133" spans="1:1" x14ac:dyDescent="0.15">
      <c r="A133" t="s">
        <v>1985</v>
      </c>
    </row>
    <row r="134" spans="1:1" x14ac:dyDescent="0.15">
      <c r="A134" t="s">
        <v>1986</v>
      </c>
    </row>
    <row r="135" spans="1:1" x14ac:dyDescent="0.15">
      <c r="A135" t="s">
        <v>1987</v>
      </c>
    </row>
    <row r="136" spans="1:1" x14ac:dyDescent="0.15">
      <c r="A136" t="s">
        <v>1988</v>
      </c>
    </row>
    <row r="137" spans="1:1" x14ac:dyDescent="0.15">
      <c r="A137" t="s">
        <v>1989</v>
      </c>
    </row>
    <row r="138" spans="1:1" x14ac:dyDescent="0.15">
      <c r="A138" t="s">
        <v>1990</v>
      </c>
    </row>
    <row r="139" spans="1:1" x14ac:dyDescent="0.15">
      <c r="A139" t="s">
        <v>1991</v>
      </c>
    </row>
    <row r="140" spans="1:1" x14ac:dyDescent="0.15">
      <c r="A140" t="s">
        <v>1992</v>
      </c>
    </row>
    <row r="141" spans="1:1" x14ac:dyDescent="0.15">
      <c r="A141" t="s">
        <v>1993</v>
      </c>
    </row>
    <row r="142" spans="1:1" x14ac:dyDescent="0.15">
      <c r="A142" t="s">
        <v>1994</v>
      </c>
    </row>
    <row r="143" spans="1:1" x14ac:dyDescent="0.15">
      <c r="A143" t="s">
        <v>1995</v>
      </c>
    </row>
    <row r="144" spans="1:1" x14ac:dyDescent="0.15">
      <c r="A144" t="s">
        <v>1996</v>
      </c>
    </row>
    <row r="145" spans="1:1" x14ac:dyDescent="0.15">
      <c r="A145" t="s">
        <v>1997</v>
      </c>
    </row>
    <row r="146" spans="1:1" x14ac:dyDescent="0.15">
      <c r="A146" t="s">
        <v>1998</v>
      </c>
    </row>
    <row r="147" spans="1:1" x14ac:dyDescent="0.15">
      <c r="A147" t="s">
        <v>1999</v>
      </c>
    </row>
    <row r="148" spans="1:1" x14ac:dyDescent="0.15">
      <c r="A148" t="s">
        <v>2000</v>
      </c>
    </row>
    <row r="149" spans="1:1" x14ac:dyDescent="0.15">
      <c r="A149" t="s">
        <v>2001</v>
      </c>
    </row>
    <row r="150" spans="1:1" x14ac:dyDescent="0.15">
      <c r="A150" t="s">
        <v>2002</v>
      </c>
    </row>
    <row r="151" spans="1:1" x14ac:dyDescent="0.15">
      <c r="A151" t="s">
        <v>2003</v>
      </c>
    </row>
    <row r="152" spans="1:1" x14ac:dyDescent="0.15">
      <c r="A152" t="s">
        <v>2004</v>
      </c>
    </row>
    <row r="153" spans="1:1" x14ac:dyDescent="0.15">
      <c r="A153" t="s">
        <v>2005</v>
      </c>
    </row>
    <row r="154" spans="1:1" x14ac:dyDescent="0.15">
      <c r="A154" t="s">
        <v>2006</v>
      </c>
    </row>
    <row r="155" spans="1:1" x14ac:dyDescent="0.15">
      <c r="A155" t="s">
        <v>2007</v>
      </c>
    </row>
    <row r="156" spans="1:1" x14ac:dyDescent="0.15">
      <c r="A156" t="s">
        <v>2008</v>
      </c>
    </row>
    <row r="157" spans="1:1" x14ac:dyDescent="0.15">
      <c r="A157" t="s">
        <v>2009</v>
      </c>
    </row>
    <row r="158" spans="1:1" x14ac:dyDescent="0.15">
      <c r="A158" t="s">
        <v>2010</v>
      </c>
    </row>
    <row r="159" spans="1:1" x14ac:dyDescent="0.15">
      <c r="A159" t="s">
        <v>2011</v>
      </c>
    </row>
    <row r="160" spans="1:1" x14ac:dyDescent="0.15">
      <c r="A160" t="s">
        <v>2012</v>
      </c>
    </row>
    <row r="161" spans="1:1" x14ac:dyDescent="0.15">
      <c r="A161" t="s">
        <v>1871</v>
      </c>
    </row>
    <row r="162" spans="1:1" x14ac:dyDescent="0.15">
      <c r="A162" t="s">
        <v>2013</v>
      </c>
    </row>
    <row r="163" spans="1:1" x14ac:dyDescent="0.15">
      <c r="A163" t="s">
        <v>2014</v>
      </c>
    </row>
    <row r="164" spans="1:1" x14ac:dyDescent="0.15">
      <c r="A164" t="s">
        <v>2015</v>
      </c>
    </row>
    <row r="165" spans="1:1" x14ac:dyDescent="0.15">
      <c r="A165" t="s">
        <v>2016</v>
      </c>
    </row>
    <row r="166" spans="1:1" x14ac:dyDescent="0.15">
      <c r="A166" t="s">
        <v>2017</v>
      </c>
    </row>
    <row r="167" spans="1:1" x14ac:dyDescent="0.15">
      <c r="A167" t="s">
        <v>2018</v>
      </c>
    </row>
    <row r="168" spans="1:1" x14ac:dyDescent="0.15">
      <c r="A168" t="s">
        <v>2019</v>
      </c>
    </row>
    <row r="169" spans="1:1" x14ac:dyDescent="0.15">
      <c r="A169" t="s">
        <v>2020</v>
      </c>
    </row>
    <row r="170" spans="1:1" x14ac:dyDescent="0.15">
      <c r="A170" t="s">
        <v>2021</v>
      </c>
    </row>
    <row r="171" spans="1:1" x14ac:dyDescent="0.15">
      <c r="A171" t="s">
        <v>2022</v>
      </c>
    </row>
    <row r="172" spans="1:1" x14ac:dyDescent="0.15">
      <c r="A172" t="s">
        <v>2023</v>
      </c>
    </row>
    <row r="173" spans="1:1" x14ac:dyDescent="0.15">
      <c r="A173" t="s">
        <v>2024</v>
      </c>
    </row>
    <row r="174" spans="1:1" x14ac:dyDescent="0.15">
      <c r="A174" t="s">
        <v>2025</v>
      </c>
    </row>
    <row r="175" spans="1:1" x14ac:dyDescent="0.15">
      <c r="A175" t="s">
        <v>2026</v>
      </c>
    </row>
    <row r="176" spans="1:1" x14ac:dyDescent="0.15">
      <c r="A176" t="s">
        <v>1540</v>
      </c>
    </row>
    <row r="177" spans="1:1" x14ac:dyDescent="0.15">
      <c r="A177" t="s">
        <v>1518</v>
      </c>
    </row>
    <row r="178" spans="1:1" x14ac:dyDescent="0.15">
      <c r="A178" t="s">
        <v>1512</v>
      </c>
    </row>
    <row r="179" spans="1:1" x14ac:dyDescent="0.15">
      <c r="A179" t="s">
        <v>1519</v>
      </c>
    </row>
    <row r="180" spans="1:1" x14ac:dyDescent="0.15">
      <c r="A180" t="s">
        <v>1520</v>
      </c>
    </row>
    <row r="181" spans="1:1" x14ac:dyDescent="0.15">
      <c r="A181" t="s">
        <v>1513</v>
      </c>
    </row>
    <row r="182" spans="1:1" x14ac:dyDescent="0.15">
      <c r="A182" t="s">
        <v>1516</v>
      </c>
    </row>
    <row r="183" spans="1:1" x14ac:dyDescent="0.15">
      <c r="A183" t="s">
        <v>744</v>
      </c>
    </row>
    <row r="184" spans="1:1" x14ac:dyDescent="0.15">
      <c r="A184" t="s">
        <v>743</v>
      </c>
    </row>
    <row r="185" spans="1:1" x14ac:dyDescent="0.15">
      <c r="A185" t="s">
        <v>1538</v>
      </c>
    </row>
    <row r="186" spans="1:1" x14ac:dyDescent="0.15">
      <c r="A186" t="s">
        <v>1525</v>
      </c>
    </row>
    <row r="187" spans="1:1" x14ac:dyDescent="0.15">
      <c r="A187" t="s">
        <v>1539</v>
      </c>
    </row>
    <row r="188" spans="1:1" x14ac:dyDescent="0.15">
      <c r="A188" t="s">
        <v>1527</v>
      </c>
    </row>
    <row r="189" spans="1:1" x14ac:dyDescent="0.15">
      <c r="A189" t="s">
        <v>2027</v>
      </c>
    </row>
    <row r="190" spans="1:1" x14ac:dyDescent="0.15">
      <c r="A190" t="s">
        <v>2028</v>
      </c>
    </row>
    <row r="191" spans="1:1" x14ac:dyDescent="0.15">
      <c r="A191" t="s">
        <v>1526</v>
      </c>
    </row>
    <row r="192" spans="1:1" x14ac:dyDescent="0.15">
      <c r="A192" t="s">
        <v>1543</v>
      </c>
    </row>
    <row r="193" spans="1:1" x14ac:dyDescent="0.15">
      <c r="A193" t="s">
        <v>472</v>
      </c>
    </row>
    <row r="194" spans="1:1" x14ac:dyDescent="0.15">
      <c r="A194" t="s">
        <v>471</v>
      </c>
    </row>
    <row r="195" spans="1:1" x14ac:dyDescent="0.15">
      <c r="A195" t="s">
        <v>2029</v>
      </c>
    </row>
    <row r="196" spans="1:1" x14ac:dyDescent="0.15">
      <c r="A196" t="s">
        <v>2030</v>
      </c>
    </row>
    <row r="197" spans="1:1" x14ac:dyDescent="0.15">
      <c r="A197" t="s">
        <v>2031</v>
      </c>
    </row>
    <row r="198" spans="1:1" x14ac:dyDescent="0.15">
      <c r="A198" t="s">
        <v>2032</v>
      </c>
    </row>
    <row r="199" spans="1:1" x14ac:dyDescent="0.15">
      <c r="A199" t="s">
        <v>478</v>
      </c>
    </row>
    <row r="200" spans="1:1" x14ac:dyDescent="0.15">
      <c r="A200" t="s">
        <v>906</v>
      </c>
    </row>
    <row r="201" spans="1:1" x14ac:dyDescent="0.15">
      <c r="A201" t="s">
        <v>1505</v>
      </c>
    </row>
    <row r="202" spans="1:1" x14ac:dyDescent="0.15">
      <c r="A202" t="s">
        <v>910</v>
      </c>
    </row>
    <row r="203" spans="1:1" x14ac:dyDescent="0.15">
      <c r="A203" t="s">
        <v>902</v>
      </c>
    </row>
    <row r="204" spans="1:1" x14ac:dyDescent="0.15">
      <c r="A204" t="s">
        <v>914</v>
      </c>
    </row>
    <row r="205" spans="1:1" x14ac:dyDescent="0.15">
      <c r="A205" t="s">
        <v>908</v>
      </c>
    </row>
    <row r="206" spans="1:1" x14ac:dyDescent="0.15">
      <c r="A206" t="s">
        <v>899</v>
      </c>
    </row>
    <row r="207" spans="1:1" x14ac:dyDescent="0.15">
      <c r="A207" t="s">
        <v>912</v>
      </c>
    </row>
    <row r="208" spans="1:1" x14ac:dyDescent="0.15">
      <c r="A208" t="s">
        <v>904</v>
      </c>
    </row>
    <row r="209" spans="1:1" x14ac:dyDescent="0.15">
      <c r="A209" t="s">
        <v>224</v>
      </c>
    </row>
    <row r="210" spans="1:1" x14ac:dyDescent="0.15">
      <c r="A210" t="s">
        <v>1134</v>
      </c>
    </row>
    <row r="211" spans="1:1" x14ac:dyDescent="0.15">
      <c r="A211" t="s">
        <v>970</v>
      </c>
    </row>
    <row r="212" spans="1:1" x14ac:dyDescent="0.15">
      <c r="A212" t="s">
        <v>580</v>
      </c>
    </row>
    <row r="213" spans="1:1" x14ac:dyDescent="0.15">
      <c r="A213" t="s">
        <v>578</v>
      </c>
    </row>
    <row r="214" spans="1:1" x14ac:dyDescent="0.15">
      <c r="A214" t="s">
        <v>244</v>
      </c>
    </row>
    <row r="215" spans="1:1" x14ac:dyDescent="0.15">
      <c r="A215" t="s">
        <v>1494</v>
      </c>
    </row>
    <row r="216" spans="1:1" x14ac:dyDescent="0.15">
      <c r="A216" t="s">
        <v>1062</v>
      </c>
    </row>
    <row r="217" spans="1:1" x14ac:dyDescent="0.15">
      <c r="A217" t="s">
        <v>407</v>
      </c>
    </row>
    <row r="218" spans="1:1" x14ac:dyDescent="0.15">
      <c r="A218" t="s">
        <v>892</v>
      </c>
    </row>
    <row r="219" spans="1:1" x14ac:dyDescent="0.15">
      <c r="A219" t="s">
        <v>791</v>
      </c>
    </row>
    <row r="220" spans="1:1" x14ac:dyDescent="0.15">
      <c r="A220" t="s">
        <v>616</v>
      </c>
    </row>
    <row r="221" spans="1:1" x14ac:dyDescent="0.15">
      <c r="A221" t="s">
        <v>613</v>
      </c>
    </row>
    <row r="222" spans="1:1" x14ac:dyDescent="0.15">
      <c r="A222" t="s">
        <v>1029</v>
      </c>
    </row>
    <row r="223" spans="1:1" x14ac:dyDescent="0.15">
      <c r="A223" t="s">
        <v>614</v>
      </c>
    </row>
    <row r="224" spans="1:1" x14ac:dyDescent="0.15">
      <c r="A224" t="s">
        <v>607</v>
      </c>
    </row>
    <row r="225" spans="1:1" x14ac:dyDescent="0.15">
      <c r="A225" t="s">
        <v>615</v>
      </c>
    </row>
    <row r="226" spans="1:1" x14ac:dyDescent="0.15">
      <c r="A226" t="s">
        <v>617</v>
      </c>
    </row>
    <row r="227" spans="1:1" x14ac:dyDescent="0.15">
      <c r="A227" t="s">
        <v>1280</v>
      </c>
    </row>
    <row r="228" spans="1:1" x14ac:dyDescent="0.15">
      <c r="A228" t="s">
        <v>1030</v>
      </c>
    </row>
    <row r="229" spans="1:1" x14ac:dyDescent="0.15">
      <c r="A229" t="s">
        <v>1034</v>
      </c>
    </row>
    <row r="230" spans="1:1" x14ac:dyDescent="0.15">
      <c r="A230" t="s">
        <v>1036</v>
      </c>
    </row>
    <row r="231" spans="1:1" x14ac:dyDescent="0.15">
      <c r="A231" t="s">
        <v>1012</v>
      </c>
    </row>
    <row r="232" spans="1:1" x14ac:dyDescent="0.15">
      <c r="A232" t="s">
        <v>1006</v>
      </c>
    </row>
    <row r="233" spans="1:1" x14ac:dyDescent="0.15">
      <c r="A233" t="s">
        <v>821</v>
      </c>
    </row>
    <row r="234" spans="1:1" x14ac:dyDescent="0.15">
      <c r="A234" t="s">
        <v>1010</v>
      </c>
    </row>
    <row r="235" spans="1:1" x14ac:dyDescent="0.15">
      <c r="A235" t="s">
        <v>1002</v>
      </c>
    </row>
    <row r="236" spans="1:1" x14ac:dyDescent="0.15">
      <c r="A236" t="s">
        <v>784</v>
      </c>
    </row>
    <row r="237" spans="1:1" x14ac:dyDescent="0.15">
      <c r="A237" t="s">
        <v>774</v>
      </c>
    </row>
    <row r="238" spans="1:1" x14ac:dyDescent="0.15">
      <c r="A238" t="s">
        <v>820</v>
      </c>
    </row>
    <row r="239" spans="1:1" x14ac:dyDescent="0.15">
      <c r="A239" t="s">
        <v>780</v>
      </c>
    </row>
    <row r="240" spans="1:1" x14ac:dyDescent="0.15">
      <c r="A240" t="s">
        <v>1136</v>
      </c>
    </row>
    <row r="241" spans="1:1" x14ac:dyDescent="0.15">
      <c r="A241" t="s">
        <v>802</v>
      </c>
    </row>
    <row r="242" spans="1:1" x14ac:dyDescent="0.15">
      <c r="A242" t="s">
        <v>983</v>
      </c>
    </row>
    <row r="243" spans="1:1" x14ac:dyDescent="0.15">
      <c r="A243" t="s">
        <v>679</v>
      </c>
    </row>
    <row r="244" spans="1:1" x14ac:dyDescent="0.15">
      <c r="A244" t="s">
        <v>2033</v>
      </c>
    </row>
    <row r="245" spans="1:1" x14ac:dyDescent="0.15">
      <c r="A245" t="s">
        <v>2034</v>
      </c>
    </row>
    <row r="246" spans="1:1" x14ac:dyDescent="0.15">
      <c r="A246" t="s">
        <v>2035</v>
      </c>
    </row>
    <row r="247" spans="1:1" x14ac:dyDescent="0.15">
      <c r="A247" t="s">
        <v>925</v>
      </c>
    </row>
    <row r="248" spans="1:1" x14ac:dyDescent="0.15">
      <c r="A248" t="s">
        <v>605</v>
      </c>
    </row>
    <row r="249" spans="1:1" x14ac:dyDescent="0.15">
      <c r="A249" t="s">
        <v>539</v>
      </c>
    </row>
    <row r="250" spans="1:1" x14ac:dyDescent="0.15">
      <c r="A250" t="s">
        <v>549</v>
      </c>
    </row>
    <row r="251" spans="1:1" x14ac:dyDescent="0.15">
      <c r="A251" t="s">
        <v>562</v>
      </c>
    </row>
    <row r="252" spans="1:1" x14ac:dyDescent="0.15">
      <c r="A252" t="s">
        <v>589</v>
      </c>
    </row>
    <row r="253" spans="1:1" x14ac:dyDescent="0.15">
      <c r="A253" t="s">
        <v>685</v>
      </c>
    </row>
    <row r="254" spans="1:1" x14ac:dyDescent="0.15">
      <c r="A254" t="s">
        <v>564</v>
      </c>
    </row>
    <row r="255" spans="1:1" x14ac:dyDescent="0.15">
      <c r="A255" t="s">
        <v>261</v>
      </c>
    </row>
    <row r="256" spans="1:1" x14ac:dyDescent="0.15">
      <c r="A256" t="s">
        <v>868</v>
      </c>
    </row>
    <row r="257" spans="1:1" x14ac:dyDescent="0.15">
      <c r="A257" t="s">
        <v>1004</v>
      </c>
    </row>
    <row r="258" spans="1:1" x14ac:dyDescent="0.15">
      <c r="A258" t="s">
        <v>267</v>
      </c>
    </row>
    <row r="259" spans="1:1" x14ac:dyDescent="0.15">
      <c r="A259" t="s">
        <v>275</v>
      </c>
    </row>
    <row r="260" spans="1:1" x14ac:dyDescent="0.15">
      <c r="A260" t="s">
        <v>2036</v>
      </c>
    </row>
    <row r="261" spans="1:1" x14ac:dyDescent="0.15">
      <c r="A261" t="s">
        <v>1500</v>
      </c>
    </row>
    <row r="262" spans="1:1" x14ac:dyDescent="0.15">
      <c r="A262" t="s">
        <v>863</v>
      </c>
    </row>
    <row r="263" spans="1:1" x14ac:dyDescent="0.15">
      <c r="A263" t="s">
        <v>834</v>
      </c>
    </row>
    <row r="264" spans="1:1" x14ac:dyDescent="0.15">
      <c r="A264" t="s">
        <v>878</v>
      </c>
    </row>
    <row r="265" spans="1:1" x14ac:dyDescent="0.15">
      <c r="A265" t="s">
        <v>1085</v>
      </c>
    </row>
    <row r="266" spans="1:1" x14ac:dyDescent="0.15">
      <c r="A266" t="s">
        <v>860</v>
      </c>
    </row>
    <row r="267" spans="1:1" x14ac:dyDescent="0.15">
      <c r="A267" t="s">
        <v>1079</v>
      </c>
    </row>
    <row r="268" spans="1:1" x14ac:dyDescent="0.15">
      <c r="A268" t="s">
        <v>1075</v>
      </c>
    </row>
    <row r="269" spans="1:1" x14ac:dyDescent="0.15">
      <c r="A269" t="s">
        <v>1097</v>
      </c>
    </row>
    <row r="270" spans="1:1" x14ac:dyDescent="0.15">
      <c r="A270" t="s">
        <v>1091</v>
      </c>
    </row>
    <row r="271" spans="1:1" x14ac:dyDescent="0.15">
      <c r="A271" t="s">
        <v>1104</v>
      </c>
    </row>
    <row r="272" spans="1:1" x14ac:dyDescent="0.15">
      <c r="A272" t="s">
        <v>853</v>
      </c>
    </row>
    <row r="273" spans="1:1" x14ac:dyDescent="0.15">
      <c r="A273" t="s">
        <v>838</v>
      </c>
    </row>
    <row r="274" spans="1:1" x14ac:dyDescent="0.15">
      <c r="A274" t="s">
        <v>841</v>
      </c>
    </row>
    <row r="275" spans="1:1" x14ac:dyDescent="0.15">
      <c r="A275" t="s">
        <v>874</v>
      </c>
    </row>
    <row r="276" spans="1:1" x14ac:dyDescent="0.15">
      <c r="A276" t="s">
        <v>845</v>
      </c>
    </row>
    <row r="277" spans="1:1" x14ac:dyDescent="0.15">
      <c r="A277" t="s">
        <v>2037</v>
      </c>
    </row>
    <row r="278" spans="1:1" x14ac:dyDescent="0.15">
      <c r="A278" t="s">
        <v>2038</v>
      </c>
    </row>
    <row r="279" spans="1:1" x14ac:dyDescent="0.15">
      <c r="A279" t="s">
        <v>888</v>
      </c>
    </row>
    <row r="280" spans="1:1" x14ac:dyDescent="0.15">
      <c r="A280" t="s">
        <v>403</v>
      </c>
    </row>
    <row r="281" spans="1:1" x14ac:dyDescent="0.15">
      <c r="A281" t="s">
        <v>559</v>
      </c>
    </row>
    <row r="282" spans="1:1" x14ac:dyDescent="0.15">
      <c r="A282" t="s">
        <v>1124</v>
      </c>
    </row>
    <row r="283" spans="1:1" x14ac:dyDescent="0.15">
      <c r="A283" t="s">
        <v>1121</v>
      </c>
    </row>
    <row r="284" spans="1:1" x14ac:dyDescent="0.15">
      <c r="A284" t="s">
        <v>1116</v>
      </c>
    </row>
    <row r="285" spans="1:1" x14ac:dyDescent="0.15">
      <c r="A285" t="s">
        <v>1128</v>
      </c>
    </row>
    <row r="286" spans="1:1" x14ac:dyDescent="0.15">
      <c r="A286" t="s">
        <v>1108</v>
      </c>
    </row>
    <row r="287" spans="1:1" x14ac:dyDescent="0.15">
      <c r="A287" t="s">
        <v>1489</v>
      </c>
    </row>
    <row r="288" spans="1:1" x14ac:dyDescent="0.15">
      <c r="A288" t="s">
        <v>2039</v>
      </c>
    </row>
    <row r="289" spans="1:1" x14ac:dyDescent="0.15">
      <c r="A289" t="s">
        <v>2040</v>
      </c>
    </row>
    <row r="290" spans="1:1" x14ac:dyDescent="0.15">
      <c r="A290" t="s">
        <v>678</v>
      </c>
    </row>
    <row r="291" spans="1:1" x14ac:dyDescent="0.15">
      <c r="A291" t="s">
        <v>2041</v>
      </c>
    </row>
    <row r="292" spans="1:1" x14ac:dyDescent="0.15">
      <c r="A292" t="s">
        <v>698</v>
      </c>
    </row>
    <row r="293" spans="1:1" x14ac:dyDescent="0.15">
      <c r="A293" t="s">
        <v>2042</v>
      </c>
    </row>
    <row r="294" spans="1:1" x14ac:dyDescent="0.15">
      <c r="A294" t="s">
        <v>492</v>
      </c>
    </row>
    <row r="295" spans="1:1" x14ac:dyDescent="0.15">
      <c r="A295" t="s">
        <v>538</v>
      </c>
    </row>
    <row r="296" spans="1:1" x14ac:dyDescent="0.15">
      <c r="A296" t="s">
        <v>256</v>
      </c>
    </row>
    <row r="297" spans="1:1" x14ac:dyDescent="0.15">
      <c r="A297" t="s">
        <v>413</v>
      </c>
    </row>
    <row r="298" spans="1:1" x14ac:dyDescent="0.15">
      <c r="A298" t="s">
        <v>836</v>
      </c>
    </row>
    <row r="299" spans="1:1" x14ac:dyDescent="0.15">
      <c r="A299" t="s">
        <v>2043</v>
      </c>
    </row>
    <row r="300" spans="1:1" x14ac:dyDescent="0.15">
      <c r="A300" t="s">
        <v>2044</v>
      </c>
    </row>
    <row r="301" spans="1:1" x14ac:dyDescent="0.15">
      <c r="A301" t="s">
        <v>943</v>
      </c>
    </row>
    <row r="302" spans="1:1" x14ac:dyDescent="0.15">
      <c r="A302" t="s">
        <v>2045</v>
      </c>
    </row>
    <row r="303" spans="1:1" x14ac:dyDescent="0.15">
      <c r="A303" t="s">
        <v>692</v>
      </c>
    </row>
    <row r="304" spans="1:1" x14ac:dyDescent="0.15">
      <c r="A304" t="s">
        <v>2046</v>
      </c>
    </row>
    <row r="305" spans="1:1" x14ac:dyDescent="0.15">
      <c r="A305" t="s">
        <v>2047</v>
      </c>
    </row>
    <row r="306" spans="1:1" x14ac:dyDescent="0.15">
      <c r="A306" t="s">
        <v>283</v>
      </c>
    </row>
    <row r="307" spans="1:1" x14ac:dyDescent="0.15">
      <c r="A307" t="s">
        <v>659</v>
      </c>
    </row>
    <row r="308" spans="1:1" x14ac:dyDescent="0.15">
      <c r="A308" t="s">
        <v>1503</v>
      </c>
    </row>
    <row r="309" spans="1:1" x14ac:dyDescent="0.15">
      <c r="A309" t="s">
        <v>851</v>
      </c>
    </row>
    <row r="310" spans="1:1" x14ac:dyDescent="0.15">
      <c r="A310" t="s">
        <v>865</v>
      </c>
    </row>
    <row r="311" spans="1:1" x14ac:dyDescent="0.15">
      <c r="A311" t="s">
        <v>858</v>
      </c>
    </row>
    <row r="312" spans="1:1" x14ac:dyDescent="0.15">
      <c r="A312" t="s">
        <v>849</v>
      </c>
    </row>
    <row r="313" spans="1:1" x14ac:dyDescent="0.15">
      <c r="A313" t="s">
        <v>2048</v>
      </c>
    </row>
    <row r="314" spans="1:1" x14ac:dyDescent="0.15">
      <c r="A314" t="s">
        <v>793</v>
      </c>
    </row>
    <row r="315" spans="1:1" x14ac:dyDescent="0.15">
      <c r="A315" t="s">
        <v>561</v>
      </c>
    </row>
    <row r="316" spans="1:1" x14ac:dyDescent="0.15">
      <c r="A316" t="s">
        <v>1047</v>
      </c>
    </row>
    <row r="317" spans="1:1" x14ac:dyDescent="0.15">
      <c r="A317" t="s">
        <v>778</v>
      </c>
    </row>
    <row r="318" spans="1:1" x14ac:dyDescent="0.15">
      <c r="A318" t="s">
        <v>935</v>
      </c>
    </row>
    <row r="319" spans="1:1" x14ac:dyDescent="0.15">
      <c r="A319" t="s">
        <v>520</v>
      </c>
    </row>
    <row r="320" spans="1:1" x14ac:dyDescent="0.15">
      <c r="A320" t="s">
        <v>527</v>
      </c>
    </row>
    <row r="321" spans="1:1" x14ac:dyDescent="0.15">
      <c r="A321" t="s">
        <v>517</v>
      </c>
    </row>
    <row r="322" spans="1:1" x14ac:dyDescent="0.15">
      <c r="A322" t="s">
        <v>2049</v>
      </c>
    </row>
    <row r="323" spans="1:1" x14ac:dyDescent="0.15">
      <c r="A323" t="s">
        <v>2050</v>
      </c>
    </row>
    <row r="324" spans="1:1" x14ac:dyDescent="0.15">
      <c r="A324" t="s">
        <v>2051</v>
      </c>
    </row>
    <row r="325" spans="1:1" x14ac:dyDescent="0.15">
      <c r="A325" t="s">
        <v>289</v>
      </c>
    </row>
    <row r="326" spans="1:1" x14ac:dyDescent="0.15">
      <c r="A326" t="s">
        <v>2052</v>
      </c>
    </row>
    <row r="327" spans="1:1" x14ac:dyDescent="0.15">
      <c r="A327" t="s">
        <v>825</v>
      </c>
    </row>
    <row r="328" spans="1:1" x14ac:dyDescent="0.15">
      <c r="A328" t="s">
        <v>823</v>
      </c>
    </row>
    <row r="329" spans="1:1" x14ac:dyDescent="0.15">
      <c r="A329" t="s">
        <v>569</v>
      </c>
    </row>
    <row r="330" spans="1:1" x14ac:dyDescent="0.15">
      <c r="A330" t="s">
        <v>704</v>
      </c>
    </row>
    <row r="331" spans="1:1" x14ac:dyDescent="0.15">
      <c r="A331" t="s">
        <v>1050</v>
      </c>
    </row>
    <row r="332" spans="1:1" x14ac:dyDescent="0.15">
      <c r="A332" t="s">
        <v>933</v>
      </c>
    </row>
    <row r="333" spans="1:1" x14ac:dyDescent="0.15">
      <c r="A333" t="s">
        <v>702</v>
      </c>
    </row>
    <row r="334" spans="1:1" x14ac:dyDescent="0.15">
      <c r="A334" t="s">
        <v>916</v>
      </c>
    </row>
    <row r="335" spans="1:1" x14ac:dyDescent="0.15">
      <c r="A335" t="s">
        <v>269</v>
      </c>
    </row>
    <row r="336" spans="1:1" x14ac:dyDescent="0.15">
      <c r="A336" t="s">
        <v>542</v>
      </c>
    </row>
    <row r="337" spans="1:1" x14ac:dyDescent="0.15">
      <c r="A337" t="s">
        <v>1111</v>
      </c>
    </row>
    <row r="338" spans="1:1" x14ac:dyDescent="0.15">
      <c r="A338" t="s">
        <v>886</v>
      </c>
    </row>
    <row r="339" spans="1:1" x14ac:dyDescent="0.15">
      <c r="A339" t="s">
        <v>223</v>
      </c>
    </row>
    <row r="340" spans="1:1" x14ac:dyDescent="0.15">
      <c r="A340" t="s">
        <v>397</v>
      </c>
    </row>
    <row r="341" spans="1:1" x14ac:dyDescent="0.15">
      <c r="A341" t="s">
        <v>1073</v>
      </c>
    </row>
    <row r="342" spans="1:1" x14ac:dyDescent="0.15">
      <c r="A342" t="s">
        <v>1089</v>
      </c>
    </row>
    <row r="343" spans="1:1" x14ac:dyDescent="0.15">
      <c r="A343" t="s">
        <v>629</v>
      </c>
    </row>
    <row r="344" spans="1:1" x14ac:dyDescent="0.15">
      <c r="A344" t="s">
        <v>621</v>
      </c>
    </row>
    <row r="345" spans="1:1" x14ac:dyDescent="0.15">
      <c r="A345" t="s">
        <v>625</v>
      </c>
    </row>
    <row r="346" spans="1:1" x14ac:dyDescent="0.15">
      <c r="A346" t="s">
        <v>937</v>
      </c>
    </row>
    <row r="347" spans="1:1" x14ac:dyDescent="0.15">
      <c r="A347" t="s">
        <v>631</v>
      </c>
    </row>
    <row r="348" spans="1:1" x14ac:dyDescent="0.15">
      <c r="A348" t="s">
        <v>623</v>
      </c>
    </row>
    <row r="349" spans="1:1" x14ac:dyDescent="0.15">
      <c r="A349" t="s">
        <v>630</v>
      </c>
    </row>
    <row r="350" spans="1:1" x14ac:dyDescent="0.15">
      <c r="A350" t="s">
        <v>624</v>
      </c>
    </row>
    <row r="351" spans="1:1" x14ac:dyDescent="0.15">
      <c r="A351" t="s">
        <v>632</v>
      </c>
    </row>
    <row r="352" spans="1:1" x14ac:dyDescent="0.15">
      <c r="A352" t="s">
        <v>626</v>
      </c>
    </row>
    <row r="353" spans="1:1" x14ac:dyDescent="0.15">
      <c r="A353" t="s">
        <v>627</v>
      </c>
    </row>
    <row r="354" spans="1:1" x14ac:dyDescent="0.15">
      <c r="A354" t="s">
        <v>628</v>
      </c>
    </row>
    <row r="355" spans="1:1" x14ac:dyDescent="0.15">
      <c r="A355" t="s">
        <v>394</v>
      </c>
    </row>
    <row r="356" spans="1:1" x14ac:dyDescent="0.15">
      <c r="A356" t="s">
        <v>2053</v>
      </c>
    </row>
    <row r="357" spans="1:1" x14ac:dyDescent="0.15">
      <c r="A357" t="s">
        <v>2054</v>
      </c>
    </row>
    <row r="358" spans="1:1" x14ac:dyDescent="0.15">
      <c r="A358" t="s">
        <v>1081</v>
      </c>
    </row>
    <row r="359" spans="1:1" x14ac:dyDescent="0.15">
      <c r="A359" t="s">
        <v>801</v>
      </c>
    </row>
    <row r="360" spans="1:1" x14ac:dyDescent="0.15">
      <c r="A360" t="s">
        <v>767</v>
      </c>
    </row>
    <row r="361" spans="1:1" x14ac:dyDescent="0.15">
      <c r="A361" t="s">
        <v>816</v>
      </c>
    </row>
    <row r="362" spans="1:1" x14ac:dyDescent="0.15">
      <c r="A362" t="s">
        <v>566</v>
      </c>
    </row>
    <row r="363" spans="1:1" x14ac:dyDescent="0.15">
      <c r="A363" t="s">
        <v>1040</v>
      </c>
    </row>
    <row r="364" spans="1:1" x14ac:dyDescent="0.15">
      <c r="A364" t="s">
        <v>1077</v>
      </c>
    </row>
    <row r="365" spans="1:1" x14ac:dyDescent="0.15">
      <c r="A365" t="s">
        <v>1071</v>
      </c>
    </row>
    <row r="366" spans="1:1" x14ac:dyDescent="0.15">
      <c r="A366" t="s">
        <v>1070</v>
      </c>
    </row>
    <row r="367" spans="1:1" x14ac:dyDescent="0.15">
      <c r="A367" t="s">
        <v>1094</v>
      </c>
    </row>
    <row r="368" spans="1:1" x14ac:dyDescent="0.15">
      <c r="A368" t="s">
        <v>1087</v>
      </c>
    </row>
    <row r="369" spans="1:1" x14ac:dyDescent="0.15">
      <c r="A369" t="s">
        <v>2055</v>
      </c>
    </row>
    <row r="370" spans="1:1" x14ac:dyDescent="0.15">
      <c r="A370" t="s">
        <v>2056</v>
      </c>
    </row>
    <row r="371" spans="1:1" x14ac:dyDescent="0.15">
      <c r="A371" t="s">
        <v>1100</v>
      </c>
    </row>
    <row r="372" spans="1:1" x14ac:dyDescent="0.15">
      <c r="A372" t="s">
        <v>1023</v>
      </c>
    </row>
    <row r="373" spans="1:1" x14ac:dyDescent="0.15">
      <c r="A373" t="s">
        <v>1025</v>
      </c>
    </row>
    <row r="374" spans="1:1" x14ac:dyDescent="0.15">
      <c r="A374" t="s">
        <v>2057</v>
      </c>
    </row>
    <row r="375" spans="1:1" x14ac:dyDescent="0.15">
      <c r="A375" t="s">
        <v>2058</v>
      </c>
    </row>
    <row r="376" spans="1:1" x14ac:dyDescent="0.15">
      <c r="A376" t="s">
        <v>2059</v>
      </c>
    </row>
    <row r="377" spans="1:1" x14ac:dyDescent="0.15">
      <c r="A377" t="s">
        <v>587</v>
      </c>
    </row>
    <row r="378" spans="1:1" x14ac:dyDescent="0.15">
      <c r="A378" t="s">
        <v>426</v>
      </c>
    </row>
    <row r="379" spans="1:1" x14ac:dyDescent="0.15">
      <c r="A379" t="s">
        <v>432</v>
      </c>
    </row>
    <row r="380" spans="1:1" x14ac:dyDescent="0.15">
      <c r="A380" t="s">
        <v>429</v>
      </c>
    </row>
    <row r="381" spans="1:1" x14ac:dyDescent="0.15">
      <c r="A381" t="s">
        <v>420</v>
      </c>
    </row>
    <row r="382" spans="1:1" x14ac:dyDescent="0.15">
      <c r="A382" t="s">
        <v>422</v>
      </c>
    </row>
    <row r="383" spans="1:1" x14ac:dyDescent="0.15">
      <c r="A383" t="s">
        <v>806</v>
      </c>
    </row>
    <row r="384" spans="1:1" x14ac:dyDescent="0.15">
      <c r="A384" t="s">
        <v>2060</v>
      </c>
    </row>
    <row r="385" spans="1:1" x14ac:dyDescent="0.15">
      <c r="A385" t="s">
        <v>867</v>
      </c>
    </row>
    <row r="386" spans="1:1" x14ac:dyDescent="0.15">
      <c r="A386" t="s">
        <v>840</v>
      </c>
    </row>
    <row r="387" spans="1:1" x14ac:dyDescent="0.15">
      <c r="A387" t="s">
        <v>828</v>
      </c>
    </row>
    <row r="388" spans="1:1" x14ac:dyDescent="0.15">
      <c r="A388" t="s">
        <v>2061</v>
      </c>
    </row>
    <row r="389" spans="1:1" x14ac:dyDescent="0.15">
      <c r="A389" t="s">
        <v>2062</v>
      </c>
    </row>
    <row r="390" spans="1:1" x14ac:dyDescent="0.15">
      <c r="A390" t="s">
        <v>591</v>
      </c>
    </row>
    <row r="391" spans="1:1" x14ac:dyDescent="0.15">
      <c r="A391" t="s">
        <v>974</v>
      </c>
    </row>
    <row r="392" spans="1:1" x14ac:dyDescent="0.15">
      <c r="A392" t="s">
        <v>972</v>
      </c>
    </row>
    <row r="393" spans="1:1" x14ac:dyDescent="0.15">
      <c r="A393" t="s">
        <v>976</v>
      </c>
    </row>
    <row r="394" spans="1:1" x14ac:dyDescent="0.15">
      <c r="A394" t="s">
        <v>978</v>
      </c>
    </row>
    <row r="395" spans="1:1" x14ac:dyDescent="0.15">
      <c r="A395" t="s">
        <v>980</v>
      </c>
    </row>
    <row r="396" spans="1:1" x14ac:dyDescent="0.15">
      <c r="A396" t="s">
        <v>883</v>
      </c>
    </row>
    <row r="397" spans="1:1" x14ac:dyDescent="0.15">
      <c r="A397" t="s">
        <v>483</v>
      </c>
    </row>
    <row r="398" spans="1:1" x14ac:dyDescent="0.15">
      <c r="A398" t="s">
        <v>487</v>
      </c>
    </row>
    <row r="399" spans="1:1" x14ac:dyDescent="0.15">
      <c r="A399" t="s">
        <v>2063</v>
      </c>
    </row>
    <row r="400" spans="1:1" x14ac:dyDescent="0.15">
      <c r="A400" t="s">
        <v>2064</v>
      </c>
    </row>
    <row r="401" spans="1:1" x14ac:dyDescent="0.15">
      <c r="A401" t="s">
        <v>843</v>
      </c>
    </row>
    <row r="402" spans="1:1" x14ac:dyDescent="0.15">
      <c r="A402" t="s">
        <v>855</v>
      </c>
    </row>
    <row r="403" spans="1:1" x14ac:dyDescent="0.15">
      <c r="A403" t="s">
        <v>862</v>
      </c>
    </row>
    <row r="404" spans="1:1" x14ac:dyDescent="0.15">
      <c r="A404" t="s">
        <v>999</v>
      </c>
    </row>
    <row r="405" spans="1:1" x14ac:dyDescent="0.15">
      <c r="A405" t="s">
        <v>2065</v>
      </c>
    </row>
    <row r="406" spans="1:1" x14ac:dyDescent="0.15">
      <c r="A406" t="s">
        <v>829</v>
      </c>
    </row>
    <row r="407" spans="1:1" x14ac:dyDescent="0.15">
      <c r="A407" t="s">
        <v>1106</v>
      </c>
    </row>
    <row r="408" spans="1:1" x14ac:dyDescent="0.15">
      <c r="A408" t="s">
        <v>594</v>
      </c>
    </row>
    <row r="409" spans="1:1" x14ac:dyDescent="0.15">
      <c r="A409" t="s">
        <v>707</v>
      </c>
    </row>
    <row r="410" spans="1:1" x14ac:dyDescent="0.15">
      <c r="A410" t="s">
        <v>699</v>
      </c>
    </row>
    <row r="411" spans="1:1" x14ac:dyDescent="0.15">
      <c r="A411" t="s">
        <v>598</v>
      </c>
    </row>
    <row r="412" spans="1:1" x14ac:dyDescent="0.15">
      <c r="A412" t="s">
        <v>665</v>
      </c>
    </row>
    <row r="413" spans="1:1" x14ac:dyDescent="0.15">
      <c r="A413" t="s">
        <v>987</v>
      </c>
    </row>
    <row r="414" spans="1:1" x14ac:dyDescent="0.15">
      <c r="A414" t="s">
        <v>991</v>
      </c>
    </row>
    <row r="415" spans="1:1" x14ac:dyDescent="0.15">
      <c r="A415" t="s">
        <v>682</v>
      </c>
    </row>
    <row r="416" spans="1:1" x14ac:dyDescent="0.15">
      <c r="A416" t="s">
        <v>917</v>
      </c>
    </row>
    <row r="417" spans="1:1" x14ac:dyDescent="0.15">
      <c r="A417" t="s">
        <v>818</v>
      </c>
    </row>
    <row r="418" spans="1:1" x14ac:dyDescent="0.15">
      <c r="A418" t="s">
        <v>246</v>
      </c>
    </row>
    <row r="419" spans="1:1" x14ac:dyDescent="0.15">
      <c r="A419" t="s">
        <v>927</v>
      </c>
    </row>
    <row r="420" spans="1:1" x14ac:dyDescent="0.15">
      <c r="A420" t="s">
        <v>919</v>
      </c>
    </row>
    <row r="421" spans="1:1" x14ac:dyDescent="0.15">
      <c r="A421" t="s">
        <v>931</v>
      </c>
    </row>
    <row r="422" spans="1:1" x14ac:dyDescent="0.15">
      <c r="A422" t="s">
        <v>923</v>
      </c>
    </row>
    <row r="423" spans="1:1" x14ac:dyDescent="0.15">
      <c r="A423" t="s">
        <v>953</v>
      </c>
    </row>
    <row r="424" spans="1:1" x14ac:dyDescent="0.15">
      <c r="A424" t="s">
        <v>949</v>
      </c>
    </row>
    <row r="425" spans="1:1" x14ac:dyDescent="0.15">
      <c r="A425" t="s">
        <v>941</v>
      </c>
    </row>
    <row r="426" spans="1:1" x14ac:dyDescent="0.15">
      <c r="A426" t="s">
        <v>1043</v>
      </c>
    </row>
    <row r="427" spans="1:1" x14ac:dyDescent="0.15">
      <c r="A427" t="s">
        <v>832</v>
      </c>
    </row>
    <row r="428" spans="1:1" x14ac:dyDescent="0.15">
      <c r="A428" t="s">
        <v>872</v>
      </c>
    </row>
    <row r="429" spans="1:1" x14ac:dyDescent="0.15">
      <c r="A429" t="s">
        <v>684</v>
      </c>
    </row>
    <row r="430" spans="1:1" x14ac:dyDescent="0.15">
      <c r="A430" t="s">
        <v>870</v>
      </c>
    </row>
    <row r="431" spans="1:1" x14ac:dyDescent="0.15">
      <c r="A431" t="s">
        <v>295</v>
      </c>
    </row>
    <row r="432" spans="1:1" x14ac:dyDescent="0.15">
      <c r="A432" t="s">
        <v>227</v>
      </c>
    </row>
    <row r="433" spans="1:1" x14ac:dyDescent="0.15">
      <c r="A433" t="s">
        <v>1052</v>
      </c>
    </row>
    <row r="434" spans="1:1" x14ac:dyDescent="0.15">
      <c r="A434" t="s">
        <v>582</v>
      </c>
    </row>
    <row r="435" spans="1:1" x14ac:dyDescent="0.15">
      <c r="A435" t="s">
        <v>258</v>
      </c>
    </row>
    <row r="436" spans="1:1" x14ac:dyDescent="0.15">
      <c r="A436" t="s">
        <v>415</v>
      </c>
    </row>
    <row r="437" spans="1:1" x14ac:dyDescent="0.15">
      <c r="A437" t="s">
        <v>468</v>
      </c>
    </row>
    <row r="438" spans="1:1" x14ac:dyDescent="0.15">
      <c r="A438" t="s">
        <v>694</v>
      </c>
    </row>
    <row r="439" spans="1:1" x14ac:dyDescent="0.15">
      <c r="A439" t="s">
        <v>2066</v>
      </c>
    </row>
    <row r="440" spans="1:1" x14ac:dyDescent="0.15">
      <c r="A440" t="s">
        <v>2067</v>
      </c>
    </row>
    <row r="441" spans="1:1" x14ac:dyDescent="0.15">
      <c r="A441" t="s">
        <v>2068</v>
      </c>
    </row>
    <row r="442" spans="1:1" x14ac:dyDescent="0.15">
      <c r="A442" t="s">
        <v>898</v>
      </c>
    </row>
    <row r="443" spans="1:1" x14ac:dyDescent="0.15">
      <c r="A443" t="s">
        <v>236</v>
      </c>
    </row>
    <row r="444" spans="1:1" x14ac:dyDescent="0.15">
      <c r="A444" t="s">
        <v>586</v>
      </c>
    </row>
    <row r="445" spans="1:1" x14ac:dyDescent="0.15">
      <c r="A445" t="s">
        <v>1068</v>
      </c>
    </row>
    <row r="446" spans="1:1" x14ac:dyDescent="0.15">
      <c r="A446" t="s">
        <v>534</v>
      </c>
    </row>
    <row r="447" spans="1:1" x14ac:dyDescent="0.15">
      <c r="A447" t="s">
        <v>1146</v>
      </c>
    </row>
    <row r="448" spans="1:1" x14ac:dyDescent="0.15">
      <c r="A448" t="s">
        <v>419</v>
      </c>
    </row>
    <row r="449" spans="1:1" x14ac:dyDescent="0.15">
      <c r="A449" t="s">
        <v>958</v>
      </c>
    </row>
    <row r="450" spans="1:1" x14ac:dyDescent="0.15">
      <c r="A450" t="s">
        <v>962</v>
      </c>
    </row>
    <row r="451" spans="1:1" x14ac:dyDescent="0.15">
      <c r="A451" t="s">
        <v>1008</v>
      </c>
    </row>
    <row r="452" spans="1:1" x14ac:dyDescent="0.15">
      <c r="A452" t="s">
        <v>1102</v>
      </c>
    </row>
    <row r="453" spans="1:1" x14ac:dyDescent="0.15">
      <c r="A453" t="s">
        <v>989</v>
      </c>
    </row>
    <row r="454" spans="1:1" x14ac:dyDescent="0.15">
      <c r="A454" t="s">
        <v>1038</v>
      </c>
    </row>
    <row r="455" spans="1:1" x14ac:dyDescent="0.15">
      <c r="A455" t="s">
        <v>2069</v>
      </c>
    </row>
    <row r="456" spans="1:1" x14ac:dyDescent="0.15">
      <c r="A456" t="s">
        <v>497</v>
      </c>
    </row>
    <row r="457" spans="1:1" x14ac:dyDescent="0.15">
      <c r="A457" t="s">
        <v>389</v>
      </c>
    </row>
    <row r="458" spans="1:1" x14ac:dyDescent="0.15">
      <c r="A458" t="s">
        <v>548</v>
      </c>
    </row>
    <row r="459" spans="1:1" x14ac:dyDescent="0.15">
      <c r="A459" t="s">
        <v>1138</v>
      </c>
    </row>
    <row r="460" spans="1:1" x14ac:dyDescent="0.15">
      <c r="A460" t="s">
        <v>641</v>
      </c>
    </row>
    <row r="461" spans="1:1" x14ac:dyDescent="0.15">
      <c r="A461" t="s">
        <v>1014</v>
      </c>
    </row>
    <row r="462" spans="1:1" x14ac:dyDescent="0.15">
      <c r="A462" t="s">
        <v>634</v>
      </c>
    </row>
    <row r="463" spans="1:1" x14ac:dyDescent="0.15">
      <c r="A463" t="s">
        <v>638</v>
      </c>
    </row>
    <row r="464" spans="1:1" x14ac:dyDescent="0.15">
      <c r="A464" t="s">
        <v>1001</v>
      </c>
    </row>
    <row r="465" spans="1:1" x14ac:dyDescent="0.15">
      <c r="A465" t="s">
        <v>637</v>
      </c>
    </row>
    <row r="466" spans="1:1" x14ac:dyDescent="0.15">
      <c r="A466" t="s">
        <v>639</v>
      </c>
    </row>
    <row r="467" spans="1:1" x14ac:dyDescent="0.15">
      <c r="A467" t="s">
        <v>636</v>
      </c>
    </row>
    <row r="468" spans="1:1" x14ac:dyDescent="0.15">
      <c r="A468" t="s">
        <v>642</v>
      </c>
    </row>
    <row r="469" spans="1:1" x14ac:dyDescent="0.15">
      <c r="A469" t="s">
        <v>640</v>
      </c>
    </row>
    <row r="470" spans="1:1" x14ac:dyDescent="0.15">
      <c r="A470" t="s">
        <v>464</v>
      </c>
    </row>
    <row r="471" spans="1:1" x14ac:dyDescent="0.15">
      <c r="A471" t="s">
        <v>1064</v>
      </c>
    </row>
    <row r="472" spans="1:1" x14ac:dyDescent="0.15">
      <c r="A472" t="s">
        <v>1126</v>
      </c>
    </row>
    <row r="473" spans="1:1" x14ac:dyDescent="0.15">
      <c r="A473" t="s">
        <v>417</v>
      </c>
    </row>
    <row r="474" spans="1:1" x14ac:dyDescent="0.15">
      <c r="A474" t="s">
        <v>470</v>
      </c>
    </row>
    <row r="475" spans="1:1" x14ac:dyDescent="0.15">
      <c r="A475" t="s">
        <v>880</v>
      </c>
    </row>
    <row r="476" spans="1:1" x14ac:dyDescent="0.15">
      <c r="A476" t="s">
        <v>797</v>
      </c>
    </row>
    <row r="477" spans="1:1" x14ac:dyDescent="0.15">
      <c r="A477" t="s">
        <v>2070</v>
      </c>
    </row>
    <row r="478" spans="1:1" x14ac:dyDescent="0.15">
      <c r="A478" t="s">
        <v>2071</v>
      </c>
    </row>
    <row r="479" spans="1:1" x14ac:dyDescent="0.15">
      <c r="A479" t="s">
        <v>2072</v>
      </c>
    </row>
    <row r="480" spans="1:1" x14ac:dyDescent="0.15">
      <c r="A480" t="s">
        <v>938</v>
      </c>
    </row>
    <row r="481" spans="1:1" x14ac:dyDescent="0.15">
      <c r="A481" t="s">
        <v>252</v>
      </c>
    </row>
    <row r="482" spans="1:1" x14ac:dyDescent="0.15">
      <c r="A482" t="s">
        <v>1054</v>
      </c>
    </row>
    <row r="483" spans="1:1" x14ac:dyDescent="0.15">
      <c r="A483" t="s">
        <v>2073</v>
      </c>
    </row>
    <row r="484" spans="1:1" x14ac:dyDescent="0.15">
      <c r="A484" t="s">
        <v>2074</v>
      </c>
    </row>
    <row r="485" spans="1:1" x14ac:dyDescent="0.15">
      <c r="A485" t="s">
        <v>1060</v>
      </c>
    </row>
    <row r="486" spans="1:1" x14ac:dyDescent="0.15">
      <c r="A486" t="s">
        <v>1083</v>
      </c>
    </row>
    <row r="487" spans="1:1" x14ac:dyDescent="0.15">
      <c r="A487" t="s">
        <v>502</v>
      </c>
    </row>
    <row r="488" spans="1:1" x14ac:dyDescent="0.15">
      <c r="A488" t="s">
        <v>292</v>
      </c>
    </row>
    <row r="489" spans="1:1" x14ac:dyDescent="0.15">
      <c r="A489" t="s">
        <v>435</v>
      </c>
    </row>
    <row r="490" spans="1:1" x14ac:dyDescent="0.15">
      <c r="A490" t="s">
        <v>441</v>
      </c>
    </row>
    <row r="491" spans="1:1" x14ac:dyDescent="0.15">
      <c r="A491" t="s">
        <v>443</v>
      </c>
    </row>
    <row r="492" spans="1:1" x14ac:dyDescent="0.15">
      <c r="A492" t="s">
        <v>447</v>
      </c>
    </row>
    <row r="493" spans="1:1" x14ac:dyDescent="0.15">
      <c r="A493" t="s">
        <v>900</v>
      </c>
    </row>
    <row r="494" spans="1:1" x14ac:dyDescent="0.15">
      <c r="A494" t="s">
        <v>985</v>
      </c>
    </row>
    <row r="495" spans="1:1" x14ac:dyDescent="0.15">
      <c r="A495" t="s">
        <v>995</v>
      </c>
    </row>
    <row r="496" spans="1:1" x14ac:dyDescent="0.15">
      <c r="A496" t="s">
        <v>2075</v>
      </c>
    </row>
    <row r="497" spans="1:1" x14ac:dyDescent="0.15">
      <c r="A497" t="s">
        <v>2076</v>
      </c>
    </row>
    <row r="498" spans="1:1" x14ac:dyDescent="0.15">
      <c r="A498" t="s">
        <v>260</v>
      </c>
    </row>
    <row r="499" spans="1:1" x14ac:dyDescent="0.15">
      <c r="A499" t="s">
        <v>1066</v>
      </c>
    </row>
    <row r="500" spans="1:1" x14ac:dyDescent="0.15">
      <c r="A500" t="s">
        <v>2077</v>
      </c>
    </row>
    <row r="501" spans="1:1" x14ac:dyDescent="0.15">
      <c r="A501" t="s">
        <v>2078</v>
      </c>
    </row>
    <row r="502" spans="1:1" x14ac:dyDescent="0.15">
      <c r="A502" t="s">
        <v>2079</v>
      </c>
    </row>
    <row r="503" spans="1:1" x14ac:dyDescent="0.15">
      <c r="A503" t="s">
        <v>2080</v>
      </c>
    </row>
    <row r="504" spans="1:1" x14ac:dyDescent="0.15">
      <c r="A504" t="s">
        <v>1027</v>
      </c>
    </row>
    <row r="505" spans="1:1" x14ac:dyDescent="0.15">
      <c r="A505" t="s">
        <v>786</v>
      </c>
    </row>
    <row r="506" spans="1:1" x14ac:dyDescent="0.15">
      <c r="A506" t="s">
        <v>1499</v>
      </c>
    </row>
    <row r="507" spans="1:1" x14ac:dyDescent="0.15">
      <c r="A507" t="s">
        <v>1497</v>
      </c>
    </row>
    <row r="508" spans="1:1" x14ac:dyDescent="0.15">
      <c r="A508" t="s">
        <v>709</v>
      </c>
    </row>
    <row r="509" spans="1:1" x14ac:dyDescent="0.15">
      <c r="A509" t="s">
        <v>1056</v>
      </c>
    </row>
    <row r="510" spans="1:1" x14ac:dyDescent="0.15">
      <c r="A510" t="s">
        <v>232</v>
      </c>
    </row>
    <row r="511" spans="1:1" x14ac:dyDescent="0.15">
      <c r="A511" t="s">
        <v>250</v>
      </c>
    </row>
    <row r="512" spans="1:1" x14ac:dyDescent="0.15">
      <c r="A512" t="s">
        <v>405</v>
      </c>
    </row>
    <row r="513" spans="1:1" x14ac:dyDescent="0.15">
      <c r="A513" t="s">
        <v>890</v>
      </c>
    </row>
    <row r="514" spans="1:1" x14ac:dyDescent="0.15">
      <c r="A514" t="s">
        <v>2081</v>
      </c>
    </row>
    <row r="515" spans="1:1" x14ac:dyDescent="0.15">
      <c r="A515" t="s">
        <v>2082</v>
      </c>
    </row>
    <row r="516" spans="1:1" x14ac:dyDescent="0.15">
      <c r="A516" t="s">
        <v>2083</v>
      </c>
    </row>
    <row r="517" spans="1:1" x14ac:dyDescent="0.15">
      <c r="A517" t="s">
        <v>2084</v>
      </c>
    </row>
    <row r="518" spans="1:1" x14ac:dyDescent="0.15">
      <c r="A518" t="s">
        <v>76</v>
      </c>
    </row>
    <row r="519" spans="1:1" x14ac:dyDescent="0.15">
      <c r="A519" t="s">
        <v>280</v>
      </c>
    </row>
    <row r="520" spans="1:1" x14ac:dyDescent="0.15">
      <c r="A520" t="s">
        <v>876</v>
      </c>
    </row>
    <row r="521" spans="1:1" x14ac:dyDescent="0.15">
      <c r="A521" t="s">
        <v>234</v>
      </c>
    </row>
    <row r="522" spans="1:1" x14ac:dyDescent="0.15">
      <c r="A522" t="s">
        <v>2085</v>
      </c>
    </row>
    <row r="523" spans="1:1" x14ac:dyDescent="0.15">
      <c r="A523" t="s">
        <v>2086</v>
      </c>
    </row>
    <row r="524" spans="1:1" x14ac:dyDescent="0.15">
      <c r="A524" t="s">
        <v>2087</v>
      </c>
    </row>
    <row r="525" spans="1:1" x14ac:dyDescent="0.15">
      <c r="A525" t="s">
        <v>254</v>
      </c>
    </row>
    <row r="526" spans="1:1" x14ac:dyDescent="0.15">
      <c r="A526" t="s">
        <v>1142</v>
      </c>
    </row>
    <row r="527" spans="1:1" x14ac:dyDescent="0.15">
      <c r="A527" t="s">
        <v>945</v>
      </c>
    </row>
    <row r="528" spans="1:1" x14ac:dyDescent="0.15">
      <c r="A528" t="s">
        <v>2088</v>
      </c>
    </row>
    <row r="529" spans="1:1" x14ac:dyDescent="0.15">
      <c r="A529" t="s">
        <v>238</v>
      </c>
    </row>
    <row r="530" spans="1:1" x14ac:dyDescent="0.15">
      <c r="A530" t="s">
        <v>1140</v>
      </c>
    </row>
    <row r="531" spans="1:1" x14ac:dyDescent="0.15">
      <c r="A531" t="s">
        <v>2089</v>
      </c>
    </row>
    <row r="532" spans="1:1" x14ac:dyDescent="0.15">
      <c r="A532" t="s">
        <v>2090</v>
      </c>
    </row>
    <row r="533" spans="1:1" x14ac:dyDescent="0.15">
      <c r="A533" t="s">
        <v>1032</v>
      </c>
    </row>
    <row r="534" spans="1:1" x14ac:dyDescent="0.15">
      <c r="A534" t="s">
        <v>895</v>
      </c>
    </row>
    <row r="535" spans="1:1" x14ac:dyDescent="0.15">
      <c r="A535" t="s">
        <v>735</v>
      </c>
    </row>
    <row r="536" spans="1:1" x14ac:dyDescent="0.15">
      <c r="A536" t="s">
        <v>734</v>
      </c>
    </row>
    <row r="537" spans="1:1" x14ac:dyDescent="0.15">
      <c r="A537" t="s">
        <v>2091</v>
      </c>
    </row>
    <row r="538" spans="1:1" x14ac:dyDescent="0.15">
      <c r="A538" t="s">
        <v>2092</v>
      </c>
    </row>
    <row r="539" spans="1:1" x14ac:dyDescent="0.15">
      <c r="A539" t="s">
        <v>2093</v>
      </c>
    </row>
    <row r="540" spans="1:1" x14ac:dyDescent="0.15">
      <c r="A540" t="s">
        <v>2094</v>
      </c>
    </row>
    <row r="541" spans="1:1" x14ac:dyDescent="0.15">
      <c r="A541" t="s">
        <v>2095</v>
      </c>
    </row>
    <row r="542" spans="1:1" x14ac:dyDescent="0.15">
      <c r="A542" t="s">
        <v>696</v>
      </c>
    </row>
    <row r="543" spans="1:1" x14ac:dyDescent="0.15">
      <c r="A543" t="s">
        <v>507</v>
      </c>
    </row>
    <row r="544" spans="1:1" x14ac:dyDescent="0.15">
      <c r="A544" t="s">
        <v>788</v>
      </c>
    </row>
    <row r="545" spans="1:1" x14ac:dyDescent="0.15">
      <c r="A545" t="s">
        <v>856</v>
      </c>
    </row>
    <row r="546" spans="1:1" x14ac:dyDescent="0.15">
      <c r="A546" t="s">
        <v>453</v>
      </c>
    </row>
    <row r="547" spans="1:1" x14ac:dyDescent="0.15">
      <c r="A547" t="s">
        <v>248</v>
      </c>
    </row>
    <row r="548" spans="1:1" x14ac:dyDescent="0.15">
      <c r="A548" t="s">
        <v>462</v>
      </c>
    </row>
    <row r="549" spans="1:1" x14ac:dyDescent="0.15">
      <c r="A549" t="s">
        <v>1058</v>
      </c>
    </row>
    <row r="550" spans="1:1" x14ac:dyDescent="0.15">
      <c r="A550" t="s">
        <v>460</v>
      </c>
    </row>
    <row r="551" spans="1:1" x14ac:dyDescent="0.15">
      <c r="A551" t="s">
        <v>409</v>
      </c>
    </row>
    <row r="552" spans="1:1" x14ac:dyDescent="0.15">
      <c r="A552" t="s">
        <v>2096</v>
      </c>
    </row>
    <row r="553" spans="1:1" x14ac:dyDescent="0.15">
      <c r="A553" t="s">
        <v>2097</v>
      </c>
    </row>
    <row r="554" spans="1:1" x14ac:dyDescent="0.15">
      <c r="A554" t="s">
        <v>2098</v>
      </c>
    </row>
    <row r="555" spans="1:1" x14ac:dyDescent="0.15">
      <c r="A555" t="s">
        <v>929</v>
      </c>
    </row>
    <row r="556" spans="1:1" x14ac:dyDescent="0.15">
      <c r="A556" t="s">
        <v>921</v>
      </c>
    </row>
    <row r="557" spans="1:1" x14ac:dyDescent="0.15">
      <c r="A557" t="s">
        <v>1045</v>
      </c>
    </row>
    <row r="558" spans="1:1" x14ac:dyDescent="0.15">
      <c r="A558" t="s">
        <v>1041</v>
      </c>
    </row>
    <row r="559" spans="1:1" x14ac:dyDescent="0.15">
      <c r="A559" t="s">
        <v>1019</v>
      </c>
    </row>
    <row r="560" spans="1:1" x14ac:dyDescent="0.15">
      <c r="A560" t="s">
        <v>1021</v>
      </c>
    </row>
    <row r="561" spans="1:1" x14ac:dyDescent="0.15">
      <c r="A561" t="s">
        <v>782</v>
      </c>
    </row>
    <row r="562" spans="1:1" x14ac:dyDescent="0.15">
      <c r="A562" t="s">
        <v>525</v>
      </c>
    </row>
    <row r="563" spans="1:1" x14ac:dyDescent="0.15">
      <c r="A563" t="s">
        <v>411</v>
      </c>
    </row>
    <row r="564" spans="1:1" x14ac:dyDescent="0.15">
      <c r="A564" t="s">
        <v>2099</v>
      </c>
    </row>
    <row r="565" spans="1:1" x14ac:dyDescent="0.15">
      <c r="A565" t="s">
        <v>608</v>
      </c>
    </row>
    <row r="566" spans="1:1" x14ac:dyDescent="0.15">
      <c r="A566" t="s">
        <v>667</v>
      </c>
    </row>
    <row r="567" spans="1:1" x14ac:dyDescent="0.15">
      <c r="A567" t="s">
        <v>1541</v>
      </c>
    </row>
    <row r="568" spans="1:1" x14ac:dyDescent="0.15">
      <c r="A568" t="s">
        <v>217</v>
      </c>
    </row>
    <row r="569" spans="1:1" x14ac:dyDescent="0.15">
      <c r="A569" t="s">
        <v>452</v>
      </c>
    </row>
    <row r="570" spans="1:1" x14ac:dyDescent="0.15">
      <c r="A570" t="s">
        <v>2100</v>
      </c>
    </row>
    <row r="571" spans="1:1" x14ac:dyDescent="0.15">
      <c r="A571" t="s">
        <v>2101</v>
      </c>
    </row>
    <row r="572" spans="1:1" x14ac:dyDescent="0.15">
      <c r="A572" t="s">
        <v>688</v>
      </c>
    </row>
    <row r="573" spans="1:1" x14ac:dyDescent="0.15">
      <c r="A573" t="s">
        <v>711</v>
      </c>
    </row>
    <row r="574" spans="1:1" x14ac:dyDescent="0.15">
      <c r="A574" t="s">
        <v>2102</v>
      </c>
    </row>
    <row r="575" spans="1:1" x14ac:dyDescent="0.15">
      <c r="A575" t="s">
        <v>2103</v>
      </c>
    </row>
    <row r="576" spans="1:1" x14ac:dyDescent="0.15">
      <c r="A576" t="s">
        <v>2104</v>
      </c>
    </row>
    <row r="577" spans="1:1" x14ac:dyDescent="0.15">
      <c r="A577" t="s">
        <v>2105</v>
      </c>
    </row>
    <row r="578" spans="1:1" x14ac:dyDescent="0.15">
      <c r="A578" t="s">
        <v>604</v>
      </c>
    </row>
    <row r="579" spans="1:1" x14ac:dyDescent="0.15">
      <c r="A579" t="s">
        <v>2106</v>
      </c>
    </row>
    <row r="580" spans="1:1" x14ac:dyDescent="0.15">
      <c r="A580" t="s">
        <v>557</v>
      </c>
    </row>
    <row r="581" spans="1:1" x14ac:dyDescent="0.15">
      <c r="A581" t="s">
        <v>2107</v>
      </c>
    </row>
    <row r="582" spans="1:1" x14ac:dyDescent="0.15">
      <c r="A582" t="s">
        <v>960</v>
      </c>
    </row>
    <row r="583" spans="1:1" x14ac:dyDescent="0.15">
      <c r="A583" t="s">
        <v>956</v>
      </c>
    </row>
    <row r="584" spans="1:1" x14ac:dyDescent="0.15">
      <c r="A584" t="s">
        <v>964</v>
      </c>
    </row>
    <row r="585" spans="1:1" x14ac:dyDescent="0.15">
      <c r="A585" t="s">
        <v>966</v>
      </c>
    </row>
    <row r="586" spans="1:1" x14ac:dyDescent="0.15">
      <c r="A586" t="s">
        <v>968</v>
      </c>
    </row>
    <row r="587" spans="1:1" x14ac:dyDescent="0.15">
      <c r="A587" t="s">
        <v>2108</v>
      </c>
    </row>
    <row r="588" spans="1:1" x14ac:dyDescent="0.15">
      <c r="A588" t="s">
        <v>2109</v>
      </c>
    </row>
    <row r="589" spans="1:1" x14ac:dyDescent="0.15">
      <c r="A589" t="s">
        <v>2110</v>
      </c>
    </row>
    <row r="590" spans="1:1" x14ac:dyDescent="0.15">
      <c r="A590" t="s">
        <v>2111</v>
      </c>
    </row>
    <row r="591" spans="1:1" x14ac:dyDescent="0.15">
      <c r="A591" t="s">
        <v>2112</v>
      </c>
    </row>
    <row r="592" spans="1:1" x14ac:dyDescent="0.15">
      <c r="A592" t="s">
        <v>2113</v>
      </c>
    </row>
    <row r="593" spans="1:1" x14ac:dyDescent="0.15">
      <c r="A593" t="s">
        <v>2114</v>
      </c>
    </row>
    <row r="594" spans="1:1" x14ac:dyDescent="0.15">
      <c r="A594" t="s">
        <v>2115</v>
      </c>
    </row>
    <row r="595" spans="1:1" x14ac:dyDescent="0.15">
      <c r="A595" t="s">
        <v>2116</v>
      </c>
    </row>
    <row r="596" spans="1:1" x14ac:dyDescent="0.15">
      <c r="A596" t="s">
        <v>2117</v>
      </c>
    </row>
    <row r="597" spans="1:1" x14ac:dyDescent="0.15">
      <c r="A597" t="s">
        <v>2118</v>
      </c>
    </row>
    <row r="598" spans="1:1" x14ac:dyDescent="0.15">
      <c r="A598" t="s">
        <v>2119</v>
      </c>
    </row>
    <row r="599" spans="1:1" x14ac:dyDescent="0.15">
      <c r="A599" t="s">
        <v>532</v>
      </c>
    </row>
    <row r="600" spans="1:1" x14ac:dyDescent="0.15">
      <c r="A600" t="s">
        <v>511</v>
      </c>
    </row>
    <row r="601" spans="1:1" x14ac:dyDescent="0.15">
      <c r="A601" t="s">
        <v>1882</v>
      </c>
    </row>
    <row r="602" spans="1:1" x14ac:dyDescent="0.15">
      <c r="A602" t="s">
        <v>2120</v>
      </c>
    </row>
    <row r="603" spans="1:1" x14ac:dyDescent="0.15">
      <c r="A603" t="s">
        <v>2121</v>
      </c>
    </row>
    <row r="604" spans="1:1" x14ac:dyDescent="0.15">
      <c r="A604" t="s">
        <v>2122</v>
      </c>
    </row>
    <row r="605" spans="1:1" x14ac:dyDescent="0.15">
      <c r="A605" t="s">
        <v>2123</v>
      </c>
    </row>
    <row r="606" spans="1:1" x14ac:dyDescent="0.15">
      <c r="A606" t="s">
        <v>575</v>
      </c>
    </row>
    <row r="607" spans="1:1" x14ac:dyDescent="0.15">
      <c r="A607" t="s">
        <v>240</v>
      </c>
    </row>
    <row r="608" spans="1:1" x14ac:dyDescent="0.15">
      <c r="A608" t="s">
        <v>1144</v>
      </c>
    </row>
    <row r="609" spans="1:1" x14ac:dyDescent="0.15">
      <c r="A609" t="s">
        <v>242</v>
      </c>
    </row>
    <row r="610" spans="1:1" x14ac:dyDescent="0.15">
      <c r="A610" t="s">
        <v>304</v>
      </c>
    </row>
    <row r="611" spans="1:1" x14ac:dyDescent="0.15">
      <c r="A611" t="s">
        <v>201</v>
      </c>
    </row>
    <row r="612" spans="1:1" x14ac:dyDescent="0.15">
      <c r="A612" t="s">
        <v>147</v>
      </c>
    </row>
    <row r="613" spans="1:1" x14ac:dyDescent="0.15">
      <c r="A613" t="s">
        <v>344</v>
      </c>
    </row>
    <row r="614" spans="1:1" x14ac:dyDescent="0.15">
      <c r="A614" t="s">
        <v>121</v>
      </c>
    </row>
    <row r="615" spans="1:1" x14ac:dyDescent="0.15">
      <c r="A615" t="s">
        <v>338</v>
      </c>
    </row>
    <row r="616" spans="1:1" x14ac:dyDescent="0.15">
      <c r="A616" t="s">
        <v>102</v>
      </c>
    </row>
    <row r="617" spans="1:1" x14ac:dyDescent="0.15">
      <c r="A617" t="s">
        <v>159</v>
      </c>
    </row>
    <row r="618" spans="1:1" x14ac:dyDescent="0.15">
      <c r="A618" t="s">
        <v>115</v>
      </c>
    </row>
    <row r="619" spans="1:1" x14ac:dyDescent="0.15">
      <c r="A619" t="s">
        <v>140</v>
      </c>
    </row>
    <row r="620" spans="1:1" x14ac:dyDescent="0.15">
      <c r="A620" t="s">
        <v>94</v>
      </c>
    </row>
    <row r="621" spans="1:1" x14ac:dyDescent="0.15">
      <c r="A621" t="s">
        <v>66</v>
      </c>
    </row>
    <row r="622" spans="1:1" x14ac:dyDescent="0.15">
      <c r="A622" t="s">
        <v>177</v>
      </c>
    </row>
    <row r="623" spans="1:1" x14ac:dyDescent="0.15">
      <c r="A623" t="s">
        <v>331</v>
      </c>
    </row>
    <row r="624" spans="1:1" x14ac:dyDescent="0.15">
      <c r="A624" t="s">
        <v>2124</v>
      </c>
    </row>
    <row r="625" spans="1:1" x14ac:dyDescent="0.15">
      <c r="A625" t="s">
        <v>2125</v>
      </c>
    </row>
    <row r="626" spans="1:1" x14ac:dyDescent="0.15">
      <c r="A626" t="s">
        <v>2126</v>
      </c>
    </row>
    <row r="627" spans="1:1" x14ac:dyDescent="0.15">
      <c r="A627" t="s">
        <v>2127</v>
      </c>
    </row>
    <row r="628" spans="1:1" x14ac:dyDescent="0.15">
      <c r="A628" t="s">
        <v>2128</v>
      </c>
    </row>
    <row r="629" spans="1:1" x14ac:dyDescent="0.15">
      <c r="A629" t="s">
        <v>2129</v>
      </c>
    </row>
    <row r="630" spans="1:1" x14ac:dyDescent="0.15">
      <c r="A630" t="s">
        <v>2130</v>
      </c>
    </row>
    <row r="631" spans="1:1" x14ac:dyDescent="0.15">
      <c r="A631" t="s">
        <v>2131</v>
      </c>
    </row>
    <row r="632" spans="1:1" x14ac:dyDescent="0.15">
      <c r="A632" t="s">
        <v>2132</v>
      </c>
    </row>
    <row r="633" spans="1:1" x14ac:dyDescent="0.15">
      <c r="A633" t="s">
        <v>2133</v>
      </c>
    </row>
    <row r="634" spans="1:1" x14ac:dyDescent="0.15">
      <c r="A634" t="s">
        <v>2134</v>
      </c>
    </row>
    <row r="635" spans="1:1" x14ac:dyDescent="0.15">
      <c r="A635" t="s">
        <v>2135</v>
      </c>
    </row>
    <row r="636" spans="1:1" x14ac:dyDescent="0.15">
      <c r="A636" t="s">
        <v>2136</v>
      </c>
    </row>
    <row r="637" spans="1:1" x14ac:dyDescent="0.15">
      <c r="A637" t="s">
        <v>2137</v>
      </c>
    </row>
    <row r="638" spans="1:1" x14ac:dyDescent="0.15">
      <c r="A638" t="s">
        <v>2138</v>
      </c>
    </row>
    <row r="639" spans="1:1" x14ac:dyDescent="0.15">
      <c r="A639" t="s">
        <v>2139</v>
      </c>
    </row>
    <row r="640" spans="1:1" x14ac:dyDescent="0.15">
      <c r="A640" t="s">
        <v>1874</v>
      </c>
    </row>
    <row r="641" spans="1:1" x14ac:dyDescent="0.15">
      <c r="A641" t="s">
        <v>2140</v>
      </c>
    </row>
    <row r="642" spans="1:1" x14ac:dyDescent="0.15">
      <c r="A642" t="s">
        <v>2141</v>
      </c>
    </row>
    <row r="643" spans="1:1" x14ac:dyDescent="0.15">
      <c r="A643" t="s">
        <v>2142</v>
      </c>
    </row>
    <row r="644" spans="1:1" x14ac:dyDescent="0.15">
      <c r="A644" t="s">
        <v>2143</v>
      </c>
    </row>
    <row r="645" spans="1:1" x14ac:dyDescent="0.15">
      <c r="A645" t="s">
        <v>2144</v>
      </c>
    </row>
    <row r="646" spans="1:1" x14ac:dyDescent="0.15">
      <c r="A646" t="s">
        <v>2145</v>
      </c>
    </row>
    <row r="647" spans="1:1" x14ac:dyDescent="0.15">
      <c r="A647" t="s">
        <v>2146</v>
      </c>
    </row>
    <row r="648" spans="1:1" x14ac:dyDescent="0.15">
      <c r="A648" t="s">
        <v>2147</v>
      </c>
    </row>
    <row r="649" spans="1:1" x14ac:dyDescent="0.15">
      <c r="A649" t="s">
        <v>2148</v>
      </c>
    </row>
    <row r="650" spans="1:1" x14ac:dyDescent="0.15">
      <c r="A650" t="s">
        <v>2149</v>
      </c>
    </row>
    <row r="651" spans="1:1" x14ac:dyDescent="0.15">
      <c r="A651" t="s">
        <v>2150</v>
      </c>
    </row>
    <row r="652" spans="1:1" x14ac:dyDescent="0.15">
      <c r="A652" t="s">
        <v>386</v>
      </c>
    </row>
    <row r="653" spans="1:1" x14ac:dyDescent="0.15">
      <c r="A653" t="s">
        <v>107</v>
      </c>
    </row>
    <row r="654" spans="1:1" x14ac:dyDescent="0.15">
      <c r="A654" t="s">
        <v>167</v>
      </c>
    </row>
    <row r="655" spans="1:1" x14ac:dyDescent="0.15">
      <c r="A655" t="s">
        <v>75</v>
      </c>
    </row>
    <row r="656" spans="1:1" x14ac:dyDescent="0.15">
      <c r="A656" t="s">
        <v>152</v>
      </c>
    </row>
    <row r="657" spans="1:1" x14ac:dyDescent="0.15">
      <c r="A657" t="s">
        <v>174</v>
      </c>
    </row>
    <row r="658" spans="1:1" x14ac:dyDescent="0.15">
      <c r="A658" t="s">
        <v>151</v>
      </c>
    </row>
    <row r="659" spans="1:1" x14ac:dyDescent="0.15">
      <c r="A659" t="s">
        <v>78</v>
      </c>
    </row>
    <row r="660" spans="1:1" x14ac:dyDescent="0.15">
      <c r="A660" t="s">
        <v>69</v>
      </c>
    </row>
    <row r="661" spans="1:1" x14ac:dyDescent="0.15">
      <c r="A661" t="s">
        <v>353</v>
      </c>
    </row>
    <row r="662" spans="1:1" x14ac:dyDescent="0.15">
      <c r="A662" t="s">
        <v>371</v>
      </c>
    </row>
    <row r="663" spans="1:1" x14ac:dyDescent="0.15">
      <c r="A663" t="s">
        <v>380</v>
      </c>
    </row>
    <row r="664" spans="1:1" x14ac:dyDescent="0.15">
      <c r="A664" t="s">
        <v>382</v>
      </c>
    </row>
    <row r="665" spans="1:1" x14ac:dyDescent="0.15">
      <c r="A665" t="s">
        <v>358</v>
      </c>
    </row>
    <row r="666" spans="1:1" x14ac:dyDescent="0.15">
      <c r="A666" t="s">
        <v>173</v>
      </c>
    </row>
    <row r="667" spans="1:1" x14ac:dyDescent="0.15">
      <c r="A667" t="s">
        <v>184</v>
      </c>
    </row>
    <row r="668" spans="1:1" x14ac:dyDescent="0.15">
      <c r="A668" t="s">
        <v>64</v>
      </c>
    </row>
    <row r="669" spans="1:1" x14ac:dyDescent="0.15">
      <c r="A669" t="s">
        <v>58</v>
      </c>
    </row>
    <row r="670" spans="1:1" x14ac:dyDescent="0.15">
      <c r="A670" t="s">
        <v>163</v>
      </c>
    </row>
    <row r="671" spans="1:1" x14ac:dyDescent="0.15">
      <c r="A671" t="s">
        <v>191</v>
      </c>
    </row>
    <row r="672" spans="1:1" x14ac:dyDescent="0.15">
      <c r="A672" t="s">
        <v>193</v>
      </c>
    </row>
    <row r="673" spans="1:1" x14ac:dyDescent="0.15">
      <c r="A673" t="s">
        <v>198</v>
      </c>
    </row>
    <row r="674" spans="1:1" x14ac:dyDescent="0.15">
      <c r="A674" t="s">
        <v>86</v>
      </c>
    </row>
    <row r="675" spans="1:1" x14ac:dyDescent="0.15">
      <c r="A675" t="s">
        <v>92</v>
      </c>
    </row>
    <row r="676" spans="1:1" x14ac:dyDescent="0.15">
      <c r="A676" t="s">
        <v>100</v>
      </c>
    </row>
    <row r="677" spans="1:1" x14ac:dyDescent="0.15">
      <c r="A677" t="s">
        <v>113</v>
      </c>
    </row>
    <row r="678" spans="1:1" x14ac:dyDescent="0.15">
      <c r="A678" t="s">
        <v>363</v>
      </c>
    </row>
    <row r="679" spans="1:1" x14ac:dyDescent="0.15">
      <c r="A679" t="s">
        <v>85</v>
      </c>
    </row>
    <row r="680" spans="1:1" x14ac:dyDescent="0.15">
      <c r="A680" t="s">
        <v>90</v>
      </c>
    </row>
    <row r="681" spans="1:1" x14ac:dyDescent="0.15">
      <c r="A681" t="s">
        <v>96</v>
      </c>
    </row>
    <row r="682" spans="1:1" x14ac:dyDescent="0.15">
      <c r="A682" t="s">
        <v>111</v>
      </c>
    </row>
    <row r="683" spans="1:1" x14ac:dyDescent="0.15">
      <c r="A683" t="s">
        <v>183</v>
      </c>
    </row>
    <row r="684" spans="1:1" x14ac:dyDescent="0.15">
      <c r="A684" t="s">
        <v>118</v>
      </c>
    </row>
    <row r="685" spans="1:1" x14ac:dyDescent="0.15">
      <c r="A685" t="s">
        <v>106</v>
      </c>
    </row>
    <row r="686" spans="1:1" x14ac:dyDescent="0.15">
      <c r="A686" t="s">
        <v>124</v>
      </c>
    </row>
    <row r="687" spans="1:1" x14ac:dyDescent="0.15">
      <c r="A687" t="s">
        <v>80</v>
      </c>
    </row>
    <row r="688" spans="1:1" x14ac:dyDescent="0.15">
      <c r="A688" t="s">
        <v>157</v>
      </c>
    </row>
    <row r="689" spans="1:1" x14ac:dyDescent="0.15">
      <c r="A689" t="s">
        <v>133</v>
      </c>
    </row>
    <row r="690" spans="1:1" x14ac:dyDescent="0.15">
      <c r="A690" t="s">
        <v>131</v>
      </c>
    </row>
    <row r="691" spans="1:1" x14ac:dyDescent="0.15">
      <c r="A691" t="s">
        <v>205</v>
      </c>
    </row>
    <row r="692" spans="1:1" x14ac:dyDescent="0.15">
      <c r="A692" t="s">
        <v>301</v>
      </c>
    </row>
    <row r="693" spans="1:1" x14ac:dyDescent="0.15">
      <c r="A693" t="s">
        <v>212</v>
      </c>
    </row>
    <row r="694" spans="1:1" x14ac:dyDescent="0.15">
      <c r="A694" t="s">
        <v>352</v>
      </c>
    </row>
    <row r="695" spans="1:1" x14ac:dyDescent="0.15">
      <c r="A695" t="s">
        <v>368</v>
      </c>
    </row>
    <row r="696" spans="1:1" x14ac:dyDescent="0.15">
      <c r="A696" t="s">
        <v>378</v>
      </c>
    </row>
    <row r="697" spans="1:1" x14ac:dyDescent="0.15">
      <c r="A697" t="s">
        <v>60</v>
      </c>
    </row>
    <row r="698" spans="1:1" x14ac:dyDescent="0.15">
      <c r="A698" t="s">
        <v>165</v>
      </c>
    </row>
    <row r="699" spans="1:1" x14ac:dyDescent="0.15">
      <c r="A699" t="s">
        <v>137</v>
      </c>
    </row>
    <row r="700" spans="1:1" x14ac:dyDescent="0.15">
      <c r="A700" t="s">
        <v>110</v>
      </c>
    </row>
    <row r="701" spans="1:1" x14ac:dyDescent="0.15">
      <c r="A701" t="s">
        <v>79</v>
      </c>
    </row>
    <row r="702" spans="1:1" x14ac:dyDescent="0.15">
      <c r="A702" t="s">
        <v>70</v>
      </c>
    </row>
    <row r="703" spans="1:1" x14ac:dyDescent="0.15">
      <c r="A703" t="s">
        <v>347</v>
      </c>
    </row>
    <row r="704" spans="1:1" x14ac:dyDescent="0.15">
      <c r="A704" t="s">
        <v>376</v>
      </c>
    </row>
    <row r="705" spans="1:1" x14ac:dyDescent="0.15">
      <c r="A705" t="s">
        <v>327</v>
      </c>
    </row>
    <row r="706" spans="1:1" x14ac:dyDescent="0.15">
      <c r="A706" t="s">
        <v>308</v>
      </c>
    </row>
    <row r="707" spans="1:1" x14ac:dyDescent="0.15">
      <c r="A707" t="s">
        <v>310</v>
      </c>
    </row>
    <row r="708" spans="1:1" x14ac:dyDescent="0.15">
      <c r="A708" t="s">
        <v>315</v>
      </c>
    </row>
    <row r="709" spans="1:1" x14ac:dyDescent="0.15">
      <c r="A709" t="s">
        <v>313</v>
      </c>
    </row>
    <row r="710" spans="1:1" x14ac:dyDescent="0.15">
      <c r="A710" t="s">
        <v>77</v>
      </c>
    </row>
    <row r="711" spans="1:1" x14ac:dyDescent="0.15">
      <c r="A711" t="s">
        <v>169</v>
      </c>
    </row>
    <row r="712" spans="1:1" x14ac:dyDescent="0.15">
      <c r="A712" t="s">
        <v>388</v>
      </c>
    </row>
    <row r="713" spans="1:1" x14ac:dyDescent="0.15">
      <c r="A713" t="s">
        <v>71</v>
      </c>
    </row>
    <row r="714" spans="1:1" x14ac:dyDescent="0.15">
      <c r="A714" t="s">
        <v>73</v>
      </c>
    </row>
    <row r="715" spans="1:1" x14ac:dyDescent="0.15">
      <c r="A715" t="s">
        <v>99</v>
      </c>
    </row>
    <row r="716" spans="1:1" x14ac:dyDescent="0.15">
      <c r="A716" t="s">
        <v>145</v>
      </c>
    </row>
    <row r="717" spans="1:1" x14ac:dyDescent="0.15">
      <c r="A717" t="s">
        <v>326</v>
      </c>
    </row>
    <row r="718" spans="1:1" x14ac:dyDescent="0.15">
      <c r="A718" t="s">
        <v>108</v>
      </c>
    </row>
    <row r="719" spans="1:1" x14ac:dyDescent="0.15">
      <c r="A719" t="s">
        <v>320</v>
      </c>
    </row>
    <row r="720" spans="1:1" x14ac:dyDescent="0.15">
      <c r="A720" t="s">
        <v>328</v>
      </c>
    </row>
    <row r="721" spans="1:1" x14ac:dyDescent="0.15">
      <c r="A721" t="s">
        <v>336</v>
      </c>
    </row>
    <row r="722" spans="1:1" x14ac:dyDescent="0.15">
      <c r="A722" t="s">
        <v>334</v>
      </c>
    </row>
    <row r="723" spans="1:1" x14ac:dyDescent="0.15">
      <c r="A723" t="s">
        <v>1283</v>
      </c>
    </row>
    <row r="724" spans="1:1" x14ac:dyDescent="0.15">
      <c r="A724" t="s">
        <v>210</v>
      </c>
    </row>
    <row r="725" spans="1:1" x14ac:dyDescent="0.15">
      <c r="A725" t="s">
        <v>171</v>
      </c>
    </row>
    <row r="726" spans="1:1" x14ac:dyDescent="0.15">
      <c r="A726" t="s">
        <v>74</v>
      </c>
    </row>
    <row r="727" spans="1:1" x14ac:dyDescent="0.15">
      <c r="A727" t="s">
        <v>109</v>
      </c>
    </row>
    <row r="728" spans="1:1" x14ac:dyDescent="0.15">
      <c r="A728" t="s">
        <v>2151</v>
      </c>
    </row>
    <row r="729" spans="1:1" x14ac:dyDescent="0.15">
      <c r="A729" t="s">
        <v>341</v>
      </c>
    </row>
    <row r="730" spans="1:1" x14ac:dyDescent="0.15">
      <c r="A730" t="s">
        <v>348</v>
      </c>
    </row>
    <row r="731" spans="1:1" x14ac:dyDescent="0.15">
      <c r="A731" t="s">
        <v>2152</v>
      </c>
    </row>
    <row r="732" spans="1:1" x14ac:dyDescent="0.15">
      <c r="A732" t="s">
        <v>1133</v>
      </c>
    </row>
    <row r="733" spans="1:1" x14ac:dyDescent="0.15">
      <c r="A733" t="s">
        <v>2153</v>
      </c>
    </row>
    <row r="734" spans="1:1" x14ac:dyDescent="0.15">
      <c r="A734" t="s">
        <v>2154</v>
      </c>
    </row>
    <row r="735" spans="1:1" x14ac:dyDescent="0.15">
      <c r="A735" t="s">
        <v>2155</v>
      </c>
    </row>
    <row r="736" spans="1:1" x14ac:dyDescent="0.15">
      <c r="A736" t="s">
        <v>2156</v>
      </c>
    </row>
    <row r="737" spans="1:1" x14ac:dyDescent="0.15">
      <c r="A737" t="s">
        <v>2157</v>
      </c>
    </row>
    <row r="738" spans="1:1" x14ac:dyDescent="0.15">
      <c r="A738" t="s">
        <v>2158</v>
      </c>
    </row>
    <row r="739" spans="1:1" x14ac:dyDescent="0.15">
      <c r="A739" t="s">
        <v>824</v>
      </c>
    </row>
    <row r="740" spans="1:1" x14ac:dyDescent="0.15">
      <c r="A740" t="s">
        <v>772</v>
      </c>
    </row>
    <row r="741" spans="1:1" x14ac:dyDescent="0.15">
      <c r="A741" t="s">
        <v>768</v>
      </c>
    </row>
    <row r="742" spans="1:1" x14ac:dyDescent="0.15">
      <c r="A742" t="s">
        <v>1015</v>
      </c>
    </row>
    <row r="743" spans="1:1" x14ac:dyDescent="0.15">
      <c r="A743" t="s">
        <v>1017</v>
      </c>
    </row>
    <row r="744" spans="1:1" x14ac:dyDescent="0.15">
      <c r="A744" t="s">
        <v>982</v>
      </c>
    </row>
    <row r="745" spans="1:1" x14ac:dyDescent="0.15">
      <c r="A745" t="s">
        <v>955</v>
      </c>
    </row>
    <row r="746" spans="1:1" x14ac:dyDescent="0.15">
      <c r="A746" t="s">
        <v>57</v>
      </c>
    </row>
    <row r="747" spans="1:1" x14ac:dyDescent="0.15">
      <c r="A747" t="s">
        <v>143</v>
      </c>
    </row>
    <row r="748" spans="1:1" x14ac:dyDescent="0.15">
      <c r="A748" t="s">
        <v>552</v>
      </c>
    </row>
    <row r="749" spans="1:1" x14ac:dyDescent="0.15">
      <c r="A749" t="s">
        <v>1131</v>
      </c>
    </row>
    <row r="750" spans="1:1" x14ac:dyDescent="0.15">
      <c r="A750" t="s">
        <v>997</v>
      </c>
    </row>
    <row r="751" spans="1:1" x14ac:dyDescent="0.15">
      <c r="A751" t="s">
        <v>993</v>
      </c>
    </row>
    <row r="752" spans="1:1" x14ac:dyDescent="0.15">
      <c r="A752" t="s">
        <v>2159</v>
      </c>
    </row>
    <row r="753" spans="1:1" x14ac:dyDescent="0.15">
      <c r="A753" t="s">
        <v>2160</v>
      </c>
    </row>
    <row r="754" spans="1:1" x14ac:dyDescent="0.15">
      <c r="A754" t="s">
        <v>847</v>
      </c>
    </row>
    <row r="755" spans="1:1" x14ac:dyDescent="0.15">
      <c r="A755" t="s">
        <v>2161</v>
      </c>
    </row>
    <row r="756" spans="1:1" x14ac:dyDescent="0.15">
      <c r="A756" t="s">
        <v>156</v>
      </c>
    </row>
    <row r="757" spans="1:1" x14ac:dyDescent="0.15">
      <c r="A757" t="s">
        <v>518</v>
      </c>
    </row>
    <row r="758" spans="1:1" x14ac:dyDescent="0.15">
      <c r="A758" t="s">
        <v>61</v>
      </c>
    </row>
    <row r="759" spans="1:1" x14ac:dyDescent="0.15">
      <c r="A759" t="s">
        <v>62</v>
      </c>
    </row>
    <row r="760" spans="1:1" x14ac:dyDescent="0.15">
      <c r="A760" t="s">
        <v>126</v>
      </c>
    </row>
    <row r="761" spans="1:1" x14ac:dyDescent="0.15">
      <c r="A761" t="s">
        <v>645</v>
      </c>
    </row>
    <row r="762" spans="1:1" x14ac:dyDescent="0.15">
      <c r="A762" t="s">
        <v>652</v>
      </c>
    </row>
    <row r="763" spans="1:1" x14ac:dyDescent="0.15">
      <c r="A763" t="s">
        <v>650</v>
      </c>
    </row>
    <row r="764" spans="1:1" x14ac:dyDescent="0.15">
      <c r="A764" t="s">
        <v>658</v>
      </c>
    </row>
    <row r="765" spans="1:1" x14ac:dyDescent="0.15">
      <c r="A765" t="s">
        <v>656</v>
      </c>
    </row>
    <row r="766" spans="1:1" x14ac:dyDescent="0.15">
      <c r="A766" t="s">
        <v>648</v>
      </c>
    </row>
    <row r="767" spans="1:1" x14ac:dyDescent="0.15">
      <c r="A767" t="s">
        <v>654</v>
      </c>
    </row>
    <row r="768" spans="1:1" x14ac:dyDescent="0.15">
      <c r="A768" t="s">
        <v>2162</v>
      </c>
    </row>
    <row r="769" spans="1:1" x14ac:dyDescent="0.15">
      <c r="A769" t="s">
        <v>2163</v>
      </c>
    </row>
    <row r="770" spans="1:1" x14ac:dyDescent="0.15">
      <c r="A770" t="s">
        <v>384</v>
      </c>
    </row>
    <row r="771" spans="1:1" x14ac:dyDescent="0.15">
      <c r="A771" t="s">
        <v>1491</v>
      </c>
    </row>
    <row r="772" spans="1:1" x14ac:dyDescent="0.15">
      <c r="A772" t="s">
        <v>951</v>
      </c>
    </row>
    <row r="773" spans="1:1" x14ac:dyDescent="0.15">
      <c r="A773" t="s">
        <v>947</v>
      </c>
    </row>
    <row r="774" spans="1:1" x14ac:dyDescent="0.15">
      <c r="A774" t="s">
        <v>2164</v>
      </c>
    </row>
    <row r="775" spans="1:1" x14ac:dyDescent="0.15">
      <c r="A775" t="s">
        <v>2165</v>
      </c>
    </row>
    <row r="776" spans="1:1" x14ac:dyDescent="0.15">
      <c r="A776" t="s">
        <v>63</v>
      </c>
    </row>
    <row r="777" spans="1:1" x14ac:dyDescent="0.15">
      <c r="A777" t="s">
        <v>2166</v>
      </c>
    </row>
    <row r="778" spans="1:1" x14ac:dyDescent="0.15">
      <c r="A778" t="s">
        <v>2167</v>
      </c>
    </row>
    <row r="779" spans="1:1" x14ac:dyDescent="0.15">
      <c r="A779" t="s">
        <v>2168</v>
      </c>
    </row>
    <row r="780" spans="1:1" x14ac:dyDescent="0.15">
      <c r="A780" t="s">
        <v>2169</v>
      </c>
    </row>
    <row r="781" spans="1:1" x14ac:dyDescent="0.15">
      <c r="A781" t="s">
        <v>831</v>
      </c>
    </row>
    <row r="782" spans="1:1" x14ac:dyDescent="0.15">
      <c r="A782" t="s">
        <v>81</v>
      </c>
    </row>
    <row r="783" spans="1:1" x14ac:dyDescent="0.15">
      <c r="A783" t="s">
        <v>1511</v>
      </c>
    </row>
    <row r="784" spans="1:1" x14ac:dyDescent="0.15">
      <c r="A784" t="s">
        <v>88</v>
      </c>
    </row>
    <row r="785" spans="1:1" x14ac:dyDescent="0.15">
      <c r="A785" t="s">
        <v>1521</v>
      </c>
    </row>
    <row r="786" spans="1:1" x14ac:dyDescent="0.15">
      <c r="A786" t="s">
        <v>1523</v>
      </c>
    </row>
    <row r="787" spans="1:1" x14ac:dyDescent="0.15">
      <c r="A787" t="s">
        <v>724</v>
      </c>
    </row>
    <row r="788" spans="1:1" x14ac:dyDescent="0.15">
      <c r="A788" t="s">
        <v>2170</v>
      </c>
    </row>
    <row r="789" spans="1:1" x14ac:dyDescent="0.15">
      <c r="A789" t="s">
        <v>1509</v>
      </c>
    </row>
    <row r="790" spans="1:1" x14ac:dyDescent="0.15">
      <c r="A790" t="s">
        <v>1508</v>
      </c>
    </row>
    <row r="791" spans="1:1" x14ac:dyDescent="0.15">
      <c r="A791" t="s">
        <v>723</v>
      </c>
    </row>
    <row r="792" spans="1:1" x14ac:dyDescent="0.15">
      <c r="A792" t="s">
        <v>719</v>
      </c>
    </row>
    <row r="793" spans="1:1" x14ac:dyDescent="0.15">
      <c r="A793" t="s">
        <v>2171</v>
      </c>
    </row>
    <row r="794" spans="1:1" x14ac:dyDescent="0.15">
      <c r="A794" t="s">
        <v>718</v>
      </c>
    </row>
    <row r="795" spans="1:1" x14ac:dyDescent="0.15">
      <c r="A795" t="s">
        <v>1522</v>
      </c>
    </row>
    <row r="796" spans="1:1" x14ac:dyDescent="0.15">
      <c r="A796" t="s">
        <v>739</v>
      </c>
    </row>
    <row r="797" spans="1:1" x14ac:dyDescent="0.15">
      <c r="A797" t="s">
        <v>741</v>
      </c>
    </row>
    <row r="798" spans="1:1" x14ac:dyDescent="0.15">
      <c r="A798" t="s">
        <v>716</v>
      </c>
    </row>
    <row r="799" spans="1:1" x14ac:dyDescent="0.15">
      <c r="A799" t="s">
        <v>731</v>
      </c>
    </row>
    <row r="800" spans="1:1" x14ac:dyDescent="0.15">
      <c r="A800" t="s">
        <v>729</v>
      </c>
    </row>
    <row r="801" spans="1:1" x14ac:dyDescent="0.15">
      <c r="A801" t="s">
        <v>737</v>
      </c>
    </row>
    <row r="802" spans="1:1" x14ac:dyDescent="0.15">
      <c r="A802" t="s">
        <v>195</v>
      </c>
    </row>
    <row r="803" spans="1:1" x14ac:dyDescent="0.15">
      <c r="A803" t="s">
        <v>84</v>
      </c>
    </row>
    <row r="804" spans="1:1" x14ac:dyDescent="0.15">
      <c r="A804" t="s">
        <v>2172</v>
      </c>
    </row>
    <row r="805" spans="1:1" x14ac:dyDescent="0.15">
      <c r="A805" t="s">
        <v>187</v>
      </c>
    </row>
    <row r="806" spans="1:1" x14ac:dyDescent="0.15">
      <c r="A806" t="s">
        <v>82</v>
      </c>
    </row>
    <row r="807" spans="1:1" x14ac:dyDescent="0.15">
      <c r="A807" t="s">
        <v>2173</v>
      </c>
    </row>
    <row r="808" spans="1:1" x14ac:dyDescent="0.15">
      <c r="A808" t="s">
        <v>83</v>
      </c>
    </row>
    <row r="809" spans="1:1" x14ac:dyDescent="0.15">
      <c r="A809" t="s">
        <v>722</v>
      </c>
    </row>
    <row r="810" spans="1:1" x14ac:dyDescent="0.15">
      <c r="A810" t="s">
        <v>717</v>
      </c>
    </row>
    <row r="811" spans="1:1" x14ac:dyDescent="0.15">
      <c r="A811" t="s">
        <v>732</v>
      </c>
    </row>
    <row r="812" spans="1:1" x14ac:dyDescent="0.15">
      <c r="A812" t="s">
        <v>730</v>
      </c>
    </row>
    <row r="813" spans="1:1" x14ac:dyDescent="0.15">
      <c r="A813" t="s">
        <v>2174</v>
      </c>
    </row>
    <row r="814" spans="1:1" x14ac:dyDescent="0.15">
      <c r="A814" t="s">
        <v>2175</v>
      </c>
    </row>
    <row r="815" spans="1:1" x14ac:dyDescent="0.15">
      <c r="A815" t="s">
        <v>2176</v>
      </c>
    </row>
    <row r="816" spans="1:1" x14ac:dyDescent="0.15">
      <c r="A816" t="s">
        <v>738</v>
      </c>
    </row>
    <row r="817" spans="1:1" x14ac:dyDescent="0.15">
      <c r="A817" t="s">
        <v>728</v>
      </c>
    </row>
    <row r="818" spans="1:1" x14ac:dyDescent="0.15">
      <c r="A818" t="s">
        <v>726</v>
      </c>
    </row>
    <row r="819" spans="1:1" x14ac:dyDescent="0.15">
      <c r="A819" t="s">
        <v>689</v>
      </c>
    </row>
    <row r="820" spans="1:1" x14ac:dyDescent="0.15">
      <c r="A820" t="s">
        <v>316</v>
      </c>
    </row>
    <row r="821" spans="1:1" x14ac:dyDescent="0.15">
      <c r="A821" t="s">
        <v>2177</v>
      </c>
    </row>
    <row r="822" spans="1:1" x14ac:dyDescent="0.15">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Todd Fincannon</cp:lastModifiedBy>
  <dcterms:created xsi:type="dcterms:W3CDTF">2014-07-10T20:44:47Z</dcterms:created>
  <dcterms:modified xsi:type="dcterms:W3CDTF">2024-01-12T18:13:39Z</dcterms:modified>
</cp:coreProperties>
</file>