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indst\BIFUbC\"/>
    </mc:Choice>
  </mc:AlternateContent>
  <xr:revisionPtr revIDLastSave="0" documentId="13_ncr:1_{3B9A9731-AF78-4FD1-AFED-DCA1C5EC8C67}" xr6:coauthVersionLast="45" xr6:coauthVersionMax="45" xr10:uidLastSave="{00000000-0000-0000-0000-000000000000}"/>
  <bookViews>
    <workbookView xWindow="37" yWindow="98" windowWidth="9450" windowHeight="9982" tabRatio="920" firstSheet="8" activeTab="8" xr2:uid="{00000000-000D-0000-FFFF-FFFF00000000}"/>
  </bookViews>
  <sheets>
    <sheet name="About" sheetId="3" r:id="rId1"/>
    <sheet name="Iron and steel" sheetId="15" r:id="rId2"/>
    <sheet name="Agriculture" sheetId="14" r:id="rId3"/>
    <sheet name="Chemicals" sheetId="13" r:id="rId4"/>
    <sheet name="O&amp;G systems" sheetId="2" r:id="rId5"/>
    <sheet name="Non-ferrous metallurgy" sheetId="17" r:id="rId6"/>
    <sheet name="Data MOP" sheetId="1" r:id="rId7"/>
    <sheet name="Data MOP+BEN" sheetId="20" r:id="rId8"/>
    <sheet name="BIFUbC-electricity" sheetId="4" r:id="rId9"/>
    <sheet name="BIFUbC-coal" sheetId="6" r:id="rId10"/>
    <sheet name="BIFUbC-natural-gas" sheetId="5" r:id="rId11"/>
    <sheet name="BIFUbC-biomass" sheetId="7" r:id="rId12"/>
    <sheet name="BIFUbC-petroleum-diesel" sheetId="8" r:id="rId13"/>
    <sheet name="BIFUbC-heat" sheetId="9" r:id="rId14"/>
    <sheet name="BIFUbC-crude-oil" sheetId="19" r:id="rId15"/>
    <sheet name="BIFUbC-heavy-or-residual-oil" sheetId="10" r:id="rId16"/>
    <sheet name="BIFUbC-LPG-propane-or-butane" sheetId="11" r:id="rId17"/>
    <sheet name="BIFUbC-hydrogen" sheetId="1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7" i="1" l="1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B2" i="4"/>
  <c r="F261" i="20"/>
  <c r="AD4" i="20" l="1"/>
  <c r="AE4" i="20" s="1"/>
  <c r="AF4" i="20" s="1"/>
  <c r="AG4" i="20" s="1"/>
  <c r="AH4" i="20" s="1"/>
  <c r="AI4" i="20" s="1"/>
  <c r="AJ4" i="20" s="1"/>
  <c r="AK4" i="20" s="1"/>
  <c r="AC2" i="4"/>
  <c r="B40" i="20"/>
  <c r="C40" i="20" s="1"/>
  <c r="E40" i="20"/>
  <c r="G40" i="20"/>
  <c r="F40" i="20" s="1"/>
  <c r="L40" i="20"/>
  <c r="N40" i="20" s="1"/>
  <c r="Q40" i="20"/>
  <c r="R40" i="20"/>
  <c r="S40" i="20"/>
  <c r="T40" i="20"/>
  <c r="U40" i="20"/>
  <c r="V40" i="20"/>
  <c r="AA40" i="20"/>
  <c r="AD40" i="20" s="1"/>
  <c r="AF40" i="20"/>
  <c r="AG40" i="20" s="1"/>
  <c r="AI40" i="20"/>
  <c r="AJ40" i="20"/>
  <c r="AK40" i="20"/>
  <c r="AH40" i="20" s="1"/>
  <c r="D40" i="20" l="1"/>
  <c r="AC40" i="20"/>
  <c r="M40" i="20"/>
  <c r="AB40" i="20"/>
  <c r="K40" i="20"/>
  <c r="Z40" i="20"/>
  <c r="J40" i="20"/>
  <c r="Y40" i="20"/>
  <c r="I40" i="20"/>
  <c r="X40" i="20"/>
  <c r="P40" i="20"/>
  <c r="H40" i="20"/>
  <c r="AE40" i="20"/>
  <c r="W40" i="20"/>
  <c r="O40" i="20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C5" i="8"/>
  <c r="D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G130" i="20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C5" i="12"/>
  <c r="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G9" i="12"/>
  <c r="B9" i="12"/>
  <c r="B8" i="12"/>
  <c r="B7" i="12"/>
  <c r="B6" i="12"/>
  <c r="B5" i="12"/>
  <c r="B4" i="12"/>
  <c r="B3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C5" i="11"/>
  <c r="D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B9" i="11"/>
  <c r="B2" i="11"/>
  <c r="B3" i="11"/>
  <c r="B8" i="11"/>
  <c r="B7" i="11"/>
  <c r="B6" i="11"/>
  <c r="B5" i="11"/>
  <c r="B4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C4" i="10"/>
  <c r="D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5" i="10"/>
  <c r="D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B125" i="20"/>
  <c r="B121" i="20"/>
  <c r="B8" i="10"/>
  <c r="B7" i="10"/>
  <c r="B6" i="10"/>
  <c r="B5" i="10"/>
  <c r="B4" i="10"/>
  <c r="B3" i="10"/>
  <c r="B2" i="1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C5" i="19"/>
  <c r="D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B9" i="19"/>
  <c r="B8" i="19"/>
  <c r="B7" i="19"/>
  <c r="B6" i="19"/>
  <c r="B5" i="19"/>
  <c r="B4" i="19"/>
  <c r="B3" i="19"/>
  <c r="B2" i="1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C5" i="9"/>
  <c r="D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B9" i="9"/>
  <c r="B8" i="9"/>
  <c r="B7" i="9"/>
  <c r="B6" i="9"/>
  <c r="B5" i="9"/>
  <c r="B4" i="9"/>
  <c r="B3" i="9"/>
  <c r="B2" i="9"/>
  <c r="B9" i="8"/>
  <c r="B8" i="8"/>
  <c r="B7" i="8"/>
  <c r="B6" i="8"/>
  <c r="B5" i="8"/>
  <c r="B4" i="8"/>
  <c r="B3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C5" i="7"/>
  <c r="D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B9" i="7"/>
  <c r="B8" i="7"/>
  <c r="B7" i="7"/>
  <c r="B6" i="7"/>
  <c r="B5" i="7"/>
  <c r="B4" i="7"/>
  <c r="B3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C4" i="5"/>
  <c r="D4" i="5"/>
  <c r="C5" i="5"/>
  <c r="D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B9" i="5"/>
  <c r="B8" i="5"/>
  <c r="B7" i="5"/>
  <c r="B6" i="5"/>
  <c r="B5" i="5"/>
  <c r="B4" i="5"/>
  <c r="B3" i="5"/>
  <c r="B2" i="5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C5" i="6"/>
  <c r="D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B8" i="6"/>
  <c r="B7" i="6"/>
  <c r="B5" i="6"/>
  <c r="B6" i="6"/>
  <c r="B4" i="6"/>
  <c r="B3" i="6"/>
  <c r="B2" i="6"/>
  <c r="C2" i="4"/>
  <c r="D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B9" i="4"/>
  <c r="B8" i="4"/>
  <c r="B7" i="4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T96" i="20"/>
  <c r="U96" i="20"/>
  <c r="V96" i="20"/>
  <c r="W96" i="20"/>
  <c r="X96" i="20"/>
  <c r="Y96" i="20"/>
  <c r="Z96" i="20"/>
  <c r="AA96" i="20"/>
  <c r="AB96" i="20"/>
  <c r="AC96" i="20"/>
  <c r="AD96" i="20"/>
  <c r="AE96" i="20"/>
  <c r="AF96" i="20"/>
  <c r="AG96" i="20"/>
  <c r="AH96" i="20"/>
  <c r="AI96" i="20"/>
  <c r="AJ96" i="20"/>
  <c r="AK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W97" i="20"/>
  <c r="X97" i="20"/>
  <c r="Y97" i="20"/>
  <c r="Z97" i="20"/>
  <c r="AA97" i="20"/>
  <c r="AB97" i="20"/>
  <c r="AC97" i="20"/>
  <c r="AD97" i="20"/>
  <c r="AE97" i="20"/>
  <c r="AF97" i="20"/>
  <c r="AG97" i="20"/>
  <c r="AH97" i="20"/>
  <c r="AI97" i="20"/>
  <c r="AJ97" i="20"/>
  <c r="AK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T98" i="20"/>
  <c r="U98" i="20"/>
  <c r="V98" i="20"/>
  <c r="W98" i="20"/>
  <c r="X98" i="20"/>
  <c r="Y98" i="20"/>
  <c r="Z98" i="20"/>
  <c r="AA98" i="20"/>
  <c r="AB98" i="20"/>
  <c r="AC98" i="20"/>
  <c r="AD98" i="20"/>
  <c r="AE98" i="20"/>
  <c r="AF98" i="20"/>
  <c r="AG98" i="20"/>
  <c r="AH98" i="20"/>
  <c r="AI98" i="20"/>
  <c r="AJ98" i="20"/>
  <c r="AK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W99" i="20"/>
  <c r="X99" i="20"/>
  <c r="Y99" i="20"/>
  <c r="Z99" i="20"/>
  <c r="AA99" i="20"/>
  <c r="AB99" i="20"/>
  <c r="AC99" i="20"/>
  <c r="AD99" i="20"/>
  <c r="AE99" i="20"/>
  <c r="AF99" i="20"/>
  <c r="AG99" i="20"/>
  <c r="AH99" i="20"/>
  <c r="AI99" i="20"/>
  <c r="AJ99" i="20"/>
  <c r="AK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W100" i="20"/>
  <c r="X100" i="20"/>
  <c r="Y100" i="20"/>
  <c r="Z100" i="20"/>
  <c r="AA100" i="20"/>
  <c r="AB100" i="20"/>
  <c r="AC100" i="20"/>
  <c r="AD100" i="20"/>
  <c r="AE100" i="20"/>
  <c r="AF100" i="20"/>
  <c r="AG100" i="20"/>
  <c r="AH100" i="20"/>
  <c r="AI100" i="20"/>
  <c r="AJ100" i="20"/>
  <c r="AK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Z101" i="20"/>
  <c r="AA101" i="20"/>
  <c r="AB101" i="20"/>
  <c r="AC101" i="20"/>
  <c r="AD101" i="20"/>
  <c r="AE101" i="20"/>
  <c r="AF101" i="20"/>
  <c r="AG101" i="20"/>
  <c r="AH101" i="20"/>
  <c r="AI101" i="20"/>
  <c r="AJ101" i="20"/>
  <c r="AK101" i="20"/>
  <c r="B101" i="20"/>
  <c r="B100" i="20"/>
  <c r="B99" i="20"/>
  <c r="B98" i="20"/>
  <c r="B97" i="20"/>
  <c r="B96" i="20"/>
  <c r="B6" i="4"/>
  <c r="AJ319" i="1" l="1"/>
  <c r="AI319" i="1"/>
  <c r="AH319" i="1"/>
  <c r="AG319" i="1"/>
  <c r="AJ285" i="1"/>
  <c r="AI285" i="1"/>
  <c r="AH285" i="1"/>
  <c r="AG285" i="1"/>
  <c r="AO285" i="1"/>
  <c r="AN285" i="1"/>
  <c r="AM285" i="1"/>
  <c r="AL285" i="1"/>
  <c r="AO281" i="1"/>
  <c r="AN281" i="1"/>
  <c r="AM281" i="1"/>
  <c r="AL281" i="1"/>
  <c r="AO282" i="1"/>
  <c r="AN282" i="1"/>
  <c r="AM282" i="1"/>
  <c r="AL282" i="1"/>
  <c r="AO277" i="1"/>
  <c r="AN277" i="1"/>
  <c r="AM277" i="1"/>
  <c r="AL277" i="1"/>
  <c r="AL276" i="1" s="1"/>
  <c r="AO278" i="1"/>
  <c r="AN278" i="1"/>
  <c r="AM278" i="1"/>
  <c r="AL278" i="1"/>
  <c r="AO280" i="1"/>
  <c r="AP279" i="1" s="1"/>
  <c r="AN280" i="1"/>
  <c r="AM280" i="1"/>
  <c r="AL280" i="1"/>
  <c r="AL279" i="1" s="1"/>
  <c r="AJ286" i="1"/>
  <c r="AI286" i="1"/>
  <c r="AH286" i="1"/>
  <c r="AG286" i="1"/>
  <c r="AJ282" i="1"/>
  <c r="AI282" i="1"/>
  <c r="AH282" i="1"/>
  <c r="AG282" i="1"/>
  <c r="AJ280" i="1"/>
  <c r="AK279" i="1" s="1"/>
  <c r="AI280" i="1"/>
  <c r="AH280" i="1"/>
  <c r="AG280" i="1"/>
  <c r="AG279" i="1" s="1"/>
  <c r="AI281" i="1"/>
  <c r="AJ281" i="1"/>
  <c r="AG281" i="1"/>
  <c r="AH281" i="1"/>
  <c r="AG278" i="1"/>
  <c r="AH278" i="1"/>
  <c r="AI278" i="1"/>
  <c r="AJ278" i="1"/>
  <c r="AG277" i="1"/>
  <c r="AE278" i="1"/>
  <c r="AB278" i="1"/>
  <c r="Y278" i="1"/>
  <c r="AH277" i="1"/>
  <c r="AH266" i="1"/>
  <c r="AG254" i="1"/>
  <c r="Z259" i="1"/>
  <c r="AC259" i="1"/>
  <c r="AE259" i="1"/>
  <c r="AK259" i="1"/>
  <c r="AJ259" i="1" s="1"/>
  <c r="AH256" i="1"/>
  <c r="AI256" i="1"/>
  <c r="AJ256" i="1"/>
  <c r="AP253" i="1"/>
  <c r="AK249" i="1"/>
  <c r="AP249" i="1"/>
  <c r="AP259" i="1"/>
  <c r="AF258" i="1"/>
  <c r="AK258" i="1"/>
  <c r="AP258" i="1"/>
  <c r="AK253" i="1"/>
  <c r="AI253" i="1" s="1"/>
  <c r="AH251" i="1"/>
  <c r="AH255" i="1"/>
  <c r="E208" i="20"/>
  <c r="F208" i="20" s="1"/>
  <c r="G208" i="20" s="1"/>
  <c r="H208" i="20" s="1"/>
  <c r="I208" i="20" s="1"/>
  <c r="J208" i="20" s="1"/>
  <c r="K208" i="20" s="1"/>
  <c r="L208" i="20" s="1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C45" i="20"/>
  <c r="D45" i="20"/>
  <c r="B45" i="20"/>
  <c r="B5" i="4" s="1"/>
  <c r="B38" i="13"/>
  <c r="C45" i="13"/>
  <c r="D45" i="13"/>
  <c r="B45" i="13"/>
  <c r="C35" i="13"/>
  <c r="D35" i="13"/>
  <c r="C36" i="13"/>
  <c r="D36" i="13"/>
  <c r="C37" i="13"/>
  <c r="D37" i="13"/>
  <c r="C38" i="13"/>
  <c r="D38" i="13"/>
  <c r="C39" i="13"/>
  <c r="D39" i="13"/>
  <c r="C42" i="13"/>
  <c r="D42" i="13"/>
  <c r="C43" i="13"/>
  <c r="D43" i="13"/>
  <c r="B43" i="13"/>
  <c r="B42" i="13"/>
  <c r="B39" i="13"/>
  <c r="B37" i="13"/>
  <c r="B36" i="13"/>
  <c r="B35" i="13"/>
  <c r="AJ307" i="20"/>
  <c r="AI307" i="20"/>
  <c r="AH307" i="20"/>
  <c r="AG307" i="20"/>
  <c r="AE307" i="20"/>
  <c r="AD307" i="20"/>
  <c r="AC307" i="20"/>
  <c r="AB307" i="20"/>
  <c r="Z307" i="20"/>
  <c r="Y307" i="20"/>
  <c r="X307" i="20"/>
  <c r="W307" i="20"/>
  <c r="U307" i="20"/>
  <c r="T307" i="20"/>
  <c r="S307" i="20"/>
  <c r="R307" i="20"/>
  <c r="P307" i="20"/>
  <c r="O307" i="20"/>
  <c r="N307" i="20"/>
  <c r="M307" i="20"/>
  <c r="K307" i="20"/>
  <c r="J307" i="20"/>
  <c r="I307" i="20"/>
  <c r="H307" i="20"/>
  <c r="F307" i="20"/>
  <c r="E307" i="20"/>
  <c r="D307" i="20"/>
  <c r="C307" i="20"/>
  <c r="AJ306" i="20"/>
  <c r="AI306" i="20"/>
  <c r="AH306" i="20"/>
  <c r="AG306" i="20"/>
  <c r="AE306" i="20"/>
  <c r="AD306" i="20"/>
  <c r="AC306" i="20"/>
  <c r="AB306" i="20"/>
  <c r="Z306" i="20"/>
  <c r="Y306" i="20"/>
  <c r="X306" i="20"/>
  <c r="W306" i="20"/>
  <c r="U306" i="20"/>
  <c r="T306" i="20"/>
  <c r="S306" i="20"/>
  <c r="R306" i="20"/>
  <c r="P306" i="20"/>
  <c r="O306" i="20"/>
  <c r="N306" i="20"/>
  <c r="M306" i="20"/>
  <c r="K306" i="20"/>
  <c r="J306" i="20"/>
  <c r="I306" i="20"/>
  <c r="H306" i="20"/>
  <c r="F306" i="20"/>
  <c r="E306" i="20"/>
  <c r="D306" i="20"/>
  <c r="C306" i="20"/>
  <c r="AJ305" i="20"/>
  <c r="AI305" i="20"/>
  <c r="AH305" i="20"/>
  <c r="AG305" i="20"/>
  <c r="AE305" i="20"/>
  <c r="AD305" i="20"/>
  <c r="AC305" i="20"/>
  <c r="AB305" i="20"/>
  <c r="Z305" i="20"/>
  <c r="Y305" i="20"/>
  <c r="X305" i="20"/>
  <c r="W305" i="20"/>
  <c r="U305" i="20"/>
  <c r="T305" i="20"/>
  <c r="S305" i="20"/>
  <c r="R305" i="20"/>
  <c r="P305" i="20"/>
  <c r="O305" i="20"/>
  <c r="N305" i="20"/>
  <c r="M305" i="20"/>
  <c r="K305" i="20"/>
  <c r="J305" i="20"/>
  <c r="I305" i="20"/>
  <c r="H305" i="20"/>
  <c r="F305" i="20"/>
  <c r="E305" i="20"/>
  <c r="D305" i="20"/>
  <c r="C305" i="20"/>
  <c r="AJ304" i="20"/>
  <c r="AI304" i="20"/>
  <c r="AH304" i="20"/>
  <c r="AG304" i="20"/>
  <c r="AE304" i="20"/>
  <c r="AD304" i="20"/>
  <c r="AC304" i="20"/>
  <c r="AB304" i="20"/>
  <c r="Z304" i="20"/>
  <c r="Y304" i="20"/>
  <c r="X304" i="20"/>
  <c r="W304" i="20"/>
  <c r="U304" i="20"/>
  <c r="T304" i="20"/>
  <c r="S304" i="20"/>
  <c r="R304" i="20"/>
  <c r="P304" i="20"/>
  <c r="O304" i="20"/>
  <c r="N304" i="20"/>
  <c r="M304" i="20"/>
  <c r="K304" i="20"/>
  <c r="J304" i="20"/>
  <c r="I304" i="20"/>
  <c r="H304" i="20"/>
  <c r="F304" i="20"/>
  <c r="E304" i="20"/>
  <c r="D304" i="20"/>
  <c r="C304" i="20"/>
  <c r="AJ303" i="20"/>
  <c r="AI303" i="20"/>
  <c r="AH303" i="20"/>
  <c r="AG303" i="20"/>
  <c r="AE303" i="20"/>
  <c r="AD303" i="20"/>
  <c r="AC303" i="20"/>
  <c r="AB303" i="20"/>
  <c r="Z303" i="20"/>
  <c r="Y303" i="20"/>
  <c r="X303" i="20"/>
  <c r="W303" i="20"/>
  <c r="U303" i="20"/>
  <c r="T303" i="20"/>
  <c r="S303" i="20"/>
  <c r="R303" i="20"/>
  <c r="P303" i="20"/>
  <c r="O303" i="20"/>
  <c r="N303" i="20"/>
  <c r="M303" i="20"/>
  <c r="K303" i="20"/>
  <c r="J303" i="20"/>
  <c r="I303" i="20"/>
  <c r="H303" i="20"/>
  <c r="F303" i="20"/>
  <c r="E303" i="20"/>
  <c r="D303" i="20"/>
  <c r="C303" i="20"/>
  <c r="AJ302" i="20"/>
  <c r="AI302" i="20"/>
  <c r="AH302" i="20"/>
  <c r="AG302" i="20"/>
  <c r="AE302" i="20"/>
  <c r="AD302" i="20"/>
  <c r="AC302" i="20"/>
  <c r="AB302" i="20"/>
  <c r="Z302" i="20"/>
  <c r="Y302" i="20"/>
  <c r="X302" i="20"/>
  <c r="W302" i="20"/>
  <c r="U302" i="20"/>
  <c r="T302" i="20"/>
  <c r="S302" i="20"/>
  <c r="R302" i="20"/>
  <c r="P302" i="20"/>
  <c r="O302" i="20"/>
  <c r="N302" i="20"/>
  <c r="M302" i="20"/>
  <c r="K302" i="20"/>
  <c r="J302" i="20"/>
  <c r="I302" i="20"/>
  <c r="H302" i="20"/>
  <c r="F302" i="20"/>
  <c r="E302" i="20"/>
  <c r="D302" i="20"/>
  <c r="C302" i="20"/>
  <c r="AJ301" i="20"/>
  <c r="AI301" i="20"/>
  <c r="AH301" i="20"/>
  <c r="AG301" i="20"/>
  <c r="AE301" i="20"/>
  <c r="AD301" i="20"/>
  <c r="AC301" i="20"/>
  <c r="AB301" i="20"/>
  <c r="Z301" i="20"/>
  <c r="Y301" i="20"/>
  <c r="X301" i="20"/>
  <c r="W301" i="20"/>
  <c r="U301" i="20"/>
  <c r="T301" i="20"/>
  <c r="S301" i="20"/>
  <c r="R301" i="20"/>
  <c r="P301" i="20"/>
  <c r="O301" i="20"/>
  <c r="N301" i="20"/>
  <c r="M301" i="20"/>
  <c r="K301" i="20"/>
  <c r="J301" i="20"/>
  <c r="I301" i="20"/>
  <c r="H301" i="20"/>
  <c r="F301" i="20"/>
  <c r="E301" i="20"/>
  <c r="D301" i="20"/>
  <c r="C301" i="20"/>
  <c r="AJ300" i="20"/>
  <c r="AI300" i="20"/>
  <c r="AH300" i="20"/>
  <c r="AG300" i="20"/>
  <c r="AE300" i="20"/>
  <c r="AD300" i="20"/>
  <c r="AC300" i="20"/>
  <c r="AB300" i="20"/>
  <c r="Z300" i="20"/>
  <c r="Y300" i="20"/>
  <c r="X300" i="20"/>
  <c r="W300" i="20"/>
  <c r="U300" i="20"/>
  <c r="T300" i="20"/>
  <c r="S300" i="20"/>
  <c r="R300" i="20"/>
  <c r="P300" i="20"/>
  <c r="O300" i="20"/>
  <c r="N300" i="20"/>
  <c r="M300" i="20"/>
  <c r="K300" i="20"/>
  <c r="J300" i="20"/>
  <c r="I300" i="20"/>
  <c r="H300" i="20"/>
  <c r="F300" i="20"/>
  <c r="E300" i="20"/>
  <c r="D300" i="20"/>
  <c r="C300" i="20"/>
  <c r="AJ299" i="20"/>
  <c r="AI299" i="20"/>
  <c r="AH299" i="20"/>
  <c r="AG299" i="20"/>
  <c r="AE299" i="20"/>
  <c r="AD299" i="20"/>
  <c r="AC299" i="20"/>
  <c r="AB299" i="20"/>
  <c r="Z299" i="20"/>
  <c r="Y299" i="20"/>
  <c r="X299" i="20"/>
  <c r="W299" i="20"/>
  <c r="U299" i="20"/>
  <c r="T299" i="20"/>
  <c r="S299" i="20"/>
  <c r="R299" i="20"/>
  <c r="P299" i="20"/>
  <c r="O299" i="20"/>
  <c r="N299" i="20"/>
  <c r="M299" i="20"/>
  <c r="K299" i="20"/>
  <c r="J299" i="20"/>
  <c r="I299" i="20"/>
  <c r="H299" i="20"/>
  <c r="F299" i="20"/>
  <c r="E299" i="20"/>
  <c r="D299" i="20"/>
  <c r="C299" i="20"/>
  <c r="AJ298" i="20"/>
  <c r="AI298" i="20"/>
  <c r="AH298" i="20"/>
  <c r="AG298" i="20"/>
  <c r="AE298" i="20"/>
  <c r="AD298" i="20"/>
  <c r="AC298" i="20"/>
  <c r="AB298" i="20"/>
  <c r="Z298" i="20"/>
  <c r="Y298" i="20"/>
  <c r="X298" i="20"/>
  <c r="W298" i="20"/>
  <c r="U298" i="20"/>
  <c r="T298" i="20"/>
  <c r="S298" i="20"/>
  <c r="R298" i="20"/>
  <c r="P298" i="20"/>
  <c r="O298" i="20"/>
  <c r="N298" i="20"/>
  <c r="M298" i="20"/>
  <c r="K298" i="20"/>
  <c r="J298" i="20"/>
  <c r="I298" i="20"/>
  <c r="H298" i="20"/>
  <c r="F298" i="20"/>
  <c r="E298" i="20"/>
  <c r="D298" i="20"/>
  <c r="C298" i="20"/>
  <c r="AJ296" i="20"/>
  <c r="AI296" i="20"/>
  <c r="AH296" i="20"/>
  <c r="AG296" i="20"/>
  <c r="AE296" i="20"/>
  <c r="AD296" i="20"/>
  <c r="AC296" i="20"/>
  <c r="AB296" i="20"/>
  <c r="Z296" i="20"/>
  <c r="Y296" i="20"/>
  <c r="X296" i="20"/>
  <c r="W296" i="20"/>
  <c r="U296" i="20"/>
  <c r="T296" i="20"/>
  <c r="S296" i="20"/>
  <c r="R296" i="20"/>
  <c r="P296" i="20"/>
  <c r="O296" i="20"/>
  <c r="N296" i="20"/>
  <c r="M296" i="20"/>
  <c r="K296" i="20"/>
  <c r="J296" i="20"/>
  <c r="I296" i="20"/>
  <c r="H296" i="20"/>
  <c r="F296" i="20"/>
  <c r="E296" i="20"/>
  <c r="D296" i="20"/>
  <c r="C296" i="20"/>
  <c r="AJ295" i="20"/>
  <c r="AI295" i="20"/>
  <c r="AH295" i="20"/>
  <c r="AG295" i="20"/>
  <c r="AE295" i="20"/>
  <c r="AD295" i="20"/>
  <c r="AC295" i="20"/>
  <c r="AB295" i="20"/>
  <c r="Z295" i="20"/>
  <c r="Y295" i="20"/>
  <c r="X295" i="20"/>
  <c r="W295" i="20"/>
  <c r="U295" i="20"/>
  <c r="T295" i="20"/>
  <c r="S295" i="20"/>
  <c r="R295" i="20"/>
  <c r="P295" i="20"/>
  <c r="O295" i="20"/>
  <c r="N295" i="20"/>
  <c r="M295" i="20"/>
  <c r="K295" i="20"/>
  <c r="J295" i="20"/>
  <c r="I295" i="20"/>
  <c r="H295" i="20"/>
  <c r="F295" i="20"/>
  <c r="E295" i="20"/>
  <c r="D295" i="20"/>
  <c r="C295" i="20"/>
  <c r="AJ294" i="20"/>
  <c r="AI294" i="20"/>
  <c r="AH294" i="20"/>
  <c r="AG294" i="20"/>
  <c r="AE294" i="20"/>
  <c r="AD294" i="20"/>
  <c r="AC294" i="20"/>
  <c r="AB294" i="20"/>
  <c r="Z294" i="20"/>
  <c r="Y294" i="20"/>
  <c r="X294" i="20"/>
  <c r="W294" i="20"/>
  <c r="U294" i="20"/>
  <c r="T294" i="20"/>
  <c r="S294" i="20"/>
  <c r="R294" i="20"/>
  <c r="P294" i="20"/>
  <c r="O294" i="20"/>
  <c r="N294" i="20"/>
  <c r="M294" i="20"/>
  <c r="K294" i="20"/>
  <c r="J294" i="20"/>
  <c r="I294" i="20"/>
  <c r="H294" i="20"/>
  <c r="F294" i="20"/>
  <c r="E294" i="20"/>
  <c r="D294" i="20"/>
  <c r="C294" i="20"/>
  <c r="AJ293" i="20"/>
  <c r="AI293" i="20"/>
  <c r="AH293" i="20"/>
  <c r="AG293" i="20"/>
  <c r="AE293" i="20"/>
  <c r="AD293" i="20"/>
  <c r="AC293" i="20"/>
  <c r="AB293" i="20"/>
  <c r="Z293" i="20"/>
  <c r="Y293" i="20"/>
  <c r="X293" i="20"/>
  <c r="W293" i="20"/>
  <c r="U293" i="20"/>
  <c r="T293" i="20"/>
  <c r="S293" i="20"/>
  <c r="R293" i="20"/>
  <c r="P293" i="20"/>
  <c r="O293" i="20"/>
  <c r="N293" i="20"/>
  <c r="M293" i="20"/>
  <c r="K293" i="20"/>
  <c r="J293" i="20"/>
  <c r="I293" i="20"/>
  <c r="H293" i="20"/>
  <c r="F293" i="20"/>
  <c r="E293" i="20"/>
  <c r="D293" i="20"/>
  <c r="C293" i="20"/>
  <c r="AJ292" i="20"/>
  <c r="AI292" i="20"/>
  <c r="AH292" i="20"/>
  <c r="AG292" i="20"/>
  <c r="AE292" i="20"/>
  <c r="AD292" i="20"/>
  <c r="AC292" i="20"/>
  <c r="AB292" i="20"/>
  <c r="Z292" i="20"/>
  <c r="Y292" i="20"/>
  <c r="X292" i="20"/>
  <c r="W292" i="20"/>
  <c r="U292" i="20"/>
  <c r="T292" i="20"/>
  <c r="S292" i="20"/>
  <c r="R292" i="20"/>
  <c r="P292" i="20"/>
  <c r="O292" i="20"/>
  <c r="N292" i="20"/>
  <c r="M292" i="20"/>
  <c r="K292" i="20"/>
  <c r="J292" i="20"/>
  <c r="I292" i="20"/>
  <c r="H292" i="20"/>
  <c r="F292" i="20"/>
  <c r="E292" i="20"/>
  <c r="D292" i="20"/>
  <c r="C292" i="20"/>
  <c r="AJ291" i="20"/>
  <c r="AI291" i="20"/>
  <c r="AH291" i="20"/>
  <c r="AG291" i="20"/>
  <c r="AE291" i="20"/>
  <c r="AD291" i="20"/>
  <c r="AC291" i="20"/>
  <c r="AB291" i="20"/>
  <c r="Z291" i="20"/>
  <c r="Y291" i="20"/>
  <c r="X291" i="20"/>
  <c r="W291" i="20"/>
  <c r="U291" i="20"/>
  <c r="T291" i="20"/>
  <c r="S291" i="20"/>
  <c r="R291" i="20"/>
  <c r="P291" i="20"/>
  <c r="O291" i="20"/>
  <c r="N291" i="20"/>
  <c r="M291" i="20"/>
  <c r="K291" i="20"/>
  <c r="J291" i="20"/>
  <c r="I291" i="20"/>
  <c r="H291" i="20"/>
  <c r="F291" i="20"/>
  <c r="E291" i="20"/>
  <c r="D291" i="20"/>
  <c r="C291" i="20"/>
  <c r="AJ290" i="20"/>
  <c r="AI290" i="20"/>
  <c r="AH290" i="20"/>
  <c r="AG290" i="20"/>
  <c r="AE290" i="20"/>
  <c r="AD290" i="20"/>
  <c r="AC290" i="20"/>
  <c r="AB290" i="20"/>
  <c r="Z290" i="20"/>
  <c r="Y290" i="20"/>
  <c r="X290" i="20"/>
  <c r="W290" i="20"/>
  <c r="U290" i="20"/>
  <c r="T290" i="20"/>
  <c r="S290" i="20"/>
  <c r="R290" i="20"/>
  <c r="P290" i="20"/>
  <c r="O290" i="20"/>
  <c r="N290" i="20"/>
  <c r="M290" i="20"/>
  <c r="K290" i="20"/>
  <c r="J290" i="20"/>
  <c r="I290" i="20"/>
  <c r="H290" i="20"/>
  <c r="F290" i="20"/>
  <c r="E290" i="20"/>
  <c r="D290" i="20"/>
  <c r="C290" i="20"/>
  <c r="AJ289" i="20"/>
  <c r="AI289" i="20"/>
  <c r="AH289" i="20"/>
  <c r="AG289" i="20"/>
  <c r="AE289" i="20"/>
  <c r="AD289" i="20"/>
  <c r="AC289" i="20"/>
  <c r="AB289" i="20"/>
  <c r="Z289" i="20"/>
  <c r="Y289" i="20"/>
  <c r="X289" i="20"/>
  <c r="W289" i="20"/>
  <c r="U289" i="20"/>
  <c r="T289" i="20"/>
  <c r="S289" i="20"/>
  <c r="R289" i="20"/>
  <c r="P289" i="20"/>
  <c r="O289" i="20"/>
  <c r="N289" i="20"/>
  <c r="M289" i="20"/>
  <c r="K289" i="20"/>
  <c r="J289" i="20"/>
  <c r="I289" i="20"/>
  <c r="H289" i="20"/>
  <c r="F289" i="20"/>
  <c r="E289" i="20"/>
  <c r="D289" i="20"/>
  <c r="C289" i="20"/>
  <c r="AJ288" i="20"/>
  <c r="AI288" i="20"/>
  <c r="AH288" i="20"/>
  <c r="AG288" i="20"/>
  <c r="AE288" i="20"/>
  <c r="AD288" i="20"/>
  <c r="AC288" i="20"/>
  <c r="AB288" i="20"/>
  <c r="Z288" i="20"/>
  <c r="Y288" i="20"/>
  <c r="X288" i="20"/>
  <c r="W288" i="20"/>
  <c r="U288" i="20"/>
  <c r="T288" i="20"/>
  <c r="S288" i="20"/>
  <c r="R288" i="20"/>
  <c r="P288" i="20"/>
  <c r="O288" i="20"/>
  <c r="N288" i="20"/>
  <c r="M288" i="20"/>
  <c r="K288" i="20"/>
  <c r="J288" i="20"/>
  <c r="I288" i="20"/>
  <c r="H288" i="20"/>
  <c r="F288" i="20"/>
  <c r="E288" i="20"/>
  <c r="D288" i="20"/>
  <c r="C288" i="20"/>
  <c r="AJ287" i="20"/>
  <c r="AI287" i="20"/>
  <c r="AH287" i="20"/>
  <c r="AG287" i="20"/>
  <c r="AE287" i="20"/>
  <c r="AD287" i="20"/>
  <c r="AC287" i="20"/>
  <c r="AB287" i="20"/>
  <c r="Z287" i="20"/>
  <c r="Y287" i="20"/>
  <c r="X287" i="20"/>
  <c r="W287" i="20"/>
  <c r="U287" i="20"/>
  <c r="T287" i="20"/>
  <c r="S287" i="20"/>
  <c r="R287" i="20"/>
  <c r="P287" i="20"/>
  <c r="O287" i="20"/>
  <c r="N287" i="20"/>
  <c r="M287" i="20"/>
  <c r="K287" i="20"/>
  <c r="J287" i="20"/>
  <c r="I287" i="20"/>
  <c r="H287" i="20"/>
  <c r="F287" i="20"/>
  <c r="E287" i="20"/>
  <c r="D287" i="20"/>
  <c r="C287" i="20"/>
  <c r="AJ272" i="20"/>
  <c r="AI272" i="20"/>
  <c r="AH272" i="20"/>
  <c r="AG272" i="20"/>
  <c r="AE272" i="20"/>
  <c r="AD272" i="20"/>
  <c r="AC272" i="20"/>
  <c r="AB272" i="20"/>
  <c r="Z272" i="20"/>
  <c r="Y272" i="20"/>
  <c r="X272" i="20"/>
  <c r="W272" i="20"/>
  <c r="U272" i="20"/>
  <c r="T272" i="20"/>
  <c r="S272" i="20"/>
  <c r="R272" i="20"/>
  <c r="P272" i="20"/>
  <c r="O272" i="20"/>
  <c r="N272" i="20"/>
  <c r="M272" i="20"/>
  <c r="K272" i="20"/>
  <c r="J272" i="20"/>
  <c r="I272" i="20"/>
  <c r="H272" i="20"/>
  <c r="F272" i="20"/>
  <c r="E272" i="20"/>
  <c r="D272" i="20"/>
  <c r="C272" i="20"/>
  <c r="AJ271" i="20"/>
  <c r="AI271" i="20"/>
  <c r="AH271" i="20"/>
  <c r="AG271" i="20"/>
  <c r="AE271" i="20"/>
  <c r="AD271" i="20"/>
  <c r="AC271" i="20"/>
  <c r="AB271" i="20"/>
  <c r="Z271" i="20"/>
  <c r="Y271" i="20"/>
  <c r="X271" i="20"/>
  <c r="W271" i="20"/>
  <c r="U271" i="20"/>
  <c r="T271" i="20"/>
  <c r="S271" i="20"/>
  <c r="R271" i="20"/>
  <c r="P271" i="20"/>
  <c r="O271" i="20"/>
  <c r="N271" i="20"/>
  <c r="M271" i="20"/>
  <c r="K271" i="20"/>
  <c r="J271" i="20"/>
  <c r="I271" i="20"/>
  <c r="H271" i="20"/>
  <c r="F271" i="20"/>
  <c r="E271" i="20"/>
  <c r="D271" i="20"/>
  <c r="C271" i="20"/>
  <c r="AJ270" i="20"/>
  <c r="AI270" i="20"/>
  <c r="AH270" i="20"/>
  <c r="AG270" i="20"/>
  <c r="AE270" i="20"/>
  <c r="AD270" i="20"/>
  <c r="AC270" i="20"/>
  <c r="AB270" i="20"/>
  <c r="Z270" i="20"/>
  <c r="Y270" i="20"/>
  <c r="X270" i="20"/>
  <c r="W270" i="20"/>
  <c r="U270" i="20"/>
  <c r="T270" i="20"/>
  <c r="S270" i="20"/>
  <c r="R270" i="20"/>
  <c r="P270" i="20"/>
  <c r="O270" i="20"/>
  <c r="N270" i="20"/>
  <c r="M270" i="20"/>
  <c r="K270" i="20"/>
  <c r="J270" i="20"/>
  <c r="I270" i="20"/>
  <c r="H270" i="20"/>
  <c r="F270" i="20"/>
  <c r="E270" i="20"/>
  <c r="D270" i="20"/>
  <c r="C270" i="20"/>
  <c r="AJ269" i="20"/>
  <c r="AI269" i="20"/>
  <c r="AH269" i="20"/>
  <c r="AG269" i="20"/>
  <c r="AE269" i="20"/>
  <c r="AD269" i="20"/>
  <c r="AC269" i="20"/>
  <c r="AB269" i="20"/>
  <c r="Z269" i="20"/>
  <c r="Y269" i="20"/>
  <c r="X269" i="20"/>
  <c r="W269" i="20"/>
  <c r="U269" i="20"/>
  <c r="T269" i="20"/>
  <c r="S269" i="20"/>
  <c r="R269" i="20"/>
  <c r="P269" i="20"/>
  <c r="O269" i="20"/>
  <c r="N269" i="20"/>
  <c r="M269" i="20"/>
  <c r="K269" i="20"/>
  <c r="J269" i="20"/>
  <c r="I269" i="20"/>
  <c r="H269" i="20"/>
  <c r="F269" i="20"/>
  <c r="E269" i="20"/>
  <c r="D269" i="20"/>
  <c r="C269" i="20"/>
  <c r="AJ268" i="20"/>
  <c r="AI268" i="20"/>
  <c r="AH268" i="20"/>
  <c r="AG268" i="20"/>
  <c r="AE268" i="20"/>
  <c r="AD268" i="20"/>
  <c r="AC268" i="20"/>
  <c r="AB268" i="20"/>
  <c r="Z268" i="20"/>
  <c r="Y268" i="20"/>
  <c r="X268" i="20"/>
  <c r="W268" i="20"/>
  <c r="U268" i="20"/>
  <c r="T268" i="20"/>
  <c r="S268" i="20"/>
  <c r="R268" i="20"/>
  <c r="P268" i="20"/>
  <c r="O268" i="20"/>
  <c r="N268" i="20"/>
  <c r="M268" i="20"/>
  <c r="K268" i="20"/>
  <c r="J268" i="20"/>
  <c r="I268" i="20"/>
  <c r="H268" i="20"/>
  <c r="F268" i="20"/>
  <c r="E268" i="20"/>
  <c r="D268" i="20"/>
  <c r="C268" i="20"/>
  <c r="AJ267" i="20"/>
  <c r="AI267" i="20"/>
  <c r="AH267" i="20"/>
  <c r="AG267" i="20"/>
  <c r="AE267" i="20"/>
  <c r="AD267" i="20"/>
  <c r="AC267" i="20"/>
  <c r="AB267" i="20"/>
  <c r="Z267" i="20"/>
  <c r="Y267" i="20"/>
  <c r="X267" i="20"/>
  <c r="W267" i="20"/>
  <c r="U267" i="20"/>
  <c r="T267" i="20"/>
  <c r="S267" i="20"/>
  <c r="R267" i="20"/>
  <c r="P267" i="20"/>
  <c r="O267" i="20"/>
  <c r="N267" i="20"/>
  <c r="M267" i="20"/>
  <c r="K267" i="20"/>
  <c r="J267" i="20"/>
  <c r="I267" i="20"/>
  <c r="H267" i="20"/>
  <c r="F267" i="20"/>
  <c r="E267" i="20"/>
  <c r="D267" i="20"/>
  <c r="C267" i="20"/>
  <c r="AJ265" i="20"/>
  <c r="AI265" i="20"/>
  <c r="AH265" i="20"/>
  <c r="AG265" i="20"/>
  <c r="AE265" i="20"/>
  <c r="AD265" i="20"/>
  <c r="AC265" i="20"/>
  <c r="AB265" i="20"/>
  <c r="Z265" i="20"/>
  <c r="Y265" i="20"/>
  <c r="X265" i="20"/>
  <c r="W265" i="20"/>
  <c r="U265" i="20"/>
  <c r="T265" i="20"/>
  <c r="S265" i="20"/>
  <c r="R265" i="20"/>
  <c r="P265" i="20"/>
  <c r="O265" i="20"/>
  <c r="N265" i="20"/>
  <c r="M265" i="20"/>
  <c r="K265" i="20"/>
  <c r="J265" i="20"/>
  <c r="I265" i="20"/>
  <c r="H265" i="20"/>
  <c r="F265" i="20"/>
  <c r="E265" i="20"/>
  <c r="D265" i="20"/>
  <c r="C265" i="20"/>
  <c r="AJ261" i="20"/>
  <c r="AI261" i="20"/>
  <c r="AH261" i="20"/>
  <c r="AG261" i="20"/>
  <c r="AE261" i="20"/>
  <c r="AD261" i="20"/>
  <c r="AC261" i="20"/>
  <c r="AB261" i="20"/>
  <c r="Z261" i="20"/>
  <c r="Y261" i="20"/>
  <c r="X261" i="20"/>
  <c r="W261" i="20"/>
  <c r="U261" i="20"/>
  <c r="T261" i="20"/>
  <c r="S261" i="20"/>
  <c r="R261" i="20"/>
  <c r="P261" i="20"/>
  <c r="O261" i="20"/>
  <c r="N261" i="20"/>
  <c r="M261" i="20"/>
  <c r="K261" i="20"/>
  <c r="J261" i="20"/>
  <c r="I261" i="20"/>
  <c r="H261" i="20"/>
  <c r="E261" i="20"/>
  <c r="D261" i="20"/>
  <c r="C261" i="20"/>
  <c r="AJ260" i="20"/>
  <c r="AI260" i="20"/>
  <c r="AH260" i="20"/>
  <c r="AG260" i="20"/>
  <c r="AE260" i="20"/>
  <c r="AD260" i="20"/>
  <c r="AC260" i="20"/>
  <c r="AB260" i="20"/>
  <c r="Z260" i="20"/>
  <c r="Y260" i="20"/>
  <c r="X260" i="20"/>
  <c r="W260" i="20"/>
  <c r="U260" i="20"/>
  <c r="T260" i="20"/>
  <c r="S260" i="20"/>
  <c r="R260" i="20"/>
  <c r="P260" i="20"/>
  <c r="O260" i="20"/>
  <c r="N260" i="20"/>
  <c r="M260" i="20"/>
  <c r="K260" i="20"/>
  <c r="J260" i="20"/>
  <c r="I260" i="20"/>
  <c r="H260" i="20"/>
  <c r="F260" i="20"/>
  <c r="E260" i="20"/>
  <c r="D260" i="20"/>
  <c r="C260" i="20"/>
  <c r="AJ259" i="20"/>
  <c r="AI259" i="20"/>
  <c r="AH259" i="20"/>
  <c r="AG259" i="20"/>
  <c r="AE259" i="20"/>
  <c r="AD259" i="20"/>
  <c r="AC259" i="20"/>
  <c r="AB259" i="20"/>
  <c r="Z259" i="20"/>
  <c r="Y259" i="20"/>
  <c r="X259" i="20"/>
  <c r="W259" i="20"/>
  <c r="U259" i="20"/>
  <c r="T259" i="20"/>
  <c r="S259" i="20"/>
  <c r="R259" i="20"/>
  <c r="P259" i="20"/>
  <c r="O259" i="20"/>
  <c r="N259" i="20"/>
  <c r="M259" i="20"/>
  <c r="K259" i="20"/>
  <c r="J259" i="20"/>
  <c r="I259" i="20"/>
  <c r="H259" i="20"/>
  <c r="F259" i="20"/>
  <c r="E259" i="20"/>
  <c r="D259" i="20"/>
  <c r="C259" i="20"/>
  <c r="AJ258" i="20"/>
  <c r="AI258" i="20"/>
  <c r="AH258" i="20"/>
  <c r="AG258" i="20"/>
  <c r="AE258" i="20"/>
  <c r="AD258" i="20"/>
  <c r="AC258" i="20"/>
  <c r="AB258" i="20"/>
  <c r="Z258" i="20"/>
  <c r="Y258" i="20"/>
  <c r="X258" i="20"/>
  <c r="W258" i="20"/>
  <c r="U258" i="20"/>
  <c r="T258" i="20"/>
  <c r="S258" i="20"/>
  <c r="R258" i="20"/>
  <c r="P258" i="20"/>
  <c r="O258" i="20"/>
  <c r="N258" i="20"/>
  <c r="M258" i="20"/>
  <c r="K258" i="20"/>
  <c r="J258" i="20"/>
  <c r="I258" i="20"/>
  <c r="H258" i="20"/>
  <c r="F258" i="20"/>
  <c r="E258" i="20"/>
  <c r="D258" i="20"/>
  <c r="C258" i="20"/>
  <c r="AJ257" i="20"/>
  <c r="AI257" i="20"/>
  <c r="AH257" i="20"/>
  <c r="AG257" i="20"/>
  <c r="AE257" i="20"/>
  <c r="AD257" i="20"/>
  <c r="AC257" i="20"/>
  <c r="AB257" i="20"/>
  <c r="Z257" i="20"/>
  <c r="Y257" i="20"/>
  <c r="X257" i="20"/>
  <c r="W257" i="20"/>
  <c r="U257" i="20"/>
  <c r="T257" i="20"/>
  <c r="S257" i="20"/>
  <c r="R257" i="20"/>
  <c r="P257" i="20"/>
  <c r="O257" i="20"/>
  <c r="N257" i="20"/>
  <c r="M257" i="20"/>
  <c r="K257" i="20"/>
  <c r="J257" i="20"/>
  <c r="I257" i="20"/>
  <c r="H257" i="20"/>
  <c r="F257" i="20"/>
  <c r="E257" i="20"/>
  <c r="D257" i="20"/>
  <c r="C257" i="20"/>
  <c r="AJ256" i="20"/>
  <c r="AI256" i="20"/>
  <c r="AH256" i="20"/>
  <c r="AG256" i="20"/>
  <c r="AE256" i="20"/>
  <c r="AD256" i="20"/>
  <c r="AC256" i="20"/>
  <c r="AB256" i="20"/>
  <c r="Z256" i="20"/>
  <c r="Y256" i="20"/>
  <c r="X256" i="20"/>
  <c r="W256" i="20"/>
  <c r="U256" i="20"/>
  <c r="T256" i="20"/>
  <c r="S256" i="20"/>
  <c r="R256" i="20"/>
  <c r="P256" i="20"/>
  <c r="O256" i="20"/>
  <c r="N256" i="20"/>
  <c r="M256" i="20"/>
  <c r="K256" i="20"/>
  <c r="J256" i="20"/>
  <c r="I256" i="20"/>
  <c r="H256" i="20"/>
  <c r="F256" i="20"/>
  <c r="E256" i="20"/>
  <c r="D256" i="20"/>
  <c r="C256" i="20"/>
  <c r="AJ255" i="20"/>
  <c r="AI255" i="20"/>
  <c r="AH255" i="20"/>
  <c r="AG255" i="20"/>
  <c r="AE255" i="20"/>
  <c r="AD255" i="20"/>
  <c r="AC255" i="20"/>
  <c r="AB255" i="20"/>
  <c r="Z255" i="20"/>
  <c r="Y255" i="20"/>
  <c r="X255" i="20"/>
  <c r="W255" i="20"/>
  <c r="U255" i="20"/>
  <c r="T255" i="20"/>
  <c r="S255" i="20"/>
  <c r="R255" i="20"/>
  <c r="P255" i="20"/>
  <c r="O255" i="20"/>
  <c r="N255" i="20"/>
  <c r="M255" i="20"/>
  <c r="K255" i="20"/>
  <c r="J255" i="20"/>
  <c r="I255" i="20"/>
  <c r="H255" i="20"/>
  <c r="F255" i="20"/>
  <c r="E255" i="20"/>
  <c r="D255" i="20"/>
  <c r="C255" i="20"/>
  <c r="AJ253" i="20"/>
  <c r="AI253" i="20"/>
  <c r="AH253" i="20"/>
  <c r="AG253" i="20"/>
  <c r="AE253" i="20"/>
  <c r="AD253" i="20"/>
  <c r="AC253" i="20"/>
  <c r="AB253" i="20"/>
  <c r="Z253" i="20"/>
  <c r="Y253" i="20"/>
  <c r="X253" i="20"/>
  <c r="W253" i="20"/>
  <c r="U253" i="20"/>
  <c r="T253" i="20"/>
  <c r="S253" i="20"/>
  <c r="R253" i="20"/>
  <c r="P253" i="20"/>
  <c r="O253" i="20"/>
  <c r="N253" i="20"/>
  <c r="M253" i="20"/>
  <c r="K253" i="20"/>
  <c r="J253" i="20"/>
  <c r="I253" i="20"/>
  <c r="H253" i="20"/>
  <c r="F253" i="20"/>
  <c r="E253" i="20"/>
  <c r="D253" i="20"/>
  <c r="C253" i="20"/>
  <c r="AJ252" i="20"/>
  <c r="AI252" i="20"/>
  <c r="AH252" i="20"/>
  <c r="AG252" i="20"/>
  <c r="AE252" i="20"/>
  <c r="AD252" i="20"/>
  <c r="AC252" i="20"/>
  <c r="AB252" i="20"/>
  <c r="Z252" i="20"/>
  <c r="Y252" i="20"/>
  <c r="X252" i="20"/>
  <c r="W252" i="20"/>
  <c r="U252" i="20"/>
  <c r="T252" i="20"/>
  <c r="S252" i="20"/>
  <c r="R252" i="20"/>
  <c r="P252" i="20"/>
  <c r="O252" i="20"/>
  <c r="N252" i="20"/>
  <c r="M252" i="20"/>
  <c r="K252" i="20"/>
  <c r="J252" i="20"/>
  <c r="I252" i="20"/>
  <c r="H252" i="20"/>
  <c r="F252" i="20"/>
  <c r="E252" i="20"/>
  <c r="D252" i="20"/>
  <c r="C252" i="20"/>
  <c r="AJ249" i="20"/>
  <c r="AI249" i="20"/>
  <c r="AH249" i="20"/>
  <c r="AG249" i="20"/>
  <c r="AE249" i="20"/>
  <c r="AD249" i="20"/>
  <c r="AC249" i="20"/>
  <c r="AB249" i="20"/>
  <c r="Z249" i="20"/>
  <c r="Y249" i="20"/>
  <c r="X249" i="20"/>
  <c r="W249" i="20"/>
  <c r="U249" i="20"/>
  <c r="T249" i="20"/>
  <c r="S249" i="20"/>
  <c r="R249" i="20"/>
  <c r="P249" i="20"/>
  <c r="O249" i="20"/>
  <c r="N249" i="20"/>
  <c r="M249" i="20"/>
  <c r="K249" i="20"/>
  <c r="J249" i="20"/>
  <c r="I249" i="20"/>
  <c r="H249" i="20"/>
  <c r="F249" i="20"/>
  <c r="E249" i="20"/>
  <c r="D249" i="20"/>
  <c r="C249" i="20"/>
  <c r="AJ248" i="20"/>
  <c r="AI248" i="20"/>
  <c r="AH248" i="20"/>
  <c r="AG248" i="20"/>
  <c r="AE248" i="20"/>
  <c r="AD248" i="20"/>
  <c r="AC248" i="20"/>
  <c r="AB248" i="20"/>
  <c r="Z248" i="20"/>
  <c r="Y248" i="20"/>
  <c r="X248" i="20"/>
  <c r="W248" i="20"/>
  <c r="U248" i="20"/>
  <c r="T248" i="20"/>
  <c r="S248" i="20"/>
  <c r="R248" i="20"/>
  <c r="P248" i="20"/>
  <c r="O248" i="20"/>
  <c r="N248" i="20"/>
  <c r="M248" i="20"/>
  <c r="K248" i="20"/>
  <c r="J248" i="20"/>
  <c r="I248" i="20"/>
  <c r="H248" i="20"/>
  <c r="F248" i="20"/>
  <c r="E248" i="20"/>
  <c r="D248" i="20"/>
  <c r="C248" i="20"/>
  <c r="AJ246" i="20"/>
  <c r="AI246" i="20"/>
  <c r="AH246" i="20"/>
  <c r="AG246" i="20"/>
  <c r="AE246" i="20"/>
  <c r="AD246" i="20"/>
  <c r="AC246" i="20"/>
  <c r="AB246" i="20"/>
  <c r="Z246" i="20"/>
  <c r="Y246" i="20"/>
  <c r="X246" i="20"/>
  <c r="W246" i="20"/>
  <c r="U246" i="20"/>
  <c r="T246" i="20"/>
  <c r="S246" i="20"/>
  <c r="R246" i="20"/>
  <c r="P246" i="20"/>
  <c r="O246" i="20"/>
  <c r="N246" i="20"/>
  <c r="M246" i="20"/>
  <c r="K246" i="20"/>
  <c r="J246" i="20"/>
  <c r="I246" i="20"/>
  <c r="H246" i="20"/>
  <c r="F246" i="20"/>
  <c r="E246" i="20"/>
  <c r="D246" i="20"/>
  <c r="C246" i="20"/>
  <c r="AJ245" i="20"/>
  <c r="AI245" i="20"/>
  <c r="AH245" i="20"/>
  <c r="AG245" i="20"/>
  <c r="AE245" i="20"/>
  <c r="AD245" i="20"/>
  <c r="AC245" i="20"/>
  <c r="AB245" i="20"/>
  <c r="Z245" i="20"/>
  <c r="Y245" i="20"/>
  <c r="X245" i="20"/>
  <c r="W245" i="20"/>
  <c r="U245" i="20"/>
  <c r="T245" i="20"/>
  <c r="S245" i="20"/>
  <c r="R245" i="20"/>
  <c r="P245" i="20"/>
  <c r="O245" i="20"/>
  <c r="N245" i="20"/>
  <c r="M245" i="20"/>
  <c r="K245" i="20"/>
  <c r="J245" i="20"/>
  <c r="I245" i="20"/>
  <c r="H245" i="20"/>
  <c r="F245" i="20"/>
  <c r="E245" i="20"/>
  <c r="D245" i="20"/>
  <c r="C245" i="20"/>
  <c r="AJ244" i="20"/>
  <c r="AI244" i="20"/>
  <c r="AH244" i="20"/>
  <c r="AG244" i="20"/>
  <c r="AE244" i="20"/>
  <c r="AD244" i="20"/>
  <c r="AC244" i="20"/>
  <c r="AB244" i="20"/>
  <c r="Z244" i="20"/>
  <c r="Y244" i="20"/>
  <c r="X244" i="20"/>
  <c r="W244" i="20"/>
  <c r="U244" i="20"/>
  <c r="T244" i="20"/>
  <c r="S244" i="20"/>
  <c r="R244" i="20"/>
  <c r="P244" i="20"/>
  <c r="O244" i="20"/>
  <c r="N244" i="20"/>
  <c r="M244" i="20"/>
  <c r="K244" i="20"/>
  <c r="J244" i="20"/>
  <c r="I244" i="20"/>
  <c r="H244" i="20"/>
  <c r="F244" i="20"/>
  <c r="E244" i="20"/>
  <c r="D244" i="20"/>
  <c r="C244" i="20"/>
  <c r="AJ242" i="20"/>
  <c r="AI242" i="20"/>
  <c r="AH242" i="20"/>
  <c r="AG242" i="20"/>
  <c r="AE242" i="20"/>
  <c r="AD242" i="20"/>
  <c r="AC242" i="20"/>
  <c r="AB242" i="20"/>
  <c r="Z242" i="20"/>
  <c r="Y242" i="20"/>
  <c r="X242" i="20"/>
  <c r="W242" i="20"/>
  <c r="U242" i="20"/>
  <c r="T242" i="20"/>
  <c r="S242" i="20"/>
  <c r="R242" i="20"/>
  <c r="P242" i="20"/>
  <c r="O242" i="20"/>
  <c r="N242" i="20"/>
  <c r="M242" i="20"/>
  <c r="K242" i="20"/>
  <c r="J242" i="20"/>
  <c r="I242" i="20"/>
  <c r="H242" i="20"/>
  <c r="F242" i="20"/>
  <c r="E242" i="20"/>
  <c r="D242" i="20"/>
  <c r="C242" i="20"/>
  <c r="AJ241" i="20"/>
  <c r="AI241" i="20"/>
  <c r="AH241" i="20"/>
  <c r="AG241" i="20"/>
  <c r="AE241" i="20"/>
  <c r="AD241" i="20"/>
  <c r="AC241" i="20"/>
  <c r="AB241" i="20"/>
  <c r="Z241" i="20"/>
  <c r="Y241" i="20"/>
  <c r="X241" i="20"/>
  <c r="W241" i="20"/>
  <c r="U241" i="20"/>
  <c r="T241" i="20"/>
  <c r="S241" i="20"/>
  <c r="R241" i="20"/>
  <c r="P241" i="20"/>
  <c r="O241" i="20"/>
  <c r="N241" i="20"/>
  <c r="M241" i="20"/>
  <c r="K241" i="20"/>
  <c r="J241" i="20"/>
  <c r="I241" i="20"/>
  <c r="H241" i="20"/>
  <c r="F241" i="20"/>
  <c r="E241" i="20"/>
  <c r="D241" i="20"/>
  <c r="C241" i="20"/>
  <c r="AJ238" i="20"/>
  <c r="AI238" i="20"/>
  <c r="AH238" i="20"/>
  <c r="AG238" i="20"/>
  <c r="AE238" i="20"/>
  <c r="AD238" i="20"/>
  <c r="AC238" i="20"/>
  <c r="AB238" i="20"/>
  <c r="Z238" i="20"/>
  <c r="Y238" i="20"/>
  <c r="X238" i="20"/>
  <c r="W238" i="20"/>
  <c r="U238" i="20"/>
  <c r="T238" i="20"/>
  <c r="S238" i="20"/>
  <c r="R238" i="20"/>
  <c r="P238" i="20"/>
  <c r="O238" i="20"/>
  <c r="N238" i="20"/>
  <c r="M238" i="20"/>
  <c r="K238" i="20"/>
  <c r="J238" i="20"/>
  <c r="I238" i="20"/>
  <c r="H238" i="20"/>
  <c r="F238" i="20"/>
  <c r="E238" i="20"/>
  <c r="D238" i="20"/>
  <c r="C238" i="20"/>
  <c r="AJ237" i="20"/>
  <c r="AI237" i="20"/>
  <c r="AH237" i="20"/>
  <c r="AG237" i="20"/>
  <c r="AE237" i="20"/>
  <c r="AD237" i="20"/>
  <c r="AC237" i="20"/>
  <c r="AB237" i="20"/>
  <c r="Z237" i="20"/>
  <c r="Y237" i="20"/>
  <c r="X237" i="20"/>
  <c r="W237" i="20"/>
  <c r="U237" i="20"/>
  <c r="T237" i="20"/>
  <c r="S237" i="20"/>
  <c r="R237" i="20"/>
  <c r="P237" i="20"/>
  <c r="O237" i="20"/>
  <c r="N237" i="20"/>
  <c r="M237" i="20"/>
  <c r="K237" i="20"/>
  <c r="J237" i="20"/>
  <c r="I237" i="20"/>
  <c r="H237" i="20"/>
  <c r="F237" i="20"/>
  <c r="E237" i="20"/>
  <c r="D237" i="20"/>
  <c r="C237" i="20"/>
  <c r="AJ236" i="20"/>
  <c r="AI236" i="20"/>
  <c r="AH236" i="20"/>
  <c r="AG236" i="20"/>
  <c r="AE236" i="20"/>
  <c r="AD236" i="20"/>
  <c r="AC236" i="20"/>
  <c r="AB236" i="20"/>
  <c r="Z236" i="20"/>
  <c r="Y236" i="20"/>
  <c r="X236" i="20"/>
  <c r="W236" i="20"/>
  <c r="U236" i="20"/>
  <c r="T236" i="20"/>
  <c r="S236" i="20"/>
  <c r="R236" i="20"/>
  <c r="P236" i="20"/>
  <c r="O236" i="20"/>
  <c r="N236" i="20"/>
  <c r="M236" i="20"/>
  <c r="K236" i="20"/>
  <c r="J236" i="20"/>
  <c r="I236" i="20"/>
  <c r="H236" i="20"/>
  <c r="F236" i="20"/>
  <c r="E236" i="20"/>
  <c r="D236" i="20"/>
  <c r="C236" i="20"/>
  <c r="AJ235" i="20"/>
  <c r="AI235" i="20"/>
  <c r="AH235" i="20"/>
  <c r="AG235" i="20"/>
  <c r="AE235" i="20"/>
  <c r="AD235" i="20"/>
  <c r="AC235" i="20"/>
  <c r="AB235" i="20"/>
  <c r="Z235" i="20"/>
  <c r="Y235" i="20"/>
  <c r="X235" i="20"/>
  <c r="W235" i="20"/>
  <c r="U235" i="20"/>
  <c r="T235" i="20"/>
  <c r="S235" i="20"/>
  <c r="R235" i="20"/>
  <c r="P235" i="20"/>
  <c r="O235" i="20"/>
  <c r="N235" i="20"/>
  <c r="M235" i="20"/>
  <c r="K235" i="20"/>
  <c r="J235" i="20"/>
  <c r="I235" i="20"/>
  <c r="H235" i="20"/>
  <c r="F235" i="20"/>
  <c r="E235" i="20"/>
  <c r="D235" i="20"/>
  <c r="C235" i="20"/>
  <c r="AJ234" i="20"/>
  <c r="AI234" i="20"/>
  <c r="AH234" i="20"/>
  <c r="AG234" i="20"/>
  <c r="AE234" i="20"/>
  <c r="AD234" i="20"/>
  <c r="AC234" i="20"/>
  <c r="AB234" i="20"/>
  <c r="Z234" i="20"/>
  <c r="Y234" i="20"/>
  <c r="X234" i="20"/>
  <c r="W234" i="20"/>
  <c r="U234" i="20"/>
  <c r="T234" i="20"/>
  <c r="S234" i="20"/>
  <c r="R234" i="20"/>
  <c r="P234" i="20"/>
  <c r="O234" i="20"/>
  <c r="N234" i="20"/>
  <c r="M234" i="20"/>
  <c r="K234" i="20"/>
  <c r="J234" i="20"/>
  <c r="I234" i="20"/>
  <c r="H234" i="20"/>
  <c r="F234" i="20"/>
  <c r="E234" i="20"/>
  <c r="D234" i="20"/>
  <c r="C234" i="20"/>
  <c r="AJ233" i="20"/>
  <c r="AI233" i="20"/>
  <c r="AH233" i="20"/>
  <c r="AG233" i="20"/>
  <c r="AE233" i="20"/>
  <c r="AD233" i="20"/>
  <c r="AC233" i="20"/>
  <c r="AB233" i="20"/>
  <c r="Z233" i="20"/>
  <c r="Y233" i="20"/>
  <c r="X233" i="20"/>
  <c r="W233" i="20"/>
  <c r="U233" i="20"/>
  <c r="T233" i="20"/>
  <c r="S233" i="20"/>
  <c r="R233" i="20"/>
  <c r="P233" i="20"/>
  <c r="O233" i="20"/>
  <c r="N233" i="20"/>
  <c r="M233" i="20"/>
  <c r="K233" i="20"/>
  <c r="J233" i="20"/>
  <c r="I233" i="20"/>
  <c r="H233" i="20"/>
  <c r="F233" i="20"/>
  <c r="E233" i="20"/>
  <c r="D233" i="20"/>
  <c r="C233" i="20"/>
  <c r="AJ232" i="20"/>
  <c r="AI232" i="20"/>
  <c r="AH232" i="20"/>
  <c r="AG232" i="20"/>
  <c r="AE232" i="20"/>
  <c r="AD232" i="20"/>
  <c r="AC232" i="20"/>
  <c r="AB232" i="20"/>
  <c r="Z232" i="20"/>
  <c r="Y232" i="20"/>
  <c r="X232" i="20"/>
  <c r="W232" i="20"/>
  <c r="U232" i="20"/>
  <c r="T232" i="20"/>
  <c r="S232" i="20"/>
  <c r="R232" i="20"/>
  <c r="P232" i="20"/>
  <c r="O232" i="20"/>
  <c r="N232" i="20"/>
  <c r="M232" i="20"/>
  <c r="K232" i="20"/>
  <c r="J232" i="20"/>
  <c r="I232" i="20"/>
  <c r="H232" i="20"/>
  <c r="F232" i="20"/>
  <c r="E232" i="20"/>
  <c r="D232" i="20"/>
  <c r="C232" i="20"/>
  <c r="AJ231" i="20"/>
  <c r="AI231" i="20"/>
  <c r="AH231" i="20"/>
  <c r="AG231" i="20"/>
  <c r="AE231" i="20"/>
  <c r="AD231" i="20"/>
  <c r="AC231" i="20"/>
  <c r="AB231" i="20"/>
  <c r="Z231" i="20"/>
  <c r="Y231" i="20"/>
  <c r="X231" i="20"/>
  <c r="W231" i="20"/>
  <c r="U231" i="20"/>
  <c r="T231" i="20"/>
  <c r="S231" i="20"/>
  <c r="R231" i="20"/>
  <c r="P231" i="20"/>
  <c r="O231" i="20"/>
  <c r="N231" i="20"/>
  <c r="M231" i="20"/>
  <c r="K231" i="20"/>
  <c r="J231" i="20"/>
  <c r="I231" i="20"/>
  <c r="H231" i="20"/>
  <c r="F231" i="20"/>
  <c r="E231" i="20"/>
  <c r="D231" i="20"/>
  <c r="C231" i="20"/>
  <c r="AJ230" i="20"/>
  <c r="AI230" i="20"/>
  <c r="AH230" i="20"/>
  <c r="AG230" i="20"/>
  <c r="AE230" i="20"/>
  <c r="AD230" i="20"/>
  <c r="AC230" i="20"/>
  <c r="AB230" i="20"/>
  <c r="Z230" i="20"/>
  <c r="Y230" i="20"/>
  <c r="X230" i="20"/>
  <c r="W230" i="20"/>
  <c r="U230" i="20"/>
  <c r="T230" i="20"/>
  <c r="S230" i="20"/>
  <c r="R230" i="20"/>
  <c r="P230" i="20"/>
  <c r="O230" i="20"/>
  <c r="N230" i="20"/>
  <c r="M230" i="20"/>
  <c r="K230" i="20"/>
  <c r="J230" i="20"/>
  <c r="I230" i="20"/>
  <c r="H230" i="20"/>
  <c r="F230" i="20"/>
  <c r="E230" i="20"/>
  <c r="D230" i="20"/>
  <c r="C230" i="20"/>
  <c r="AJ229" i="20"/>
  <c r="AI229" i="20"/>
  <c r="AH229" i="20"/>
  <c r="AG229" i="20"/>
  <c r="AE229" i="20"/>
  <c r="AD229" i="20"/>
  <c r="AC229" i="20"/>
  <c r="AB229" i="20"/>
  <c r="Z229" i="20"/>
  <c r="Y229" i="20"/>
  <c r="X229" i="20"/>
  <c r="W229" i="20"/>
  <c r="U229" i="20"/>
  <c r="T229" i="20"/>
  <c r="S229" i="20"/>
  <c r="R229" i="20"/>
  <c r="P229" i="20"/>
  <c r="O229" i="20"/>
  <c r="N229" i="20"/>
  <c r="M229" i="20"/>
  <c r="K229" i="20"/>
  <c r="J229" i="20"/>
  <c r="I229" i="20"/>
  <c r="H229" i="20"/>
  <c r="F229" i="20"/>
  <c r="E229" i="20"/>
  <c r="D229" i="20"/>
  <c r="C229" i="20"/>
  <c r="AJ228" i="20"/>
  <c r="AI228" i="20"/>
  <c r="AH228" i="20"/>
  <c r="AG228" i="20"/>
  <c r="AE228" i="20"/>
  <c r="AD228" i="20"/>
  <c r="AC228" i="20"/>
  <c r="AB228" i="20"/>
  <c r="Z228" i="20"/>
  <c r="Y228" i="20"/>
  <c r="X228" i="20"/>
  <c r="W228" i="20"/>
  <c r="U228" i="20"/>
  <c r="T228" i="20"/>
  <c r="S228" i="20"/>
  <c r="R228" i="20"/>
  <c r="P228" i="20"/>
  <c r="O228" i="20"/>
  <c r="N228" i="20"/>
  <c r="M228" i="20"/>
  <c r="K228" i="20"/>
  <c r="J228" i="20"/>
  <c r="I228" i="20"/>
  <c r="H228" i="20"/>
  <c r="F228" i="20"/>
  <c r="E228" i="20"/>
  <c r="D228" i="20"/>
  <c r="C228" i="20"/>
  <c r="AJ227" i="20"/>
  <c r="AI227" i="20"/>
  <c r="AH227" i="20"/>
  <c r="AG227" i="20"/>
  <c r="AE227" i="20"/>
  <c r="AD227" i="20"/>
  <c r="AC227" i="20"/>
  <c r="AB227" i="20"/>
  <c r="Z227" i="20"/>
  <c r="Y227" i="20"/>
  <c r="X227" i="20"/>
  <c r="W227" i="20"/>
  <c r="U227" i="20"/>
  <c r="T227" i="20"/>
  <c r="S227" i="20"/>
  <c r="R227" i="20"/>
  <c r="P227" i="20"/>
  <c r="O227" i="20"/>
  <c r="N227" i="20"/>
  <c r="M227" i="20"/>
  <c r="K227" i="20"/>
  <c r="J227" i="20"/>
  <c r="I227" i="20"/>
  <c r="H227" i="20"/>
  <c r="F227" i="20"/>
  <c r="E227" i="20"/>
  <c r="D227" i="20"/>
  <c r="C227" i="20"/>
  <c r="AJ225" i="20"/>
  <c r="AI225" i="20"/>
  <c r="AH225" i="20"/>
  <c r="AG225" i="20"/>
  <c r="AE225" i="20"/>
  <c r="AD225" i="20"/>
  <c r="AC225" i="20"/>
  <c r="AB225" i="20"/>
  <c r="Z225" i="20"/>
  <c r="Y225" i="20"/>
  <c r="X225" i="20"/>
  <c r="W225" i="20"/>
  <c r="U225" i="20"/>
  <c r="T225" i="20"/>
  <c r="S225" i="20"/>
  <c r="R225" i="20"/>
  <c r="P225" i="20"/>
  <c r="O225" i="20"/>
  <c r="N225" i="20"/>
  <c r="M225" i="20"/>
  <c r="K225" i="20"/>
  <c r="J225" i="20"/>
  <c r="I225" i="20"/>
  <c r="H225" i="20"/>
  <c r="F225" i="20"/>
  <c r="E225" i="20"/>
  <c r="D225" i="20"/>
  <c r="C225" i="20"/>
  <c r="AJ224" i="20"/>
  <c r="AI224" i="20"/>
  <c r="AH224" i="20"/>
  <c r="AG224" i="20"/>
  <c r="AE224" i="20"/>
  <c r="AD224" i="20"/>
  <c r="AC224" i="20"/>
  <c r="AB224" i="20"/>
  <c r="Z224" i="20"/>
  <c r="Y224" i="20"/>
  <c r="X224" i="20"/>
  <c r="W224" i="20"/>
  <c r="U224" i="20"/>
  <c r="T224" i="20"/>
  <c r="S224" i="20"/>
  <c r="R224" i="20"/>
  <c r="P224" i="20"/>
  <c r="O224" i="20"/>
  <c r="N224" i="20"/>
  <c r="M224" i="20"/>
  <c r="K224" i="20"/>
  <c r="J224" i="20"/>
  <c r="I224" i="20"/>
  <c r="H224" i="20"/>
  <c r="F224" i="20"/>
  <c r="E224" i="20"/>
  <c r="D224" i="20"/>
  <c r="C224" i="20"/>
  <c r="AJ223" i="20"/>
  <c r="AI223" i="20"/>
  <c r="AH223" i="20"/>
  <c r="AG223" i="20"/>
  <c r="AE223" i="20"/>
  <c r="AD223" i="20"/>
  <c r="AC223" i="20"/>
  <c r="AB223" i="20"/>
  <c r="Z223" i="20"/>
  <c r="Y223" i="20"/>
  <c r="X223" i="20"/>
  <c r="W223" i="20"/>
  <c r="U223" i="20"/>
  <c r="T223" i="20"/>
  <c r="S223" i="20"/>
  <c r="R223" i="20"/>
  <c r="P223" i="20"/>
  <c r="O223" i="20"/>
  <c r="N223" i="20"/>
  <c r="M223" i="20"/>
  <c r="K223" i="20"/>
  <c r="J223" i="20"/>
  <c r="I223" i="20"/>
  <c r="H223" i="20"/>
  <c r="F223" i="20"/>
  <c r="E223" i="20"/>
  <c r="D223" i="20"/>
  <c r="C223" i="20"/>
  <c r="AJ222" i="20"/>
  <c r="AI222" i="20"/>
  <c r="AH222" i="20"/>
  <c r="AG222" i="20"/>
  <c r="AE222" i="20"/>
  <c r="AD222" i="20"/>
  <c r="AC222" i="20"/>
  <c r="AB222" i="20"/>
  <c r="Z222" i="20"/>
  <c r="Y222" i="20"/>
  <c r="X222" i="20"/>
  <c r="W222" i="20"/>
  <c r="U222" i="20"/>
  <c r="T222" i="20"/>
  <c r="S222" i="20"/>
  <c r="R222" i="20"/>
  <c r="P222" i="20"/>
  <c r="O222" i="20"/>
  <c r="N222" i="20"/>
  <c r="M222" i="20"/>
  <c r="K222" i="20"/>
  <c r="J222" i="20"/>
  <c r="I222" i="20"/>
  <c r="H222" i="20"/>
  <c r="F222" i="20"/>
  <c r="E222" i="20"/>
  <c r="D222" i="20"/>
  <c r="C222" i="20"/>
  <c r="AJ221" i="20"/>
  <c r="AI221" i="20"/>
  <c r="AH221" i="20"/>
  <c r="AG221" i="20"/>
  <c r="AE221" i="20"/>
  <c r="AD221" i="20"/>
  <c r="AC221" i="20"/>
  <c r="AB221" i="20"/>
  <c r="Z221" i="20"/>
  <c r="Y221" i="20"/>
  <c r="X221" i="20"/>
  <c r="W221" i="20"/>
  <c r="U221" i="20"/>
  <c r="T221" i="20"/>
  <c r="S221" i="20"/>
  <c r="R221" i="20"/>
  <c r="P221" i="20"/>
  <c r="O221" i="20"/>
  <c r="N221" i="20"/>
  <c r="M221" i="20"/>
  <c r="K221" i="20"/>
  <c r="J221" i="20"/>
  <c r="I221" i="20"/>
  <c r="H221" i="20"/>
  <c r="F221" i="20"/>
  <c r="E221" i="20"/>
  <c r="D221" i="20"/>
  <c r="C221" i="20"/>
  <c r="AJ220" i="20"/>
  <c r="AI220" i="20"/>
  <c r="AH220" i="20"/>
  <c r="AG220" i="20"/>
  <c r="AE220" i="20"/>
  <c r="AD220" i="20"/>
  <c r="AC220" i="20"/>
  <c r="AB220" i="20"/>
  <c r="Z220" i="20"/>
  <c r="Y220" i="20"/>
  <c r="X220" i="20"/>
  <c r="W220" i="20"/>
  <c r="U220" i="20"/>
  <c r="T220" i="20"/>
  <c r="S220" i="20"/>
  <c r="R220" i="20"/>
  <c r="P220" i="20"/>
  <c r="O220" i="20"/>
  <c r="N220" i="20"/>
  <c r="M220" i="20"/>
  <c r="K220" i="20"/>
  <c r="J220" i="20"/>
  <c r="I220" i="20"/>
  <c r="H220" i="20"/>
  <c r="F220" i="20"/>
  <c r="E220" i="20"/>
  <c r="D220" i="20"/>
  <c r="C220" i="20"/>
  <c r="AJ219" i="20"/>
  <c r="AI219" i="20"/>
  <c r="AH219" i="20"/>
  <c r="AG219" i="20"/>
  <c r="AE219" i="20"/>
  <c r="AD219" i="20"/>
  <c r="AC219" i="20"/>
  <c r="AB219" i="20"/>
  <c r="Z219" i="20"/>
  <c r="Y219" i="20"/>
  <c r="X219" i="20"/>
  <c r="W219" i="20"/>
  <c r="U219" i="20"/>
  <c r="T219" i="20"/>
  <c r="S219" i="20"/>
  <c r="R219" i="20"/>
  <c r="P219" i="20"/>
  <c r="O219" i="20"/>
  <c r="N219" i="20"/>
  <c r="M219" i="20"/>
  <c r="K219" i="20"/>
  <c r="J219" i="20"/>
  <c r="I219" i="20"/>
  <c r="H219" i="20"/>
  <c r="F219" i="20"/>
  <c r="E219" i="20"/>
  <c r="D219" i="20"/>
  <c r="C219" i="20"/>
  <c r="AJ218" i="20"/>
  <c r="AI218" i="20"/>
  <c r="AH218" i="20"/>
  <c r="AG218" i="20"/>
  <c r="AE218" i="20"/>
  <c r="AD218" i="20"/>
  <c r="AC218" i="20"/>
  <c r="AB218" i="20"/>
  <c r="Z218" i="20"/>
  <c r="Y218" i="20"/>
  <c r="X218" i="20"/>
  <c r="W218" i="20"/>
  <c r="U218" i="20"/>
  <c r="T218" i="20"/>
  <c r="S218" i="20"/>
  <c r="R218" i="20"/>
  <c r="P218" i="20"/>
  <c r="O218" i="20"/>
  <c r="N218" i="20"/>
  <c r="M218" i="20"/>
  <c r="K218" i="20"/>
  <c r="J218" i="20"/>
  <c r="I218" i="20"/>
  <c r="H218" i="20"/>
  <c r="F218" i="20"/>
  <c r="E218" i="20"/>
  <c r="D218" i="20"/>
  <c r="C218" i="20"/>
  <c r="AJ217" i="20"/>
  <c r="AI217" i="20"/>
  <c r="AH217" i="20"/>
  <c r="AG217" i="20"/>
  <c r="AE217" i="20"/>
  <c r="AD217" i="20"/>
  <c r="AC217" i="20"/>
  <c r="AB217" i="20"/>
  <c r="Z217" i="20"/>
  <c r="Y217" i="20"/>
  <c r="X217" i="20"/>
  <c r="W217" i="20"/>
  <c r="U217" i="20"/>
  <c r="T217" i="20"/>
  <c r="S217" i="20"/>
  <c r="R217" i="20"/>
  <c r="P217" i="20"/>
  <c r="O217" i="20"/>
  <c r="N217" i="20"/>
  <c r="M217" i="20"/>
  <c r="K217" i="20"/>
  <c r="J217" i="20"/>
  <c r="I217" i="20"/>
  <c r="H217" i="20"/>
  <c r="F217" i="20"/>
  <c r="E217" i="20"/>
  <c r="D217" i="20"/>
  <c r="C217" i="20"/>
  <c r="AJ216" i="20"/>
  <c r="AI216" i="20"/>
  <c r="AH216" i="20"/>
  <c r="AG216" i="20"/>
  <c r="AE216" i="20"/>
  <c r="AD216" i="20"/>
  <c r="AC216" i="20"/>
  <c r="AB216" i="20"/>
  <c r="Z216" i="20"/>
  <c r="Y216" i="20"/>
  <c r="X216" i="20"/>
  <c r="W216" i="20"/>
  <c r="U216" i="20"/>
  <c r="T216" i="20"/>
  <c r="S216" i="20"/>
  <c r="R216" i="20"/>
  <c r="P216" i="20"/>
  <c r="O216" i="20"/>
  <c r="N216" i="20"/>
  <c r="M216" i="20"/>
  <c r="K216" i="20"/>
  <c r="J216" i="20"/>
  <c r="I216" i="20"/>
  <c r="H216" i="20"/>
  <c r="F216" i="20"/>
  <c r="E216" i="20"/>
  <c r="D216" i="20"/>
  <c r="C216" i="20"/>
  <c r="AJ214" i="20"/>
  <c r="AI214" i="20"/>
  <c r="AH214" i="20"/>
  <c r="AG214" i="20"/>
  <c r="AE214" i="20"/>
  <c r="AD214" i="20"/>
  <c r="AC214" i="20"/>
  <c r="AB214" i="20"/>
  <c r="Z214" i="20"/>
  <c r="Y214" i="20"/>
  <c r="X214" i="20"/>
  <c r="W214" i="20"/>
  <c r="U214" i="20"/>
  <c r="T214" i="20"/>
  <c r="S214" i="20"/>
  <c r="R214" i="20"/>
  <c r="P214" i="20"/>
  <c r="O214" i="20"/>
  <c r="N214" i="20"/>
  <c r="M214" i="20"/>
  <c r="K214" i="20"/>
  <c r="J214" i="20"/>
  <c r="I214" i="20"/>
  <c r="H214" i="20"/>
  <c r="F214" i="20"/>
  <c r="E214" i="20"/>
  <c r="D214" i="20"/>
  <c r="C214" i="20"/>
  <c r="AJ213" i="20"/>
  <c r="AI213" i="20"/>
  <c r="AH213" i="20"/>
  <c r="AG213" i="20"/>
  <c r="AE213" i="20"/>
  <c r="AD213" i="20"/>
  <c r="AC213" i="20"/>
  <c r="AB213" i="20"/>
  <c r="Z213" i="20"/>
  <c r="Y213" i="20"/>
  <c r="X213" i="20"/>
  <c r="W213" i="20"/>
  <c r="U213" i="20"/>
  <c r="T213" i="20"/>
  <c r="S213" i="20"/>
  <c r="R213" i="20"/>
  <c r="P213" i="20"/>
  <c r="O213" i="20"/>
  <c r="N213" i="20"/>
  <c r="M213" i="20"/>
  <c r="K213" i="20"/>
  <c r="J213" i="20"/>
  <c r="I213" i="20"/>
  <c r="H213" i="20"/>
  <c r="F213" i="20"/>
  <c r="E213" i="20"/>
  <c r="D213" i="20"/>
  <c r="C213" i="20"/>
  <c r="AJ211" i="20"/>
  <c r="AI211" i="20"/>
  <c r="AH211" i="20"/>
  <c r="AG211" i="20"/>
  <c r="AE211" i="20"/>
  <c r="AD211" i="20"/>
  <c r="AC211" i="20"/>
  <c r="AB211" i="20"/>
  <c r="Z211" i="20"/>
  <c r="Y211" i="20"/>
  <c r="X211" i="20"/>
  <c r="W211" i="20"/>
  <c r="U211" i="20"/>
  <c r="T211" i="20"/>
  <c r="S211" i="20"/>
  <c r="R211" i="20"/>
  <c r="P211" i="20"/>
  <c r="O211" i="20"/>
  <c r="N211" i="20"/>
  <c r="M211" i="20"/>
  <c r="K211" i="20"/>
  <c r="J211" i="20"/>
  <c r="I211" i="20"/>
  <c r="H211" i="20"/>
  <c r="F211" i="20"/>
  <c r="E211" i="20"/>
  <c r="D211" i="20"/>
  <c r="C211" i="20"/>
  <c r="AJ209" i="20"/>
  <c r="AI209" i="20"/>
  <c r="AH209" i="20"/>
  <c r="AG209" i="20"/>
  <c r="AE209" i="20"/>
  <c r="AD209" i="20"/>
  <c r="AC209" i="20"/>
  <c r="AB209" i="20"/>
  <c r="Z209" i="20"/>
  <c r="Y209" i="20"/>
  <c r="X209" i="20"/>
  <c r="W209" i="20"/>
  <c r="U209" i="20"/>
  <c r="T209" i="20"/>
  <c r="S209" i="20"/>
  <c r="R209" i="20"/>
  <c r="P209" i="20"/>
  <c r="O209" i="20"/>
  <c r="N209" i="20"/>
  <c r="M209" i="20"/>
  <c r="K209" i="20"/>
  <c r="J209" i="20"/>
  <c r="I209" i="20"/>
  <c r="H209" i="20"/>
  <c r="F209" i="20"/>
  <c r="AJ206" i="20"/>
  <c r="AI206" i="20"/>
  <c r="AH206" i="20"/>
  <c r="AG206" i="20"/>
  <c r="AE206" i="20"/>
  <c r="AD206" i="20"/>
  <c r="AC206" i="20"/>
  <c r="AB206" i="20"/>
  <c r="Z206" i="20"/>
  <c r="Y206" i="20"/>
  <c r="X206" i="20"/>
  <c r="W206" i="20"/>
  <c r="U206" i="20"/>
  <c r="T206" i="20"/>
  <c r="S206" i="20"/>
  <c r="R206" i="20"/>
  <c r="P206" i="20"/>
  <c r="O206" i="20"/>
  <c r="N206" i="20"/>
  <c r="M206" i="20"/>
  <c r="K206" i="20"/>
  <c r="J206" i="20"/>
  <c r="I206" i="20"/>
  <c r="H206" i="20"/>
  <c r="F206" i="20"/>
  <c r="AJ205" i="20"/>
  <c r="AI205" i="20"/>
  <c r="AH205" i="20"/>
  <c r="AG205" i="20"/>
  <c r="AE205" i="20"/>
  <c r="AD205" i="20"/>
  <c r="AC205" i="20"/>
  <c r="AB205" i="20"/>
  <c r="Z205" i="20"/>
  <c r="Y205" i="20"/>
  <c r="X205" i="20"/>
  <c r="W205" i="20"/>
  <c r="U205" i="20"/>
  <c r="T205" i="20"/>
  <c r="S205" i="20"/>
  <c r="R205" i="20"/>
  <c r="P205" i="20"/>
  <c r="O205" i="20"/>
  <c r="N205" i="20"/>
  <c r="M205" i="20"/>
  <c r="K205" i="20"/>
  <c r="J205" i="20"/>
  <c r="I205" i="20"/>
  <c r="H205" i="20"/>
  <c r="F205" i="20"/>
  <c r="AK202" i="20"/>
  <c r="AF202" i="20"/>
  <c r="AA202" i="20"/>
  <c r="V202" i="20"/>
  <c r="Q202" i="20"/>
  <c r="L202" i="20"/>
  <c r="G202" i="20"/>
  <c r="AJ199" i="20"/>
  <c r="AI199" i="20"/>
  <c r="AH199" i="20"/>
  <c r="AG199" i="20"/>
  <c r="AE199" i="20"/>
  <c r="AD199" i="20"/>
  <c r="AC199" i="20"/>
  <c r="AB199" i="20"/>
  <c r="Z199" i="20"/>
  <c r="Y199" i="20"/>
  <c r="X199" i="20"/>
  <c r="W199" i="20"/>
  <c r="U199" i="20"/>
  <c r="T199" i="20"/>
  <c r="S199" i="20"/>
  <c r="R199" i="20"/>
  <c r="P199" i="20"/>
  <c r="O199" i="20"/>
  <c r="N199" i="20"/>
  <c r="M199" i="20"/>
  <c r="K199" i="20"/>
  <c r="J199" i="20"/>
  <c r="I199" i="20"/>
  <c r="H199" i="20"/>
  <c r="F199" i="20"/>
  <c r="E199" i="20"/>
  <c r="D199" i="20"/>
  <c r="C199" i="20"/>
  <c r="AJ197" i="20"/>
  <c r="AI197" i="20"/>
  <c r="AH197" i="20"/>
  <c r="AG197" i="20"/>
  <c r="AE197" i="20"/>
  <c r="AD197" i="20"/>
  <c r="AC197" i="20"/>
  <c r="AB197" i="20"/>
  <c r="Z197" i="20"/>
  <c r="Y197" i="20"/>
  <c r="X197" i="20"/>
  <c r="W197" i="20"/>
  <c r="U197" i="20"/>
  <c r="T197" i="20"/>
  <c r="S197" i="20"/>
  <c r="R197" i="20"/>
  <c r="P197" i="20"/>
  <c r="O197" i="20"/>
  <c r="N197" i="20"/>
  <c r="M197" i="20"/>
  <c r="K197" i="20"/>
  <c r="J197" i="20"/>
  <c r="I197" i="20"/>
  <c r="H197" i="20"/>
  <c r="F197" i="20"/>
  <c r="AJ196" i="20"/>
  <c r="AI196" i="20"/>
  <c r="AH196" i="20"/>
  <c r="AG196" i="20"/>
  <c r="AE196" i="20"/>
  <c r="AD196" i="20"/>
  <c r="AC196" i="20"/>
  <c r="AB196" i="20"/>
  <c r="Z196" i="20"/>
  <c r="Y196" i="20"/>
  <c r="X196" i="20"/>
  <c r="W196" i="20"/>
  <c r="U196" i="20"/>
  <c r="T196" i="20"/>
  <c r="S196" i="20"/>
  <c r="R196" i="20"/>
  <c r="P196" i="20"/>
  <c r="O196" i="20"/>
  <c r="N196" i="20"/>
  <c r="M196" i="20"/>
  <c r="K196" i="20"/>
  <c r="J196" i="20"/>
  <c r="I196" i="20"/>
  <c r="H196" i="20"/>
  <c r="F196" i="20"/>
  <c r="AJ195" i="20"/>
  <c r="AI195" i="20"/>
  <c r="AH195" i="20"/>
  <c r="AG195" i="20"/>
  <c r="AE195" i="20"/>
  <c r="AD195" i="20"/>
  <c r="AC195" i="20"/>
  <c r="AB195" i="20"/>
  <c r="Z195" i="20"/>
  <c r="Y195" i="20"/>
  <c r="X195" i="20"/>
  <c r="W195" i="20"/>
  <c r="U195" i="20"/>
  <c r="T195" i="20"/>
  <c r="S195" i="20"/>
  <c r="R195" i="20"/>
  <c r="P195" i="20"/>
  <c r="O195" i="20"/>
  <c r="N195" i="20"/>
  <c r="M195" i="20"/>
  <c r="K195" i="20"/>
  <c r="J195" i="20"/>
  <c r="I195" i="20"/>
  <c r="H195" i="20"/>
  <c r="F195" i="20"/>
  <c r="AJ194" i="20"/>
  <c r="AI194" i="20"/>
  <c r="AH194" i="20"/>
  <c r="AG194" i="20"/>
  <c r="AE194" i="20"/>
  <c r="AD194" i="20"/>
  <c r="AC194" i="20"/>
  <c r="AB194" i="20"/>
  <c r="Z194" i="20"/>
  <c r="Y194" i="20"/>
  <c r="X194" i="20"/>
  <c r="W194" i="20"/>
  <c r="U194" i="20"/>
  <c r="T194" i="20"/>
  <c r="S194" i="20"/>
  <c r="R194" i="20"/>
  <c r="P194" i="20"/>
  <c r="O194" i="20"/>
  <c r="N194" i="20"/>
  <c r="M194" i="20"/>
  <c r="K194" i="20"/>
  <c r="J194" i="20"/>
  <c r="I194" i="20"/>
  <c r="H194" i="20"/>
  <c r="F194" i="20"/>
  <c r="AJ193" i="20"/>
  <c r="AI193" i="20"/>
  <c r="AH193" i="20"/>
  <c r="AG193" i="20"/>
  <c r="AE193" i="20"/>
  <c r="AD193" i="20"/>
  <c r="AC193" i="20"/>
  <c r="AB193" i="20"/>
  <c r="Z193" i="20"/>
  <c r="Y193" i="20"/>
  <c r="X193" i="20"/>
  <c r="W193" i="20"/>
  <c r="U193" i="20"/>
  <c r="T193" i="20"/>
  <c r="S193" i="20"/>
  <c r="R193" i="20"/>
  <c r="P193" i="20"/>
  <c r="O193" i="20"/>
  <c r="N193" i="20"/>
  <c r="M193" i="20"/>
  <c r="K193" i="20"/>
  <c r="J193" i="20"/>
  <c r="I193" i="20"/>
  <c r="H193" i="20"/>
  <c r="F193" i="20"/>
  <c r="AJ192" i="20"/>
  <c r="AI192" i="20"/>
  <c r="AH192" i="20"/>
  <c r="AG192" i="20"/>
  <c r="AE192" i="20"/>
  <c r="AD192" i="20"/>
  <c r="AC192" i="20"/>
  <c r="AB192" i="20"/>
  <c r="Z192" i="20"/>
  <c r="Y192" i="20"/>
  <c r="X192" i="20"/>
  <c r="W192" i="20"/>
  <c r="U192" i="20"/>
  <c r="T192" i="20"/>
  <c r="S192" i="20"/>
  <c r="R192" i="20"/>
  <c r="P192" i="20"/>
  <c r="O192" i="20"/>
  <c r="N192" i="20"/>
  <c r="M192" i="20"/>
  <c r="K192" i="20"/>
  <c r="J192" i="20"/>
  <c r="I192" i="20"/>
  <c r="H192" i="20"/>
  <c r="F192" i="20"/>
  <c r="AJ191" i="20"/>
  <c r="AI191" i="20"/>
  <c r="AH191" i="20"/>
  <c r="AG191" i="20"/>
  <c r="AE191" i="20"/>
  <c r="AD191" i="20"/>
  <c r="AC191" i="20"/>
  <c r="AB191" i="20"/>
  <c r="Z191" i="20"/>
  <c r="Y191" i="20"/>
  <c r="X191" i="20"/>
  <c r="W191" i="20"/>
  <c r="U191" i="20"/>
  <c r="T191" i="20"/>
  <c r="S191" i="20"/>
  <c r="R191" i="20"/>
  <c r="P191" i="20"/>
  <c r="O191" i="20"/>
  <c r="N191" i="20"/>
  <c r="M191" i="20"/>
  <c r="K191" i="20"/>
  <c r="J191" i="20"/>
  <c r="I191" i="20"/>
  <c r="H191" i="20"/>
  <c r="F191" i="20"/>
  <c r="AJ190" i="20"/>
  <c r="AI190" i="20"/>
  <c r="AH190" i="20"/>
  <c r="AG190" i="20"/>
  <c r="AE190" i="20"/>
  <c r="AD190" i="20"/>
  <c r="AC190" i="20"/>
  <c r="AB190" i="20"/>
  <c r="Z190" i="20"/>
  <c r="Y190" i="20"/>
  <c r="X190" i="20"/>
  <c r="W190" i="20"/>
  <c r="U190" i="20"/>
  <c r="T190" i="20"/>
  <c r="S190" i="20"/>
  <c r="R190" i="20"/>
  <c r="P190" i="20"/>
  <c r="O190" i="20"/>
  <c r="N190" i="20"/>
  <c r="M190" i="20"/>
  <c r="K190" i="20"/>
  <c r="J190" i="20"/>
  <c r="I190" i="20"/>
  <c r="H190" i="20"/>
  <c r="F190" i="20"/>
  <c r="AJ189" i="20"/>
  <c r="AI189" i="20"/>
  <c r="AH189" i="20"/>
  <c r="AG189" i="20"/>
  <c r="AE189" i="20"/>
  <c r="AD189" i="20"/>
  <c r="AC189" i="20"/>
  <c r="AB189" i="20"/>
  <c r="Z189" i="20"/>
  <c r="Y189" i="20"/>
  <c r="X189" i="20"/>
  <c r="W189" i="20"/>
  <c r="U189" i="20"/>
  <c r="T189" i="20"/>
  <c r="S189" i="20"/>
  <c r="R189" i="20"/>
  <c r="P189" i="20"/>
  <c r="O189" i="20"/>
  <c r="N189" i="20"/>
  <c r="M189" i="20"/>
  <c r="K189" i="20"/>
  <c r="J189" i="20"/>
  <c r="I189" i="20"/>
  <c r="H189" i="20"/>
  <c r="F189" i="20"/>
  <c r="AJ188" i="20"/>
  <c r="AI188" i="20"/>
  <c r="AH188" i="20"/>
  <c r="AG188" i="20"/>
  <c r="AE188" i="20"/>
  <c r="AD188" i="20"/>
  <c r="AC188" i="20"/>
  <c r="AB188" i="20"/>
  <c r="Z188" i="20"/>
  <c r="Y188" i="20"/>
  <c r="X188" i="20"/>
  <c r="W188" i="20"/>
  <c r="U188" i="20"/>
  <c r="T188" i="20"/>
  <c r="S188" i="20"/>
  <c r="R188" i="20"/>
  <c r="P188" i="20"/>
  <c r="O188" i="20"/>
  <c r="N188" i="20"/>
  <c r="M188" i="20"/>
  <c r="K188" i="20"/>
  <c r="J188" i="20"/>
  <c r="I188" i="20"/>
  <c r="H188" i="20"/>
  <c r="F188" i="20"/>
  <c r="AJ187" i="20"/>
  <c r="AI187" i="20"/>
  <c r="AH187" i="20"/>
  <c r="AG187" i="20"/>
  <c r="AE187" i="20"/>
  <c r="AD187" i="20"/>
  <c r="AC187" i="20"/>
  <c r="AB187" i="20"/>
  <c r="Z187" i="20"/>
  <c r="Y187" i="20"/>
  <c r="X187" i="20"/>
  <c r="W187" i="20"/>
  <c r="U187" i="20"/>
  <c r="T187" i="20"/>
  <c r="S187" i="20"/>
  <c r="R187" i="20"/>
  <c r="P187" i="20"/>
  <c r="O187" i="20"/>
  <c r="N187" i="20"/>
  <c r="M187" i="20"/>
  <c r="K187" i="20"/>
  <c r="J187" i="20"/>
  <c r="I187" i="20"/>
  <c r="H187" i="20"/>
  <c r="F187" i="20"/>
  <c r="E187" i="20"/>
  <c r="D187" i="20"/>
  <c r="C187" i="20"/>
  <c r="AK185" i="20"/>
  <c r="AF185" i="20"/>
  <c r="AA185" i="20"/>
  <c r="V185" i="20"/>
  <c r="Z185" i="20" s="1"/>
  <c r="Q185" i="20"/>
  <c r="L185" i="20"/>
  <c r="G185" i="20"/>
  <c r="B185" i="20"/>
  <c r="AK184" i="20"/>
  <c r="AF184" i="20"/>
  <c r="AA184" i="20"/>
  <c r="V184" i="20"/>
  <c r="Q184" i="20"/>
  <c r="R184" i="20" s="1"/>
  <c r="L184" i="20"/>
  <c r="G184" i="20"/>
  <c r="B184" i="20"/>
  <c r="AK183" i="20"/>
  <c r="AF183" i="20"/>
  <c r="AA183" i="20"/>
  <c r="V183" i="20"/>
  <c r="Q183" i="20"/>
  <c r="U183" i="20" s="1"/>
  <c r="L183" i="20"/>
  <c r="G183" i="20"/>
  <c r="B183" i="20"/>
  <c r="D183" i="20" s="1"/>
  <c r="AK182" i="20"/>
  <c r="AF182" i="20"/>
  <c r="AA182" i="20"/>
  <c r="V182" i="20"/>
  <c r="Q182" i="20"/>
  <c r="U182" i="20" s="1"/>
  <c r="L182" i="20"/>
  <c r="O182" i="20" s="1"/>
  <c r="H182" i="20"/>
  <c r="G182" i="20"/>
  <c r="B182" i="20"/>
  <c r="AK181" i="20"/>
  <c r="AF181" i="20"/>
  <c r="AG181" i="20" s="1"/>
  <c r="AA181" i="20"/>
  <c r="V181" i="20"/>
  <c r="T181" i="20" s="1"/>
  <c r="Q181" i="20"/>
  <c r="L181" i="20"/>
  <c r="G181" i="20"/>
  <c r="I181" i="20" s="1"/>
  <c r="B181" i="20"/>
  <c r="AK180" i="20"/>
  <c r="AF180" i="20"/>
  <c r="AC180" i="20" s="1"/>
  <c r="AA180" i="20"/>
  <c r="Z180" i="20"/>
  <c r="V180" i="20"/>
  <c r="Q180" i="20"/>
  <c r="T180" i="20" s="1"/>
  <c r="L180" i="20"/>
  <c r="G180" i="20"/>
  <c r="B180" i="20"/>
  <c r="AK178" i="20"/>
  <c r="AF178" i="20"/>
  <c r="AA178" i="20"/>
  <c r="W178" i="20" s="1"/>
  <c r="V178" i="20"/>
  <c r="Q178" i="20"/>
  <c r="T178" i="20" s="1"/>
  <c r="L178" i="20"/>
  <c r="G178" i="20"/>
  <c r="B178" i="20"/>
  <c r="AK177" i="20"/>
  <c r="AF177" i="20"/>
  <c r="AA177" i="20"/>
  <c r="AC177" i="20" s="1"/>
  <c r="V177" i="20"/>
  <c r="Q177" i="20"/>
  <c r="L177" i="20"/>
  <c r="M177" i="20" s="1"/>
  <c r="G177" i="20"/>
  <c r="H177" i="20" s="1"/>
  <c r="B177" i="20"/>
  <c r="AJ172" i="20"/>
  <c r="AI172" i="20"/>
  <c r="AH172" i="20"/>
  <c r="AG172" i="20"/>
  <c r="AE172" i="20"/>
  <c r="AD172" i="20"/>
  <c r="AC172" i="20"/>
  <c r="AB172" i="20"/>
  <c r="Z172" i="20"/>
  <c r="Y172" i="20"/>
  <c r="X172" i="20"/>
  <c r="W172" i="20"/>
  <c r="U172" i="20"/>
  <c r="T172" i="20"/>
  <c r="S172" i="20"/>
  <c r="R172" i="20"/>
  <c r="P172" i="20"/>
  <c r="O172" i="20"/>
  <c r="N172" i="20"/>
  <c r="M172" i="20"/>
  <c r="K172" i="20"/>
  <c r="J172" i="20"/>
  <c r="I172" i="20"/>
  <c r="H172" i="20"/>
  <c r="F172" i="20"/>
  <c r="E172" i="20"/>
  <c r="D172" i="20"/>
  <c r="C172" i="20"/>
  <c r="AJ171" i="20"/>
  <c r="AI171" i="20"/>
  <c r="AH171" i="20"/>
  <c r="AG171" i="20"/>
  <c r="AE171" i="20"/>
  <c r="AD171" i="20"/>
  <c r="AC171" i="20"/>
  <c r="AB171" i="20"/>
  <c r="Z171" i="20"/>
  <c r="Y171" i="20"/>
  <c r="X171" i="20"/>
  <c r="W171" i="20"/>
  <c r="U171" i="20"/>
  <c r="T171" i="20"/>
  <c r="S171" i="20"/>
  <c r="R171" i="20"/>
  <c r="P171" i="20"/>
  <c r="O171" i="20"/>
  <c r="N171" i="20"/>
  <c r="M171" i="20"/>
  <c r="K171" i="20"/>
  <c r="J171" i="20"/>
  <c r="I171" i="20"/>
  <c r="H171" i="20"/>
  <c r="F171" i="20"/>
  <c r="E171" i="20"/>
  <c r="D171" i="20"/>
  <c r="C171" i="20"/>
  <c r="AJ170" i="20"/>
  <c r="AI170" i="20"/>
  <c r="AH170" i="20"/>
  <c r="AG170" i="20"/>
  <c r="AE170" i="20"/>
  <c r="AD170" i="20"/>
  <c r="AC170" i="20"/>
  <c r="AB170" i="20"/>
  <c r="Z170" i="20"/>
  <c r="Y170" i="20"/>
  <c r="X170" i="20"/>
  <c r="W170" i="20"/>
  <c r="U170" i="20"/>
  <c r="T170" i="20"/>
  <c r="S170" i="20"/>
  <c r="R170" i="20"/>
  <c r="P170" i="20"/>
  <c r="O170" i="20"/>
  <c r="N170" i="20"/>
  <c r="M170" i="20"/>
  <c r="K170" i="20"/>
  <c r="J170" i="20"/>
  <c r="I170" i="20"/>
  <c r="H170" i="20"/>
  <c r="F170" i="20"/>
  <c r="E170" i="20"/>
  <c r="D170" i="20"/>
  <c r="C170" i="20"/>
  <c r="AJ169" i="20"/>
  <c r="AI169" i="20"/>
  <c r="AH169" i="20"/>
  <c r="AG169" i="20"/>
  <c r="AE169" i="20"/>
  <c r="AD169" i="20"/>
  <c r="AC169" i="20"/>
  <c r="AB169" i="20"/>
  <c r="Z169" i="20"/>
  <c r="Y169" i="20"/>
  <c r="X169" i="20"/>
  <c r="W169" i="20"/>
  <c r="U169" i="20"/>
  <c r="T169" i="20"/>
  <c r="S169" i="20"/>
  <c r="R169" i="20"/>
  <c r="P169" i="20"/>
  <c r="O169" i="20"/>
  <c r="N169" i="20"/>
  <c r="M169" i="20"/>
  <c r="K169" i="20"/>
  <c r="J169" i="20"/>
  <c r="I169" i="20"/>
  <c r="H169" i="20"/>
  <c r="F169" i="20"/>
  <c r="E169" i="20"/>
  <c r="D169" i="20"/>
  <c r="C169" i="20"/>
  <c r="AJ168" i="20"/>
  <c r="AI168" i="20"/>
  <c r="AH168" i="20"/>
  <c r="AG168" i="20"/>
  <c r="AE168" i="20"/>
  <c r="AD168" i="20"/>
  <c r="AC168" i="20"/>
  <c r="AB168" i="20"/>
  <c r="Z168" i="20"/>
  <c r="Y168" i="20"/>
  <c r="X168" i="20"/>
  <c r="W168" i="20"/>
  <c r="U168" i="20"/>
  <c r="T168" i="20"/>
  <c r="S168" i="20"/>
  <c r="R168" i="20"/>
  <c r="P168" i="20"/>
  <c r="O168" i="20"/>
  <c r="N168" i="20"/>
  <c r="M168" i="20"/>
  <c r="K168" i="20"/>
  <c r="J168" i="20"/>
  <c r="I168" i="20"/>
  <c r="H168" i="20"/>
  <c r="F168" i="20"/>
  <c r="E168" i="20"/>
  <c r="D168" i="20"/>
  <c r="C168" i="20"/>
  <c r="AJ167" i="20"/>
  <c r="AI167" i="20"/>
  <c r="AH167" i="20"/>
  <c r="AG167" i="20"/>
  <c r="AE167" i="20"/>
  <c r="AD167" i="20"/>
  <c r="AC167" i="20"/>
  <c r="AB167" i="20"/>
  <c r="Z167" i="20"/>
  <c r="Y167" i="20"/>
  <c r="X167" i="20"/>
  <c r="W167" i="20"/>
  <c r="U167" i="20"/>
  <c r="T167" i="20"/>
  <c r="S167" i="20"/>
  <c r="R167" i="20"/>
  <c r="P167" i="20"/>
  <c r="O167" i="20"/>
  <c r="N167" i="20"/>
  <c r="M167" i="20"/>
  <c r="K167" i="20"/>
  <c r="J167" i="20"/>
  <c r="I167" i="20"/>
  <c r="H167" i="20"/>
  <c r="F167" i="20"/>
  <c r="E167" i="20"/>
  <c r="D167" i="20"/>
  <c r="C167" i="20"/>
  <c r="AJ166" i="20"/>
  <c r="AI166" i="20"/>
  <c r="AH166" i="20"/>
  <c r="AG166" i="20"/>
  <c r="AE166" i="20"/>
  <c r="AD166" i="20"/>
  <c r="AC166" i="20"/>
  <c r="AB166" i="20"/>
  <c r="Z166" i="20"/>
  <c r="Y166" i="20"/>
  <c r="X166" i="20"/>
  <c r="W166" i="20"/>
  <c r="U166" i="20"/>
  <c r="T166" i="20"/>
  <c r="S166" i="20"/>
  <c r="R166" i="20"/>
  <c r="P166" i="20"/>
  <c r="O166" i="20"/>
  <c r="N166" i="20"/>
  <c r="M166" i="20"/>
  <c r="K166" i="20"/>
  <c r="J166" i="20"/>
  <c r="I166" i="20"/>
  <c r="H166" i="20"/>
  <c r="F166" i="20"/>
  <c r="E166" i="20"/>
  <c r="D166" i="20"/>
  <c r="C166" i="20"/>
  <c r="AJ165" i="20"/>
  <c r="AI165" i="20"/>
  <c r="AH165" i="20"/>
  <c r="AG165" i="20"/>
  <c r="AE165" i="20"/>
  <c r="AD165" i="20"/>
  <c r="AC165" i="20"/>
  <c r="AB165" i="20"/>
  <c r="Z165" i="20"/>
  <c r="Y165" i="20"/>
  <c r="X165" i="20"/>
  <c r="W165" i="20"/>
  <c r="U165" i="20"/>
  <c r="T165" i="20"/>
  <c r="S165" i="20"/>
  <c r="R165" i="20"/>
  <c r="P165" i="20"/>
  <c r="O165" i="20"/>
  <c r="N165" i="20"/>
  <c r="M165" i="20"/>
  <c r="K165" i="20"/>
  <c r="J165" i="20"/>
  <c r="I165" i="20"/>
  <c r="H165" i="20"/>
  <c r="F165" i="20"/>
  <c r="E165" i="20"/>
  <c r="D165" i="20"/>
  <c r="C165" i="20"/>
  <c r="AJ164" i="20"/>
  <c r="AI164" i="20"/>
  <c r="AH164" i="20"/>
  <c r="AG164" i="20"/>
  <c r="AE164" i="20"/>
  <c r="AD164" i="20"/>
  <c r="AC164" i="20"/>
  <c r="AB164" i="20"/>
  <c r="Z164" i="20"/>
  <c r="Y164" i="20"/>
  <c r="X164" i="20"/>
  <c r="W164" i="20"/>
  <c r="U164" i="20"/>
  <c r="T164" i="20"/>
  <c r="S164" i="20"/>
  <c r="R164" i="20"/>
  <c r="P164" i="20"/>
  <c r="O164" i="20"/>
  <c r="N164" i="20"/>
  <c r="M164" i="20"/>
  <c r="K164" i="20"/>
  <c r="J164" i="20"/>
  <c r="I164" i="20"/>
  <c r="H164" i="20"/>
  <c r="F164" i="20"/>
  <c r="E164" i="20"/>
  <c r="D164" i="20"/>
  <c r="C164" i="20"/>
  <c r="AK163" i="20"/>
  <c r="AF163" i="20"/>
  <c r="AA163" i="20"/>
  <c r="V163" i="20"/>
  <c r="Q163" i="20"/>
  <c r="L163" i="20"/>
  <c r="G163" i="20"/>
  <c r="B163" i="20"/>
  <c r="AJ162" i="20"/>
  <c r="AI162" i="20"/>
  <c r="AH162" i="20"/>
  <c r="AG162" i="20"/>
  <c r="AE162" i="20"/>
  <c r="AD162" i="20"/>
  <c r="AC162" i="20"/>
  <c r="AB162" i="20"/>
  <c r="Z162" i="20"/>
  <c r="Y162" i="20"/>
  <c r="X162" i="20"/>
  <c r="W162" i="20"/>
  <c r="U162" i="20"/>
  <c r="T162" i="20"/>
  <c r="S162" i="20"/>
  <c r="R162" i="20"/>
  <c r="P162" i="20"/>
  <c r="O162" i="20"/>
  <c r="N162" i="20"/>
  <c r="M162" i="20"/>
  <c r="K162" i="20"/>
  <c r="J162" i="20"/>
  <c r="I162" i="20"/>
  <c r="H162" i="20"/>
  <c r="F162" i="20"/>
  <c r="E162" i="20"/>
  <c r="D162" i="20"/>
  <c r="C162" i="20"/>
  <c r="AJ161" i="20"/>
  <c r="AI161" i="20"/>
  <c r="AH161" i="20"/>
  <c r="AG161" i="20"/>
  <c r="AE161" i="20"/>
  <c r="AD161" i="20"/>
  <c r="AC161" i="20"/>
  <c r="AB161" i="20"/>
  <c r="Z161" i="20"/>
  <c r="Y161" i="20"/>
  <c r="X161" i="20"/>
  <c r="W161" i="20"/>
  <c r="U161" i="20"/>
  <c r="T161" i="20"/>
  <c r="S161" i="20"/>
  <c r="R161" i="20"/>
  <c r="P161" i="20"/>
  <c r="O161" i="20"/>
  <c r="N161" i="20"/>
  <c r="M161" i="20"/>
  <c r="K161" i="20"/>
  <c r="J161" i="20"/>
  <c r="I161" i="20"/>
  <c r="H161" i="20"/>
  <c r="F161" i="20"/>
  <c r="E161" i="20"/>
  <c r="D161" i="20"/>
  <c r="C161" i="20"/>
  <c r="AJ160" i="20"/>
  <c r="AI160" i="20"/>
  <c r="AH160" i="20"/>
  <c r="AG160" i="20"/>
  <c r="AE160" i="20"/>
  <c r="AD160" i="20"/>
  <c r="AC160" i="20"/>
  <c r="AB160" i="20"/>
  <c r="Z160" i="20"/>
  <c r="Y160" i="20"/>
  <c r="X160" i="20"/>
  <c r="W160" i="20"/>
  <c r="U160" i="20"/>
  <c r="T160" i="20"/>
  <c r="S160" i="20"/>
  <c r="R160" i="20"/>
  <c r="P160" i="20"/>
  <c r="O160" i="20"/>
  <c r="N160" i="20"/>
  <c r="M160" i="20"/>
  <c r="K160" i="20"/>
  <c r="J160" i="20"/>
  <c r="I160" i="20"/>
  <c r="H160" i="20"/>
  <c r="F160" i="20"/>
  <c r="E160" i="20"/>
  <c r="D160" i="20"/>
  <c r="C160" i="20"/>
  <c r="AJ156" i="20"/>
  <c r="AI156" i="20"/>
  <c r="AH156" i="20"/>
  <c r="AG156" i="20"/>
  <c r="AE156" i="20"/>
  <c r="AD156" i="20"/>
  <c r="AC156" i="20"/>
  <c r="AB156" i="20"/>
  <c r="Z156" i="20"/>
  <c r="Y156" i="20"/>
  <c r="X156" i="20"/>
  <c r="W156" i="20"/>
  <c r="U156" i="20"/>
  <c r="T156" i="20"/>
  <c r="S156" i="20"/>
  <c r="R156" i="20"/>
  <c r="P156" i="20"/>
  <c r="O156" i="20"/>
  <c r="N156" i="20"/>
  <c r="M156" i="20"/>
  <c r="K156" i="20"/>
  <c r="J156" i="20"/>
  <c r="I156" i="20"/>
  <c r="H156" i="20"/>
  <c r="F156" i="20"/>
  <c r="E156" i="20"/>
  <c r="D156" i="20"/>
  <c r="C156" i="20"/>
  <c r="AJ155" i="20"/>
  <c r="AI155" i="20"/>
  <c r="AH155" i="20"/>
  <c r="AG155" i="20"/>
  <c r="AE155" i="20"/>
  <c r="AD155" i="20"/>
  <c r="AC155" i="20"/>
  <c r="AB155" i="20"/>
  <c r="Z155" i="20"/>
  <c r="Y155" i="20"/>
  <c r="X155" i="20"/>
  <c r="W155" i="20"/>
  <c r="U155" i="20"/>
  <c r="T155" i="20"/>
  <c r="S155" i="20"/>
  <c r="R155" i="20"/>
  <c r="P155" i="20"/>
  <c r="O155" i="20"/>
  <c r="N155" i="20"/>
  <c r="M155" i="20"/>
  <c r="K155" i="20"/>
  <c r="J155" i="20"/>
  <c r="I155" i="20"/>
  <c r="H155" i="20"/>
  <c r="F155" i="20"/>
  <c r="E155" i="20"/>
  <c r="D155" i="20"/>
  <c r="C155" i="20"/>
  <c r="AJ154" i="20"/>
  <c r="AI154" i="20"/>
  <c r="AH154" i="20"/>
  <c r="AG154" i="20"/>
  <c r="AE154" i="20"/>
  <c r="AD154" i="20"/>
  <c r="AC154" i="20"/>
  <c r="AB154" i="20"/>
  <c r="Z154" i="20"/>
  <c r="Y154" i="20"/>
  <c r="X154" i="20"/>
  <c r="W154" i="20"/>
  <c r="U154" i="20"/>
  <c r="T154" i="20"/>
  <c r="S154" i="20"/>
  <c r="R154" i="20"/>
  <c r="P154" i="20"/>
  <c r="O154" i="20"/>
  <c r="N154" i="20"/>
  <c r="M154" i="20"/>
  <c r="K154" i="20"/>
  <c r="J154" i="20"/>
  <c r="I154" i="20"/>
  <c r="H154" i="20"/>
  <c r="F154" i="20"/>
  <c r="E154" i="20"/>
  <c r="D154" i="20"/>
  <c r="C154" i="20"/>
  <c r="AJ153" i="20"/>
  <c r="AI153" i="20"/>
  <c r="AH153" i="20"/>
  <c r="AG153" i="20"/>
  <c r="AE153" i="20"/>
  <c r="AD153" i="20"/>
  <c r="AC153" i="20"/>
  <c r="AB153" i="20"/>
  <c r="Z153" i="20"/>
  <c r="Y153" i="20"/>
  <c r="X153" i="20"/>
  <c r="W153" i="20"/>
  <c r="U153" i="20"/>
  <c r="T153" i="20"/>
  <c r="S153" i="20"/>
  <c r="R153" i="20"/>
  <c r="P153" i="20"/>
  <c r="O153" i="20"/>
  <c r="N153" i="20"/>
  <c r="M153" i="20"/>
  <c r="K153" i="20"/>
  <c r="J153" i="20"/>
  <c r="I153" i="20"/>
  <c r="H153" i="20"/>
  <c r="F153" i="20"/>
  <c r="E153" i="20"/>
  <c r="D153" i="20"/>
  <c r="C153" i="20"/>
  <c r="AJ152" i="20"/>
  <c r="AI152" i="20"/>
  <c r="AH152" i="20"/>
  <c r="AG152" i="20"/>
  <c r="AE152" i="20"/>
  <c r="AD152" i="20"/>
  <c r="AC152" i="20"/>
  <c r="AB152" i="20"/>
  <c r="Z152" i="20"/>
  <c r="Y152" i="20"/>
  <c r="X152" i="20"/>
  <c r="W152" i="20"/>
  <c r="U152" i="20"/>
  <c r="T152" i="20"/>
  <c r="S152" i="20"/>
  <c r="R152" i="20"/>
  <c r="P152" i="20"/>
  <c r="O152" i="20"/>
  <c r="N152" i="20"/>
  <c r="M152" i="20"/>
  <c r="K152" i="20"/>
  <c r="J152" i="20"/>
  <c r="I152" i="20"/>
  <c r="H152" i="20"/>
  <c r="F152" i="20"/>
  <c r="E152" i="20"/>
  <c r="D152" i="20"/>
  <c r="C152" i="20"/>
  <c r="AJ151" i="20"/>
  <c r="AI151" i="20"/>
  <c r="AH151" i="20"/>
  <c r="AG151" i="20"/>
  <c r="AE151" i="20"/>
  <c r="AD151" i="20"/>
  <c r="AC151" i="20"/>
  <c r="AB151" i="20"/>
  <c r="Z151" i="20"/>
  <c r="Y151" i="20"/>
  <c r="X151" i="20"/>
  <c r="W151" i="20"/>
  <c r="U151" i="20"/>
  <c r="T151" i="20"/>
  <c r="S151" i="20"/>
  <c r="R151" i="20"/>
  <c r="P151" i="20"/>
  <c r="O151" i="20"/>
  <c r="N151" i="20"/>
  <c r="M151" i="20"/>
  <c r="K151" i="20"/>
  <c r="J151" i="20"/>
  <c r="I151" i="20"/>
  <c r="H151" i="20"/>
  <c r="F151" i="20"/>
  <c r="E151" i="20"/>
  <c r="D151" i="20"/>
  <c r="C151" i="20"/>
  <c r="AJ150" i="20"/>
  <c r="AI150" i="20"/>
  <c r="AH150" i="20"/>
  <c r="AG150" i="20"/>
  <c r="AE150" i="20"/>
  <c r="AD150" i="20"/>
  <c r="AC150" i="20"/>
  <c r="AB150" i="20"/>
  <c r="Z150" i="20"/>
  <c r="Y150" i="20"/>
  <c r="X150" i="20"/>
  <c r="W150" i="20"/>
  <c r="U150" i="20"/>
  <c r="T150" i="20"/>
  <c r="S150" i="20"/>
  <c r="R150" i="20"/>
  <c r="P150" i="20"/>
  <c r="O150" i="20"/>
  <c r="N150" i="20"/>
  <c r="M150" i="20"/>
  <c r="K150" i="20"/>
  <c r="J150" i="20"/>
  <c r="I150" i="20"/>
  <c r="H150" i="20"/>
  <c r="F150" i="20"/>
  <c r="E150" i="20"/>
  <c r="D150" i="20"/>
  <c r="C150" i="20"/>
  <c r="AJ149" i="20"/>
  <c r="AI149" i="20"/>
  <c r="AH149" i="20"/>
  <c r="AG149" i="20"/>
  <c r="AE149" i="20"/>
  <c r="AD149" i="20"/>
  <c r="AC149" i="20"/>
  <c r="AB149" i="20"/>
  <c r="Z149" i="20"/>
  <c r="Y149" i="20"/>
  <c r="X149" i="20"/>
  <c r="W149" i="20"/>
  <c r="U149" i="20"/>
  <c r="T149" i="20"/>
  <c r="S149" i="20"/>
  <c r="R149" i="20"/>
  <c r="P149" i="20"/>
  <c r="O149" i="20"/>
  <c r="N149" i="20"/>
  <c r="M149" i="20"/>
  <c r="K149" i="20"/>
  <c r="J149" i="20"/>
  <c r="I149" i="20"/>
  <c r="H149" i="20"/>
  <c r="F149" i="20"/>
  <c r="E149" i="20"/>
  <c r="D149" i="20"/>
  <c r="C149" i="20"/>
  <c r="AJ148" i="20"/>
  <c r="AI148" i="20"/>
  <c r="AH148" i="20"/>
  <c r="AG148" i="20"/>
  <c r="AE148" i="20"/>
  <c r="AD148" i="20"/>
  <c r="AC148" i="20"/>
  <c r="AB148" i="20"/>
  <c r="Z148" i="20"/>
  <c r="Y148" i="20"/>
  <c r="X148" i="20"/>
  <c r="W148" i="20"/>
  <c r="U148" i="20"/>
  <c r="T148" i="20"/>
  <c r="S148" i="20"/>
  <c r="R148" i="20"/>
  <c r="P148" i="20"/>
  <c r="O148" i="20"/>
  <c r="N148" i="20"/>
  <c r="M148" i="20"/>
  <c r="K148" i="20"/>
  <c r="J148" i="20"/>
  <c r="I148" i="20"/>
  <c r="H148" i="20"/>
  <c r="F148" i="20"/>
  <c r="E148" i="20"/>
  <c r="D148" i="20"/>
  <c r="C148" i="20"/>
  <c r="AJ147" i="20"/>
  <c r="AI147" i="20"/>
  <c r="AH147" i="20"/>
  <c r="AG147" i="20"/>
  <c r="AE147" i="20"/>
  <c r="AD147" i="20"/>
  <c r="AC147" i="20"/>
  <c r="AB147" i="20"/>
  <c r="Z147" i="20"/>
  <c r="Y147" i="20"/>
  <c r="X147" i="20"/>
  <c r="W147" i="20"/>
  <c r="U147" i="20"/>
  <c r="T147" i="20"/>
  <c r="S147" i="20"/>
  <c r="R147" i="20"/>
  <c r="P147" i="20"/>
  <c r="O147" i="20"/>
  <c r="N147" i="20"/>
  <c r="M147" i="20"/>
  <c r="K147" i="20"/>
  <c r="J147" i="20"/>
  <c r="I147" i="20"/>
  <c r="H147" i="20"/>
  <c r="F147" i="20"/>
  <c r="E147" i="20"/>
  <c r="D147" i="20"/>
  <c r="C147" i="20"/>
  <c r="AJ144" i="20"/>
  <c r="AI144" i="20"/>
  <c r="AH144" i="20"/>
  <c r="AG144" i="20"/>
  <c r="AE144" i="20"/>
  <c r="AD144" i="20"/>
  <c r="AC144" i="20"/>
  <c r="AB144" i="20"/>
  <c r="Z144" i="20"/>
  <c r="Y144" i="20"/>
  <c r="X144" i="20"/>
  <c r="W144" i="20"/>
  <c r="U144" i="20"/>
  <c r="T144" i="20"/>
  <c r="S144" i="20"/>
  <c r="R144" i="20"/>
  <c r="P144" i="20"/>
  <c r="O144" i="20"/>
  <c r="N144" i="20"/>
  <c r="M144" i="20"/>
  <c r="K144" i="20"/>
  <c r="J144" i="20"/>
  <c r="I144" i="20"/>
  <c r="H144" i="20"/>
  <c r="F144" i="20"/>
  <c r="E144" i="20"/>
  <c r="D144" i="20"/>
  <c r="C144" i="20"/>
  <c r="AJ143" i="20"/>
  <c r="AI143" i="20"/>
  <c r="AH143" i="20"/>
  <c r="AG143" i="20"/>
  <c r="AE143" i="20"/>
  <c r="AD143" i="20"/>
  <c r="AC143" i="20"/>
  <c r="AB143" i="20"/>
  <c r="Z143" i="20"/>
  <c r="Y143" i="20"/>
  <c r="X143" i="20"/>
  <c r="W143" i="20"/>
  <c r="U143" i="20"/>
  <c r="T143" i="20"/>
  <c r="S143" i="20"/>
  <c r="R143" i="20"/>
  <c r="P143" i="20"/>
  <c r="O143" i="20"/>
  <c r="N143" i="20"/>
  <c r="M143" i="20"/>
  <c r="K143" i="20"/>
  <c r="J143" i="20"/>
  <c r="I143" i="20"/>
  <c r="H143" i="20"/>
  <c r="F143" i="20"/>
  <c r="E143" i="20"/>
  <c r="D143" i="20"/>
  <c r="C143" i="20"/>
  <c r="AJ142" i="20"/>
  <c r="AI142" i="20"/>
  <c r="AH142" i="20"/>
  <c r="AG142" i="20"/>
  <c r="AE142" i="20"/>
  <c r="AD142" i="20"/>
  <c r="AC142" i="20"/>
  <c r="AB142" i="20"/>
  <c r="Z142" i="20"/>
  <c r="Y142" i="20"/>
  <c r="X142" i="20"/>
  <c r="W142" i="20"/>
  <c r="U142" i="20"/>
  <c r="T142" i="20"/>
  <c r="S142" i="20"/>
  <c r="R142" i="20"/>
  <c r="P142" i="20"/>
  <c r="O142" i="20"/>
  <c r="N142" i="20"/>
  <c r="M142" i="20"/>
  <c r="K142" i="20"/>
  <c r="J142" i="20"/>
  <c r="I142" i="20"/>
  <c r="H142" i="20"/>
  <c r="F142" i="20"/>
  <c r="E142" i="20"/>
  <c r="D142" i="20"/>
  <c r="C142" i="20"/>
  <c r="AJ141" i="20"/>
  <c r="AI141" i="20"/>
  <c r="AH141" i="20"/>
  <c r="AG141" i="20"/>
  <c r="AE141" i="20"/>
  <c r="AD141" i="20"/>
  <c r="AC141" i="20"/>
  <c r="AB141" i="20"/>
  <c r="Z141" i="20"/>
  <c r="Y141" i="20"/>
  <c r="X141" i="20"/>
  <c r="W141" i="20"/>
  <c r="U141" i="20"/>
  <c r="T141" i="20"/>
  <c r="S141" i="20"/>
  <c r="R141" i="20"/>
  <c r="P141" i="20"/>
  <c r="O141" i="20"/>
  <c r="N141" i="20"/>
  <c r="M141" i="20"/>
  <c r="K141" i="20"/>
  <c r="J141" i="20"/>
  <c r="I141" i="20"/>
  <c r="H141" i="20"/>
  <c r="F141" i="20"/>
  <c r="E141" i="20"/>
  <c r="D141" i="20"/>
  <c r="C141" i="20"/>
  <c r="AJ140" i="20"/>
  <c r="AI140" i="20"/>
  <c r="AH140" i="20"/>
  <c r="AG140" i="20"/>
  <c r="AE140" i="20"/>
  <c r="AD140" i="20"/>
  <c r="AC140" i="20"/>
  <c r="AB140" i="20"/>
  <c r="Z140" i="20"/>
  <c r="Y140" i="20"/>
  <c r="X140" i="20"/>
  <c r="W140" i="20"/>
  <c r="U140" i="20"/>
  <c r="T140" i="20"/>
  <c r="S140" i="20"/>
  <c r="R140" i="20"/>
  <c r="P140" i="20"/>
  <c r="O140" i="20"/>
  <c r="N140" i="20"/>
  <c r="M140" i="20"/>
  <c r="K140" i="20"/>
  <c r="J140" i="20"/>
  <c r="I140" i="20"/>
  <c r="H140" i="20"/>
  <c r="F140" i="20"/>
  <c r="E140" i="20"/>
  <c r="D140" i="20"/>
  <c r="C140" i="20"/>
  <c r="AJ139" i="20"/>
  <c r="AI139" i="20"/>
  <c r="AH139" i="20"/>
  <c r="AG139" i="20"/>
  <c r="AE139" i="20"/>
  <c r="AD139" i="20"/>
  <c r="AC139" i="20"/>
  <c r="AB139" i="20"/>
  <c r="Z139" i="20"/>
  <c r="Y139" i="20"/>
  <c r="X139" i="20"/>
  <c r="W139" i="20"/>
  <c r="U139" i="20"/>
  <c r="T139" i="20"/>
  <c r="S139" i="20"/>
  <c r="R139" i="20"/>
  <c r="P139" i="20"/>
  <c r="O139" i="20"/>
  <c r="N139" i="20"/>
  <c r="M139" i="20"/>
  <c r="K139" i="20"/>
  <c r="J139" i="20"/>
  <c r="I139" i="20"/>
  <c r="H139" i="20"/>
  <c r="F139" i="20"/>
  <c r="E139" i="20"/>
  <c r="D139" i="20"/>
  <c r="C139" i="20"/>
  <c r="AJ138" i="20"/>
  <c r="AI138" i="20"/>
  <c r="AH138" i="20"/>
  <c r="AG138" i="20"/>
  <c r="AE138" i="20"/>
  <c r="AD138" i="20"/>
  <c r="AC138" i="20"/>
  <c r="AB138" i="20"/>
  <c r="Z138" i="20"/>
  <c r="Y138" i="20"/>
  <c r="X138" i="20"/>
  <c r="W138" i="20"/>
  <c r="U138" i="20"/>
  <c r="T138" i="20"/>
  <c r="S138" i="20"/>
  <c r="R138" i="20"/>
  <c r="P138" i="20"/>
  <c r="O138" i="20"/>
  <c r="N138" i="20"/>
  <c r="M138" i="20"/>
  <c r="K138" i="20"/>
  <c r="J138" i="20"/>
  <c r="I138" i="20"/>
  <c r="H138" i="20"/>
  <c r="F138" i="20"/>
  <c r="E138" i="20"/>
  <c r="D138" i="20"/>
  <c r="C138" i="20"/>
  <c r="AJ137" i="20"/>
  <c r="AI137" i="20"/>
  <c r="AH137" i="20"/>
  <c r="AG137" i="20"/>
  <c r="AE137" i="20"/>
  <c r="AD137" i="20"/>
  <c r="AC137" i="20"/>
  <c r="AB137" i="20"/>
  <c r="Z137" i="20"/>
  <c r="Y137" i="20"/>
  <c r="X137" i="20"/>
  <c r="W137" i="20"/>
  <c r="U137" i="20"/>
  <c r="T137" i="20"/>
  <c r="S137" i="20"/>
  <c r="R137" i="20"/>
  <c r="P137" i="20"/>
  <c r="O137" i="20"/>
  <c r="N137" i="20"/>
  <c r="M137" i="20"/>
  <c r="K137" i="20"/>
  <c r="J137" i="20"/>
  <c r="I137" i="20"/>
  <c r="H137" i="20"/>
  <c r="F137" i="20"/>
  <c r="E137" i="20"/>
  <c r="D137" i="20"/>
  <c r="C137" i="20"/>
  <c r="AJ136" i="20"/>
  <c r="AI136" i="20"/>
  <c r="AH136" i="20"/>
  <c r="AG136" i="20"/>
  <c r="AE136" i="20"/>
  <c r="AD136" i="20"/>
  <c r="AC136" i="20"/>
  <c r="AB136" i="20"/>
  <c r="Z136" i="20"/>
  <c r="Y136" i="20"/>
  <c r="X136" i="20"/>
  <c r="W136" i="20"/>
  <c r="U136" i="20"/>
  <c r="T136" i="20"/>
  <c r="S136" i="20"/>
  <c r="R136" i="20"/>
  <c r="P136" i="20"/>
  <c r="O136" i="20"/>
  <c r="N136" i="20"/>
  <c r="M136" i="20"/>
  <c r="K136" i="20"/>
  <c r="J136" i="20"/>
  <c r="I136" i="20"/>
  <c r="H136" i="20"/>
  <c r="F136" i="20"/>
  <c r="E136" i="20"/>
  <c r="D136" i="20"/>
  <c r="C136" i="20"/>
  <c r="AJ135" i="20"/>
  <c r="AI135" i="20"/>
  <c r="AH135" i="20"/>
  <c r="AG135" i="20"/>
  <c r="AE135" i="20"/>
  <c r="AD135" i="20"/>
  <c r="AC135" i="20"/>
  <c r="AB135" i="20"/>
  <c r="Z135" i="20"/>
  <c r="Y135" i="20"/>
  <c r="X135" i="20"/>
  <c r="W135" i="20"/>
  <c r="U135" i="20"/>
  <c r="T135" i="20"/>
  <c r="S135" i="20"/>
  <c r="R135" i="20"/>
  <c r="P135" i="20"/>
  <c r="O135" i="20"/>
  <c r="N135" i="20"/>
  <c r="M135" i="20"/>
  <c r="K135" i="20"/>
  <c r="J135" i="20"/>
  <c r="I135" i="20"/>
  <c r="H135" i="20"/>
  <c r="F135" i="20"/>
  <c r="E135" i="20"/>
  <c r="D135" i="20"/>
  <c r="C135" i="20"/>
  <c r="B129" i="20"/>
  <c r="B128" i="20"/>
  <c r="B9" i="10" s="1"/>
  <c r="AJ120" i="20"/>
  <c r="AI120" i="20"/>
  <c r="AH120" i="20"/>
  <c r="AG120" i="20"/>
  <c r="AE120" i="20"/>
  <c r="AD120" i="20"/>
  <c r="AC120" i="20"/>
  <c r="AB120" i="20"/>
  <c r="Z120" i="20"/>
  <c r="Y120" i="20"/>
  <c r="X120" i="20"/>
  <c r="W120" i="20"/>
  <c r="U120" i="20"/>
  <c r="T120" i="20"/>
  <c r="S120" i="20"/>
  <c r="R120" i="20"/>
  <c r="P120" i="20"/>
  <c r="O120" i="20"/>
  <c r="N120" i="20"/>
  <c r="M120" i="20"/>
  <c r="K120" i="20"/>
  <c r="J120" i="20"/>
  <c r="I120" i="20"/>
  <c r="H120" i="20"/>
  <c r="F120" i="20"/>
  <c r="E120" i="20"/>
  <c r="D120" i="20"/>
  <c r="C120" i="20"/>
  <c r="AJ118" i="20"/>
  <c r="AI118" i="20"/>
  <c r="AH118" i="20"/>
  <c r="AG118" i="20"/>
  <c r="AE118" i="20"/>
  <c r="AD118" i="20"/>
  <c r="AC118" i="20"/>
  <c r="AB118" i="20"/>
  <c r="Z118" i="20"/>
  <c r="Y118" i="20"/>
  <c r="X118" i="20"/>
  <c r="W118" i="20"/>
  <c r="U118" i="20"/>
  <c r="T118" i="20"/>
  <c r="S118" i="20"/>
  <c r="R118" i="20"/>
  <c r="P118" i="20"/>
  <c r="O118" i="20"/>
  <c r="N118" i="20"/>
  <c r="M118" i="20"/>
  <c r="K118" i="20"/>
  <c r="J118" i="20"/>
  <c r="I118" i="20"/>
  <c r="H118" i="20"/>
  <c r="F118" i="20"/>
  <c r="E118" i="20"/>
  <c r="D118" i="20"/>
  <c r="C118" i="20"/>
  <c r="AJ117" i="20"/>
  <c r="AI117" i="20"/>
  <c r="AH117" i="20"/>
  <c r="AG117" i="20"/>
  <c r="AE117" i="20"/>
  <c r="AD117" i="20"/>
  <c r="AC117" i="20"/>
  <c r="AB117" i="20"/>
  <c r="Z117" i="20"/>
  <c r="Y117" i="20"/>
  <c r="X117" i="20"/>
  <c r="W117" i="20"/>
  <c r="U117" i="20"/>
  <c r="T117" i="20"/>
  <c r="S117" i="20"/>
  <c r="R117" i="20"/>
  <c r="P117" i="20"/>
  <c r="O117" i="20"/>
  <c r="N117" i="20"/>
  <c r="M117" i="20"/>
  <c r="K117" i="20"/>
  <c r="J117" i="20"/>
  <c r="I117" i="20"/>
  <c r="H117" i="20"/>
  <c r="F117" i="20"/>
  <c r="E117" i="20"/>
  <c r="D117" i="20"/>
  <c r="C117" i="20"/>
  <c r="AJ116" i="20"/>
  <c r="AI116" i="20"/>
  <c r="AH116" i="20"/>
  <c r="AG116" i="20"/>
  <c r="AE116" i="20"/>
  <c r="AD116" i="20"/>
  <c r="AC116" i="20"/>
  <c r="AB116" i="20"/>
  <c r="Z116" i="20"/>
  <c r="Y116" i="20"/>
  <c r="X116" i="20"/>
  <c r="W116" i="20"/>
  <c r="U116" i="20"/>
  <c r="T116" i="20"/>
  <c r="S116" i="20"/>
  <c r="R116" i="20"/>
  <c r="P116" i="20"/>
  <c r="O116" i="20"/>
  <c r="N116" i="20"/>
  <c r="M116" i="20"/>
  <c r="K116" i="20"/>
  <c r="J116" i="20"/>
  <c r="I116" i="20"/>
  <c r="H116" i="20"/>
  <c r="F116" i="20"/>
  <c r="E116" i="20"/>
  <c r="D116" i="20"/>
  <c r="C116" i="20"/>
  <c r="AJ115" i="20"/>
  <c r="AI115" i="20"/>
  <c r="AH115" i="20"/>
  <c r="AG115" i="20"/>
  <c r="AE115" i="20"/>
  <c r="AD115" i="20"/>
  <c r="AC115" i="20"/>
  <c r="AB115" i="20"/>
  <c r="Z115" i="20"/>
  <c r="Y115" i="20"/>
  <c r="X115" i="20"/>
  <c r="W115" i="20"/>
  <c r="U115" i="20"/>
  <c r="T115" i="20"/>
  <c r="S115" i="20"/>
  <c r="R115" i="20"/>
  <c r="P115" i="20"/>
  <c r="O115" i="20"/>
  <c r="N115" i="20"/>
  <c r="M115" i="20"/>
  <c r="K115" i="20"/>
  <c r="J115" i="20"/>
  <c r="I115" i="20"/>
  <c r="H115" i="20"/>
  <c r="F115" i="20"/>
  <c r="E115" i="20"/>
  <c r="D115" i="20"/>
  <c r="C115" i="20"/>
  <c r="AJ114" i="20"/>
  <c r="AI114" i="20"/>
  <c r="AH114" i="20"/>
  <c r="AG114" i="20"/>
  <c r="AE114" i="20"/>
  <c r="AD114" i="20"/>
  <c r="AC114" i="20"/>
  <c r="AB114" i="20"/>
  <c r="Z114" i="20"/>
  <c r="Y114" i="20"/>
  <c r="X114" i="20"/>
  <c r="W114" i="20"/>
  <c r="U114" i="20"/>
  <c r="T114" i="20"/>
  <c r="S114" i="20"/>
  <c r="R114" i="20"/>
  <c r="P114" i="20"/>
  <c r="O114" i="20"/>
  <c r="N114" i="20"/>
  <c r="M114" i="20"/>
  <c r="K114" i="20"/>
  <c r="J114" i="20"/>
  <c r="I114" i="20"/>
  <c r="H114" i="20"/>
  <c r="F114" i="20"/>
  <c r="E114" i="20"/>
  <c r="D114" i="20"/>
  <c r="C114" i="20"/>
  <c r="AK113" i="20"/>
  <c r="AF113" i="20"/>
  <c r="AA113" i="20"/>
  <c r="V113" i="20"/>
  <c r="Q113" i="20"/>
  <c r="L113" i="20"/>
  <c r="G113" i="20"/>
  <c r="B113" i="20"/>
  <c r="AK112" i="20"/>
  <c r="AF112" i="20"/>
  <c r="AA112" i="20"/>
  <c r="V112" i="20"/>
  <c r="Q112" i="20"/>
  <c r="L112" i="20"/>
  <c r="G112" i="20"/>
  <c r="B112" i="20"/>
  <c r="AJ111" i="20"/>
  <c r="AI111" i="20"/>
  <c r="AH111" i="20"/>
  <c r="AG111" i="20"/>
  <c r="AE111" i="20"/>
  <c r="AD111" i="20"/>
  <c r="AC111" i="20"/>
  <c r="AB111" i="20"/>
  <c r="Z111" i="20"/>
  <c r="Y111" i="20"/>
  <c r="X111" i="20"/>
  <c r="W111" i="20"/>
  <c r="U111" i="20"/>
  <c r="T111" i="20"/>
  <c r="S111" i="20"/>
  <c r="R111" i="20"/>
  <c r="P111" i="20"/>
  <c r="O111" i="20"/>
  <c r="N111" i="20"/>
  <c r="M111" i="20"/>
  <c r="K111" i="20"/>
  <c r="J111" i="20"/>
  <c r="I111" i="20"/>
  <c r="H111" i="20"/>
  <c r="F111" i="20"/>
  <c r="E111" i="20"/>
  <c r="D111" i="20"/>
  <c r="C111" i="20"/>
  <c r="AJ110" i="20"/>
  <c r="AI110" i="20"/>
  <c r="AH110" i="20"/>
  <c r="AG110" i="20"/>
  <c r="AE110" i="20"/>
  <c r="AD110" i="20"/>
  <c r="AC110" i="20"/>
  <c r="AB110" i="20"/>
  <c r="Z110" i="20"/>
  <c r="Y110" i="20"/>
  <c r="X110" i="20"/>
  <c r="W110" i="20"/>
  <c r="U110" i="20"/>
  <c r="T110" i="20"/>
  <c r="S110" i="20"/>
  <c r="R110" i="20"/>
  <c r="P110" i="20"/>
  <c r="O110" i="20"/>
  <c r="N110" i="20"/>
  <c r="M110" i="20"/>
  <c r="K110" i="20"/>
  <c r="J110" i="20"/>
  <c r="I110" i="20"/>
  <c r="H110" i="20"/>
  <c r="F110" i="20"/>
  <c r="E110" i="20"/>
  <c r="D110" i="20"/>
  <c r="C110" i="20"/>
  <c r="AJ93" i="20"/>
  <c r="AI93" i="20"/>
  <c r="AH93" i="20"/>
  <c r="AG93" i="20"/>
  <c r="AE93" i="20"/>
  <c r="AD93" i="20"/>
  <c r="AC93" i="20"/>
  <c r="AB93" i="20"/>
  <c r="Z93" i="20"/>
  <c r="Y93" i="20"/>
  <c r="X93" i="20"/>
  <c r="W93" i="20"/>
  <c r="U93" i="20"/>
  <c r="T93" i="20"/>
  <c r="S93" i="20"/>
  <c r="R93" i="20"/>
  <c r="P93" i="20"/>
  <c r="O93" i="20"/>
  <c r="N93" i="20"/>
  <c r="M93" i="20"/>
  <c r="K93" i="20"/>
  <c r="J93" i="20"/>
  <c r="I93" i="20"/>
  <c r="H93" i="20"/>
  <c r="F93" i="20"/>
  <c r="E93" i="20"/>
  <c r="D93" i="20"/>
  <c r="C93" i="20"/>
  <c r="AJ92" i="20"/>
  <c r="AI92" i="20"/>
  <c r="AH92" i="20"/>
  <c r="AG92" i="20"/>
  <c r="AE92" i="20"/>
  <c r="AD92" i="20"/>
  <c r="AC92" i="20"/>
  <c r="AB92" i="20"/>
  <c r="Z92" i="20"/>
  <c r="Y92" i="20"/>
  <c r="X92" i="20"/>
  <c r="W92" i="20"/>
  <c r="U92" i="20"/>
  <c r="T92" i="20"/>
  <c r="S92" i="20"/>
  <c r="R92" i="20"/>
  <c r="P92" i="20"/>
  <c r="O92" i="20"/>
  <c r="N92" i="20"/>
  <c r="M92" i="20"/>
  <c r="K92" i="20"/>
  <c r="J92" i="20"/>
  <c r="I92" i="20"/>
  <c r="H92" i="20"/>
  <c r="F92" i="20"/>
  <c r="E92" i="20"/>
  <c r="D92" i="20"/>
  <c r="C92" i="20"/>
  <c r="AJ91" i="20"/>
  <c r="AI91" i="20"/>
  <c r="AH91" i="20"/>
  <c r="AG91" i="20"/>
  <c r="AE91" i="20"/>
  <c r="AD91" i="20"/>
  <c r="AC91" i="20"/>
  <c r="AB91" i="20"/>
  <c r="Z91" i="20"/>
  <c r="Y91" i="20"/>
  <c r="X91" i="20"/>
  <c r="W91" i="20"/>
  <c r="U91" i="20"/>
  <c r="T91" i="20"/>
  <c r="S91" i="20"/>
  <c r="R91" i="20"/>
  <c r="P91" i="20"/>
  <c r="O91" i="20"/>
  <c r="N91" i="20"/>
  <c r="M91" i="20"/>
  <c r="K91" i="20"/>
  <c r="J91" i="20"/>
  <c r="I91" i="20"/>
  <c r="H91" i="20"/>
  <c r="F91" i="20"/>
  <c r="E91" i="20"/>
  <c r="D91" i="20"/>
  <c r="C91" i="20"/>
  <c r="AJ90" i="20"/>
  <c r="AI90" i="20"/>
  <c r="AH90" i="20"/>
  <c r="AG90" i="20"/>
  <c r="AE90" i="20"/>
  <c r="AD90" i="20"/>
  <c r="AC90" i="20"/>
  <c r="AB90" i="20"/>
  <c r="Z90" i="20"/>
  <c r="Y90" i="20"/>
  <c r="X90" i="20"/>
  <c r="W90" i="20"/>
  <c r="U90" i="20"/>
  <c r="T90" i="20"/>
  <c r="S90" i="20"/>
  <c r="R90" i="20"/>
  <c r="P90" i="20"/>
  <c r="O90" i="20"/>
  <c r="N90" i="20"/>
  <c r="M90" i="20"/>
  <c r="K90" i="20"/>
  <c r="J90" i="20"/>
  <c r="I90" i="20"/>
  <c r="H90" i="20"/>
  <c r="F90" i="20"/>
  <c r="E90" i="20"/>
  <c r="D90" i="20"/>
  <c r="C90" i="20"/>
  <c r="AJ89" i="20"/>
  <c r="AI89" i="20"/>
  <c r="AH89" i="20"/>
  <c r="AG89" i="20"/>
  <c r="AE89" i="20"/>
  <c r="AD89" i="20"/>
  <c r="AC89" i="20"/>
  <c r="AB89" i="20"/>
  <c r="Z89" i="20"/>
  <c r="Y89" i="20"/>
  <c r="X89" i="20"/>
  <c r="W89" i="20"/>
  <c r="U89" i="20"/>
  <c r="T89" i="20"/>
  <c r="S89" i="20"/>
  <c r="R89" i="20"/>
  <c r="P89" i="20"/>
  <c r="O89" i="20"/>
  <c r="N89" i="20"/>
  <c r="M89" i="20"/>
  <c r="K89" i="20"/>
  <c r="J89" i="20"/>
  <c r="I89" i="20"/>
  <c r="H89" i="20"/>
  <c r="F89" i="20"/>
  <c r="E89" i="20"/>
  <c r="D89" i="20"/>
  <c r="C89" i="20"/>
  <c r="AJ88" i="20"/>
  <c r="AI88" i="20"/>
  <c r="AH88" i="20"/>
  <c r="AG88" i="20"/>
  <c r="AE88" i="20"/>
  <c r="AD88" i="20"/>
  <c r="AC88" i="20"/>
  <c r="AB88" i="20"/>
  <c r="Z88" i="20"/>
  <c r="Y88" i="20"/>
  <c r="X88" i="20"/>
  <c r="W88" i="20"/>
  <c r="U88" i="20"/>
  <c r="T88" i="20"/>
  <c r="S88" i="20"/>
  <c r="R88" i="20"/>
  <c r="P88" i="20"/>
  <c r="O88" i="20"/>
  <c r="N88" i="20"/>
  <c r="M88" i="20"/>
  <c r="K88" i="20"/>
  <c r="J88" i="20"/>
  <c r="I88" i="20"/>
  <c r="H88" i="20"/>
  <c r="F88" i="20"/>
  <c r="E88" i="20"/>
  <c r="D88" i="20"/>
  <c r="C88" i="20"/>
  <c r="AK87" i="20"/>
  <c r="AI87" i="20"/>
  <c r="AF87" i="20"/>
  <c r="AH87" i="20" s="1"/>
  <c r="AA87" i="20"/>
  <c r="V87" i="20"/>
  <c r="S87" i="20" s="1"/>
  <c r="Q87" i="20"/>
  <c r="L87" i="20"/>
  <c r="G87" i="20"/>
  <c r="C87" i="20" s="1"/>
  <c r="B87" i="20"/>
  <c r="AJ86" i="20"/>
  <c r="AI86" i="20"/>
  <c r="AH86" i="20"/>
  <c r="AG86" i="20"/>
  <c r="AE86" i="20"/>
  <c r="AD86" i="20"/>
  <c r="AC86" i="20"/>
  <c r="AB86" i="20"/>
  <c r="Z86" i="20"/>
  <c r="Y86" i="20"/>
  <c r="X86" i="20"/>
  <c r="W86" i="20"/>
  <c r="U86" i="20"/>
  <c r="T86" i="20"/>
  <c r="S86" i="20"/>
  <c r="R86" i="20"/>
  <c r="P86" i="20"/>
  <c r="O86" i="20"/>
  <c r="N86" i="20"/>
  <c r="M86" i="20"/>
  <c r="K86" i="20"/>
  <c r="J86" i="20"/>
  <c r="I86" i="20"/>
  <c r="H86" i="20"/>
  <c r="F86" i="20"/>
  <c r="E86" i="20"/>
  <c r="D86" i="20"/>
  <c r="C86" i="20"/>
  <c r="AJ85" i="20"/>
  <c r="AI85" i="20"/>
  <c r="AH85" i="20"/>
  <c r="AG85" i="20"/>
  <c r="AE85" i="20"/>
  <c r="AD85" i="20"/>
  <c r="AC85" i="20"/>
  <c r="AB85" i="20"/>
  <c r="Z85" i="20"/>
  <c r="Y85" i="20"/>
  <c r="X85" i="20"/>
  <c r="W85" i="20"/>
  <c r="U85" i="20"/>
  <c r="T85" i="20"/>
  <c r="S85" i="20"/>
  <c r="R85" i="20"/>
  <c r="P85" i="20"/>
  <c r="O85" i="20"/>
  <c r="N85" i="20"/>
  <c r="M85" i="20"/>
  <c r="K85" i="20"/>
  <c r="J85" i="20"/>
  <c r="I85" i="20"/>
  <c r="H85" i="20"/>
  <c r="F85" i="20"/>
  <c r="E85" i="20"/>
  <c r="D85" i="20"/>
  <c r="C85" i="20"/>
  <c r="AJ84" i="20"/>
  <c r="AI84" i="20"/>
  <c r="AH84" i="20"/>
  <c r="AG84" i="20"/>
  <c r="AE84" i="20"/>
  <c r="AD84" i="20"/>
  <c r="AC84" i="20"/>
  <c r="AB84" i="20"/>
  <c r="Z84" i="20"/>
  <c r="Y84" i="20"/>
  <c r="X84" i="20"/>
  <c r="W84" i="20"/>
  <c r="U84" i="20"/>
  <c r="T84" i="20"/>
  <c r="S84" i="20"/>
  <c r="R84" i="20"/>
  <c r="P84" i="20"/>
  <c r="O84" i="20"/>
  <c r="N84" i="20"/>
  <c r="M84" i="20"/>
  <c r="K84" i="20"/>
  <c r="J84" i="20"/>
  <c r="I84" i="20"/>
  <c r="H84" i="20"/>
  <c r="F84" i="20"/>
  <c r="E84" i="20"/>
  <c r="D84" i="20"/>
  <c r="C84" i="20"/>
  <c r="AJ83" i="20"/>
  <c r="AI83" i="20"/>
  <c r="AH83" i="20"/>
  <c r="AG83" i="20"/>
  <c r="AE83" i="20"/>
  <c r="AD83" i="20"/>
  <c r="AC83" i="20"/>
  <c r="AB83" i="20"/>
  <c r="Z83" i="20"/>
  <c r="Y83" i="20"/>
  <c r="X83" i="20"/>
  <c r="W83" i="20"/>
  <c r="U83" i="20"/>
  <c r="T83" i="20"/>
  <c r="S83" i="20"/>
  <c r="R83" i="20"/>
  <c r="P83" i="20"/>
  <c r="O83" i="20"/>
  <c r="N83" i="20"/>
  <c r="M83" i="20"/>
  <c r="K83" i="20"/>
  <c r="J83" i="20"/>
  <c r="I83" i="20"/>
  <c r="H83" i="20"/>
  <c r="F83" i="20"/>
  <c r="E83" i="20"/>
  <c r="D83" i="20"/>
  <c r="C83" i="20"/>
  <c r="AJ81" i="20"/>
  <c r="AI81" i="20"/>
  <c r="AH81" i="20"/>
  <c r="AG81" i="20"/>
  <c r="AE81" i="20"/>
  <c r="AD81" i="20"/>
  <c r="AC81" i="20"/>
  <c r="AB81" i="20"/>
  <c r="Z81" i="20"/>
  <c r="Y81" i="20"/>
  <c r="X81" i="20"/>
  <c r="W81" i="20"/>
  <c r="U81" i="20"/>
  <c r="T81" i="20"/>
  <c r="S81" i="20"/>
  <c r="R81" i="20"/>
  <c r="P81" i="20"/>
  <c r="O81" i="20"/>
  <c r="N81" i="20"/>
  <c r="M81" i="20"/>
  <c r="K81" i="20"/>
  <c r="J81" i="20"/>
  <c r="I81" i="20"/>
  <c r="H81" i="20"/>
  <c r="F81" i="20"/>
  <c r="E81" i="20"/>
  <c r="D81" i="20"/>
  <c r="C81" i="20"/>
  <c r="AJ80" i="20"/>
  <c r="AI80" i="20"/>
  <c r="AH80" i="20"/>
  <c r="AG80" i="20"/>
  <c r="AE80" i="20"/>
  <c r="AD80" i="20"/>
  <c r="AC80" i="20"/>
  <c r="AB80" i="20"/>
  <c r="Z80" i="20"/>
  <c r="Y80" i="20"/>
  <c r="X80" i="20"/>
  <c r="W80" i="20"/>
  <c r="U80" i="20"/>
  <c r="T80" i="20"/>
  <c r="S80" i="20"/>
  <c r="R80" i="20"/>
  <c r="P80" i="20"/>
  <c r="O80" i="20"/>
  <c r="N80" i="20"/>
  <c r="M80" i="20"/>
  <c r="K80" i="20"/>
  <c r="J80" i="20"/>
  <c r="I80" i="20"/>
  <c r="H80" i="20"/>
  <c r="F80" i="20"/>
  <c r="E80" i="20"/>
  <c r="D80" i="20"/>
  <c r="C80" i="20"/>
  <c r="AJ79" i="20"/>
  <c r="AI79" i="20"/>
  <c r="AH79" i="20"/>
  <c r="AG79" i="20"/>
  <c r="AE79" i="20"/>
  <c r="AD79" i="20"/>
  <c r="AC79" i="20"/>
  <c r="AB79" i="20"/>
  <c r="Z79" i="20"/>
  <c r="Y79" i="20"/>
  <c r="X79" i="20"/>
  <c r="W79" i="20"/>
  <c r="U79" i="20"/>
  <c r="T79" i="20"/>
  <c r="S79" i="20"/>
  <c r="R79" i="20"/>
  <c r="P79" i="20"/>
  <c r="O79" i="20"/>
  <c r="N79" i="20"/>
  <c r="M79" i="20"/>
  <c r="K79" i="20"/>
  <c r="J79" i="20"/>
  <c r="I79" i="20"/>
  <c r="H79" i="20"/>
  <c r="F79" i="20"/>
  <c r="E79" i="20"/>
  <c r="D79" i="20"/>
  <c r="C79" i="20"/>
  <c r="AJ78" i="20"/>
  <c r="AI78" i="20"/>
  <c r="AH78" i="20"/>
  <c r="AG78" i="20"/>
  <c r="AE78" i="20"/>
  <c r="AD78" i="20"/>
  <c r="AC78" i="20"/>
  <c r="AB78" i="20"/>
  <c r="Z78" i="20"/>
  <c r="Y78" i="20"/>
  <c r="X78" i="20"/>
  <c r="W78" i="20"/>
  <c r="U78" i="20"/>
  <c r="T78" i="20"/>
  <c r="S78" i="20"/>
  <c r="R78" i="20"/>
  <c r="P78" i="20"/>
  <c r="O78" i="20"/>
  <c r="N78" i="20"/>
  <c r="M78" i="20"/>
  <c r="K78" i="20"/>
  <c r="J78" i="20"/>
  <c r="I78" i="20"/>
  <c r="H78" i="20"/>
  <c r="F78" i="20"/>
  <c r="E78" i="20"/>
  <c r="D78" i="20"/>
  <c r="C78" i="20"/>
  <c r="AJ77" i="20"/>
  <c r="AI77" i="20"/>
  <c r="AH77" i="20"/>
  <c r="AG77" i="20"/>
  <c r="AE77" i="20"/>
  <c r="AD77" i="20"/>
  <c r="AC77" i="20"/>
  <c r="AB77" i="20"/>
  <c r="Z77" i="20"/>
  <c r="Y77" i="20"/>
  <c r="X77" i="20"/>
  <c r="W77" i="20"/>
  <c r="U77" i="20"/>
  <c r="T77" i="20"/>
  <c r="S77" i="20"/>
  <c r="R77" i="20"/>
  <c r="P77" i="20"/>
  <c r="O77" i="20"/>
  <c r="N77" i="20"/>
  <c r="M77" i="20"/>
  <c r="K77" i="20"/>
  <c r="J77" i="20"/>
  <c r="I77" i="20"/>
  <c r="H77" i="20"/>
  <c r="F77" i="20"/>
  <c r="E77" i="20"/>
  <c r="D77" i="20"/>
  <c r="C77" i="20"/>
  <c r="AJ76" i="20"/>
  <c r="AI76" i="20"/>
  <c r="AH76" i="20"/>
  <c r="AG76" i="20"/>
  <c r="AE76" i="20"/>
  <c r="AD76" i="20"/>
  <c r="AC76" i="20"/>
  <c r="AB76" i="20"/>
  <c r="Z76" i="20"/>
  <c r="Y76" i="20"/>
  <c r="X76" i="20"/>
  <c r="W76" i="20"/>
  <c r="U76" i="20"/>
  <c r="T76" i="20"/>
  <c r="S76" i="20"/>
  <c r="R76" i="20"/>
  <c r="P76" i="20"/>
  <c r="O76" i="20"/>
  <c r="N76" i="20"/>
  <c r="M76" i="20"/>
  <c r="K76" i="20"/>
  <c r="J76" i="20"/>
  <c r="I76" i="20"/>
  <c r="H76" i="20"/>
  <c r="F76" i="20"/>
  <c r="E76" i="20"/>
  <c r="D76" i="20"/>
  <c r="C76" i="20"/>
  <c r="AJ75" i="20"/>
  <c r="AI75" i="20"/>
  <c r="AH75" i="20"/>
  <c r="AG75" i="20"/>
  <c r="AE75" i="20"/>
  <c r="AD75" i="20"/>
  <c r="AC75" i="20"/>
  <c r="AB75" i="20"/>
  <c r="Z75" i="20"/>
  <c r="Y75" i="20"/>
  <c r="X75" i="20"/>
  <c r="W75" i="20"/>
  <c r="U75" i="20"/>
  <c r="T75" i="20"/>
  <c r="S75" i="20"/>
  <c r="R75" i="20"/>
  <c r="P75" i="20"/>
  <c r="O75" i="20"/>
  <c r="N75" i="20"/>
  <c r="M75" i="20"/>
  <c r="K75" i="20"/>
  <c r="J75" i="20"/>
  <c r="I75" i="20"/>
  <c r="H75" i="20"/>
  <c r="F75" i="20"/>
  <c r="E75" i="20"/>
  <c r="D75" i="20"/>
  <c r="C75" i="20"/>
  <c r="AJ74" i="20"/>
  <c r="AI74" i="20"/>
  <c r="AH74" i="20"/>
  <c r="AG74" i="20"/>
  <c r="AE74" i="20"/>
  <c r="AD74" i="20"/>
  <c r="AC74" i="20"/>
  <c r="AB74" i="20"/>
  <c r="Z74" i="20"/>
  <c r="Y74" i="20"/>
  <c r="X74" i="20"/>
  <c r="W74" i="20"/>
  <c r="U74" i="20"/>
  <c r="T74" i="20"/>
  <c r="S74" i="20"/>
  <c r="R74" i="20"/>
  <c r="P74" i="20"/>
  <c r="O74" i="20"/>
  <c r="N74" i="20"/>
  <c r="M74" i="20"/>
  <c r="K74" i="20"/>
  <c r="J74" i="20"/>
  <c r="I74" i="20"/>
  <c r="H74" i="20"/>
  <c r="F74" i="20"/>
  <c r="E74" i="20"/>
  <c r="D74" i="20"/>
  <c r="C74" i="20"/>
  <c r="AJ73" i="20"/>
  <c r="AI73" i="20"/>
  <c r="AH73" i="20"/>
  <c r="AG73" i="20"/>
  <c r="AE73" i="20"/>
  <c r="AD73" i="20"/>
  <c r="AC73" i="20"/>
  <c r="AB73" i="20"/>
  <c r="Z73" i="20"/>
  <c r="Y73" i="20"/>
  <c r="X73" i="20"/>
  <c r="W73" i="20"/>
  <c r="U73" i="20"/>
  <c r="T73" i="20"/>
  <c r="S73" i="20"/>
  <c r="R73" i="20"/>
  <c r="P73" i="20"/>
  <c r="O73" i="20"/>
  <c r="N73" i="20"/>
  <c r="M73" i="20"/>
  <c r="K73" i="20"/>
  <c r="J73" i="20"/>
  <c r="I73" i="20"/>
  <c r="H73" i="20"/>
  <c r="F73" i="20"/>
  <c r="E73" i="20"/>
  <c r="D73" i="20"/>
  <c r="C73" i="20"/>
  <c r="AJ72" i="20"/>
  <c r="AI72" i="20"/>
  <c r="AH72" i="20"/>
  <c r="AG72" i="20"/>
  <c r="AE72" i="20"/>
  <c r="AD72" i="20"/>
  <c r="AC72" i="20"/>
  <c r="AB72" i="20"/>
  <c r="Z72" i="20"/>
  <c r="Y72" i="20"/>
  <c r="X72" i="20"/>
  <c r="W72" i="20"/>
  <c r="U72" i="20"/>
  <c r="T72" i="20"/>
  <c r="S72" i="20"/>
  <c r="R72" i="20"/>
  <c r="P72" i="20"/>
  <c r="O72" i="20"/>
  <c r="N72" i="20"/>
  <c r="M72" i="20"/>
  <c r="K72" i="20"/>
  <c r="J72" i="20"/>
  <c r="I72" i="20"/>
  <c r="H72" i="20"/>
  <c r="F72" i="20"/>
  <c r="E72" i="20"/>
  <c r="D72" i="20"/>
  <c r="C72" i="20"/>
  <c r="AK71" i="20"/>
  <c r="AF71" i="20"/>
  <c r="AA71" i="20"/>
  <c r="Z71" i="20" s="1"/>
  <c r="V71" i="20"/>
  <c r="T71" i="20"/>
  <c r="Q71" i="20"/>
  <c r="S71" i="20" s="1"/>
  <c r="L71" i="20"/>
  <c r="I71" i="20"/>
  <c r="G71" i="20"/>
  <c r="K71" i="20" s="1"/>
  <c r="B71" i="20"/>
  <c r="D71" i="20" s="1"/>
  <c r="AJ66" i="20"/>
  <c r="AI66" i="20"/>
  <c r="AH66" i="20"/>
  <c r="AG66" i="20"/>
  <c r="AE66" i="20"/>
  <c r="AD66" i="20"/>
  <c r="AC66" i="20"/>
  <c r="AB66" i="20"/>
  <c r="Z66" i="20"/>
  <c r="Y66" i="20"/>
  <c r="X66" i="20"/>
  <c r="W66" i="20"/>
  <c r="U66" i="20"/>
  <c r="T66" i="20"/>
  <c r="S66" i="20"/>
  <c r="R66" i="20"/>
  <c r="P66" i="20"/>
  <c r="O66" i="20"/>
  <c r="N66" i="20"/>
  <c r="M66" i="20"/>
  <c r="K66" i="20"/>
  <c r="J66" i="20"/>
  <c r="I66" i="20"/>
  <c r="H66" i="20"/>
  <c r="F66" i="20"/>
  <c r="E66" i="20"/>
  <c r="D66" i="20"/>
  <c r="C66" i="20"/>
  <c r="AJ65" i="20"/>
  <c r="AI65" i="20"/>
  <c r="AH65" i="20"/>
  <c r="AG65" i="20"/>
  <c r="AE65" i="20"/>
  <c r="AD65" i="20"/>
  <c r="AC65" i="20"/>
  <c r="AB65" i="20"/>
  <c r="Z65" i="20"/>
  <c r="Y65" i="20"/>
  <c r="X65" i="20"/>
  <c r="W65" i="20"/>
  <c r="U65" i="20"/>
  <c r="T65" i="20"/>
  <c r="S65" i="20"/>
  <c r="R65" i="20"/>
  <c r="P65" i="20"/>
  <c r="O65" i="20"/>
  <c r="N65" i="20"/>
  <c r="M65" i="20"/>
  <c r="K65" i="20"/>
  <c r="J65" i="20"/>
  <c r="I65" i="20"/>
  <c r="H65" i="20"/>
  <c r="F65" i="20"/>
  <c r="E65" i="20"/>
  <c r="D65" i="20"/>
  <c r="C65" i="20"/>
  <c r="AJ64" i="20"/>
  <c r="AI64" i="20"/>
  <c r="AH64" i="20"/>
  <c r="AG64" i="20"/>
  <c r="AE64" i="20"/>
  <c r="AD64" i="20"/>
  <c r="AC64" i="20"/>
  <c r="AB64" i="20"/>
  <c r="Z64" i="20"/>
  <c r="Y64" i="20"/>
  <c r="X64" i="20"/>
  <c r="W64" i="20"/>
  <c r="U64" i="20"/>
  <c r="T64" i="20"/>
  <c r="S64" i="20"/>
  <c r="R64" i="20"/>
  <c r="P64" i="20"/>
  <c r="O64" i="20"/>
  <c r="N64" i="20"/>
  <c r="M64" i="20"/>
  <c r="K64" i="20"/>
  <c r="J64" i="20"/>
  <c r="I64" i="20"/>
  <c r="H64" i="20"/>
  <c r="F64" i="20"/>
  <c r="E64" i="20"/>
  <c r="D64" i="20"/>
  <c r="C64" i="20"/>
  <c r="AJ63" i="20"/>
  <c r="AI63" i="20"/>
  <c r="AH63" i="20"/>
  <c r="AG63" i="20"/>
  <c r="AE63" i="20"/>
  <c r="AD63" i="20"/>
  <c r="AC63" i="20"/>
  <c r="AB63" i="20"/>
  <c r="Z63" i="20"/>
  <c r="Y63" i="20"/>
  <c r="X63" i="20"/>
  <c r="W63" i="20"/>
  <c r="U63" i="20"/>
  <c r="T63" i="20"/>
  <c r="S63" i="20"/>
  <c r="R63" i="20"/>
  <c r="P63" i="20"/>
  <c r="O63" i="20"/>
  <c r="N63" i="20"/>
  <c r="M63" i="20"/>
  <c r="K63" i="20"/>
  <c r="J63" i="20"/>
  <c r="I63" i="20"/>
  <c r="H63" i="20"/>
  <c r="F63" i="20"/>
  <c r="E63" i="20"/>
  <c r="D63" i="20"/>
  <c r="C63" i="20"/>
  <c r="AJ62" i="20"/>
  <c r="AI62" i="20"/>
  <c r="AH62" i="20"/>
  <c r="AG62" i="20"/>
  <c r="AE62" i="20"/>
  <c r="AD62" i="20"/>
  <c r="AC62" i="20"/>
  <c r="AB62" i="20"/>
  <c r="Z62" i="20"/>
  <c r="Y62" i="20"/>
  <c r="X62" i="20"/>
  <c r="W62" i="20"/>
  <c r="U62" i="20"/>
  <c r="T62" i="20"/>
  <c r="S62" i="20"/>
  <c r="R62" i="20"/>
  <c r="P62" i="20"/>
  <c r="O62" i="20"/>
  <c r="N62" i="20"/>
  <c r="M62" i="20"/>
  <c r="K62" i="20"/>
  <c r="J62" i="20"/>
  <c r="I62" i="20"/>
  <c r="H62" i="20"/>
  <c r="F62" i="20"/>
  <c r="E62" i="20"/>
  <c r="D62" i="20"/>
  <c r="C62" i="20"/>
  <c r="AJ61" i="20"/>
  <c r="AI61" i="20"/>
  <c r="AH61" i="20"/>
  <c r="AG61" i="20"/>
  <c r="AE61" i="20"/>
  <c r="AD61" i="20"/>
  <c r="AC61" i="20"/>
  <c r="AB61" i="20"/>
  <c r="Z61" i="20"/>
  <c r="Y61" i="20"/>
  <c r="X61" i="20"/>
  <c r="W61" i="20"/>
  <c r="U61" i="20"/>
  <c r="T61" i="20"/>
  <c r="S61" i="20"/>
  <c r="R61" i="20"/>
  <c r="P61" i="20"/>
  <c r="O61" i="20"/>
  <c r="N61" i="20"/>
  <c r="M61" i="20"/>
  <c r="K61" i="20"/>
  <c r="J61" i="20"/>
  <c r="I61" i="20"/>
  <c r="H61" i="20"/>
  <c r="F61" i="20"/>
  <c r="E61" i="20"/>
  <c r="D61" i="20"/>
  <c r="C61" i="20"/>
  <c r="AJ60" i="20"/>
  <c r="AI60" i="20"/>
  <c r="AH60" i="20"/>
  <c r="AG60" i="20"/>
  <c r="AE60" i="20"/>
  <c r="AD60" i="20"/>
  <c r="AC60" i="20"/>
  <c r="AB60" i="20"/>
  <c r="Z60" i="20"/>
  <c r="Y60" i="20"/>
  <c r="X60" i="20"/>
  <c r="W60" i="20"/>
  <c r="U60" i="20"/>
  <c r="T60" i="20"/>
  <c r="S60" i="20"/>
  <c r="R60" i="20"/>
  <c r="P60" i="20"/>
  <c r="O60" i="20"/>
  <c r="N60" i="20"/>
  <c r="M60" i="20"/>
  <c r="K60" i="20"/>
  <c r="J60" i="20"/>
  <c r="I60" i="20"/>
  <c r="H60" i="20"/>
  <c r="F60" i="20"/>
  <c r="E60" i="20"/>
  <c r="D60" i="20"/>
  <c r="C60" i="20"/>
  <c r="AJ59" i="20"/>
  <c r="AI59" i="20"/>
  <c r="AH59" i="20"/>
  <c r="AG59" i="20"/>
  <c r="AE59" i="20"/>
  <c r="AD59" i="20"/>
  <c r="AC59" i="20"/>
  <c r="AB59" i="20"/>
  <c r="Z59" i="20"/>
  <c r="Y59" i="20"/>
  <c r="X59" i="20"/>
  <c r="W59" i="20"/>
  <c r="U59" i="20"/>
  <c r="T59" i="20"/>
  <c r="S59" i="20"/>
  <c r="R59" i="20"/>
  <c r="P59" i="20"/>
  <c r="O59" i="20"/>
  <c r="N59" i="20"/>
  <c r="M59" i="20"/>
  <c r="K59" i="20"/>
  <c r="J59" i="20"/>
  <c r="I59" i="20"/>
  <c r="H59" i="20"/>
  <c r="F59" i="20"/>
  <c r="E59" i="20"/>
  <c r="D59" i="20"/>
  <c r="C59" i="20"/>
  <c r="AJ58" i="20"/>
  <c r="AI58" i="20"/>
  <c r="AH58" i="20"/>
  <c r="AG58" i="20"/>
  <c r="AE58" i="20"/>
  <c r="AD58" i="20"/>
  <c r="AC58" i="20"/>
  <c r="AB58" i="20"/>
  <c r="Z58" i="20"/>
  <c r="Y58" i="20"/>
  <c r="X58" i="20"/>
  <c r="W58" i="20"/>
  <c r="U58" i="20"/>
  <c r="T58" i="20"/>
  <c r="S58" i="20"/>
  <c r="R58" i="20"/>
  <c r="P58" i="20"/>
  <c r="O58" i="20"/>
  <c r="N58" i="20"/>
  <c r="M58" i="20"/>
  <c r="K58" i="20"/>
  <c r="J58" i="20"/>
  <c r="I58" i="20"/>
  <c r="H58" i="20"/>
  <c r="F58" i="20"/>
  <c r="E58" i="20"/>
  <c r="D58" i="20"/>
  <c r="C58" i="20"/>
  <c r="AJ57" i="20"/>
  <c r="AI57" i="20"/>
  <c r="AH57" i="20"/>
  <c r="AG57" i="20"/>
  <c r="AE57" i="20"/>
  <c r="AD57" i="20"/>
  <c r="AC57" i="20"/>
  <c r="AB57" i="20"/>
  <c r="Z57" i="20"/>
  <c r="Y57" i="20"/>
  <c r="X57" i="20"/>
  <c r="W57" i="20"/>
  <c r="U57" i="20"/>
  <c r="T57" i="20"/>
  <c r="S57" i="20"/>
  <c r="R57" i="20"/>
  <c r="P57" i="20"/>
  <c r="O57" i="20"/>
  <c r="N57" i="20"/>
  <c r="M57" i="20"/>
  <c r="K57" i="20"/>
  <c r="J57" i="20"/>
  <c r="I57" i="20"/>
  <c r="H57" i="20"/>
  <c r="F57" i="20"/>
  <c r="E57" i="20"/>
  <c r="D57" i="20"/>
  <c r="C57" i="20"/>
  <c r="AJ42" i="20"/>
  <c r="AI42" i="20"/>
  <c r="AH42" i="20"/>
  <c r="AG42" i="20"/>
  <c r="AE42" i="20"/>
  <c r="AD42" i="20"/>
  <c r="AC42" i="20"/>
  <c r="AB42" i="20"/>
  <c r="Z42" i="20"/>
  <c r="Y42" i="20"/>
  <c r="X42" i="20"/>
  <c r="W42" i="20"/>
  <c r="U42" i="20"/>
  <c r="T42" i="20"/>
  <c r="S42" i="20"/>
  <c r="R42" i="20"/>
  <c r="P42" i="20"/>
  <c r="O42" i="20"/>
  <c r="N42" i="20"/>
  <c r="M42" i="20"/>
  <c r="K42" i="20"/>
  <c r="J42" i="20"/>
  <c r="I42" i="20"/>
  <c r="H42" i="20"/>
  <c r="F42" i="20"/>
  <c r="E42" i="20"/>
  <c r="D42" i="20"/>
  <c r="C42" i="20"/>
  <c r="AJ41" i="20"/>
  <c r="AI41" i="20"/>
  <c r="AH41" i="20"/>
  <c r="AG41" i="20"/>
  <c r="AE41" i="20"/>
  <c r="AD41" i="20"/>
  <c r="AC41" i="20"/>
  <c r="AB41" i="20"/>
  <c r="Z41" i="20"/>
  <c r="Y41" i="20"/>
  <c r="X41" i="20"/>
  <c r="W41" i="20"/>
  <c r="U41" i="20"/>
  <c r="T41" i="20"/>
  <c r="S41" i="20"/>
  <c r="R41" i="20"/>
  <c r="P41" i="20"/>
  <c r="O41" i="20"/>
  <c r="N41" i="20"/>
  <c r="M41" i="20"/>
  <c r="K41" i="20"/>
  <c r="J41" i="20"/>
  <c r="I41" i="20"/>
  <c r="H41" i="20"/>
  <c r="F41" i="20"/>
  <c r="E41" i="20"/>
  <c r="D41" i="20"/>
  <c r="C41" i="20"/>
  <c r="E4" i="10"/>
  <c r="AJ39" i="20"/>
  <c r="AI39" i="20"/>
  <c r="AH39" i="20"/>
  <c r="AG39" i="20"/>
  <c r="AE39" i="20"/>
  <c r="AD39" i="20"/>
  <c r="AC39" i="20"/>
  <c r="AB39" i="20"/>
  <c r="Z39" i="20"/>
  <c r="Y39" i="20"/>
  <c r="X39" i="20"/>
  <c r="W39" i="20"/>
  <c r="U39" i="20"/>
  <c r="T39" i="20"/>
  <c r="S39" i="20"/>
  <c r="R39" i="20"/>
  <c r="P39" i="20"/>
  <c r="O39" i="20"/>
  <c r="N39" i="20"/>
  <c r="M39" i="20"/>
  <c r="K39" i="20"/>
  <c r="J39" i="20"/>
  <c r="I39" i="20"/>
  <c r="H39" i="20"/>
  <c r="F39" i="20"/>
  <c r="E39" i="20"/>
  <c r="D39" i="20"/>
  <c r="C39" i="20"/>
  <c r="AJ38" i="20"/>
  <c r="AI38" i="20"/>
  <c r="AH38" i="20"/>
  <c r="AG38" i="20"/>
  <c r="AE38" i="20"/>
  <c r="AD38" i="20"/>
  <c r="AC38" i="20"/>
  <c r="AB38" i="20"/>
  <c r="Z38" i="20"/>
  <c r="Y38" i="20"/>
  <c r="X38" i="20"/>
  <c r="W38" i="20"/>
  <c r="U38" i="20"/>
  <c r="T38" i="20"/>
  <c r="S38" i="20"/>
  <c r="R38" i="20"/>
  <c r="P38" i="20"/>
  <c r="O38" i="20"/>
  <c r="N38" i="20"/>
  <c r="M38" i="20"/>
  <c r="K38" i="20"/>
  <c r="J38" i="20"/>
  <c r="I38" i="20"/>
  <c r="H38" i="20"/>
  <c r="F38" i="20"/>
  <c r="E38" i="20"/>
  <c r="D38" i="20"/>
  <c r="C38" i="20"/>
  <c r="AK37" i="20"/>
  <c r="AF37" i="20"/>
  <c r="AA37" i="20"/>
  <c r="Y37" i="20" s="1"/>
  <c r="V37" i="20"/>
  <c r="P37" i="20"/>
  <c r="O37" i="20"/>
  <c r="N37" i="20"/>
  <c r="M37" i="20"/>
  <c r="K37" i="20"/>
  <c r="J37" i="20"/>
  <c r="I37" i="20"/>
  <c r="H37" i="20"/>
  <c r="F37" i="20"/>
  <c r="E37" i="20"/>
  <c r="D37" i="20"/>
  <c r="C37" i="20"/>
  <c r="AK36" i="20"/>
  <c r="AF36" i="20"/>
  <c r="AA36" i="20"/>
  <c r="V36" i="20"/>
  <c r="Q36" i="20"/>
  <c r="L36" i="20"/>
  <c r="G36" i="20"/>
  <c r="B36" i="20"/>
  <c r="AK34" i="20"/>
  <c r="AF34" i="20"/>
  <c r="AA34" i="20"/>
  <c r="V34" i="20"/>
  <c r="Q34" i="20"/>
  <c r="L34" i="20"/>
  <c r="G34" i="20"/>
  <c r="B34" i="20"/>
  <c r="AK33" i="20"/>
  <c r="AF33" i="20"/>
  <c r="AA33" i="20"/>
  <c r="V33" i="20"/>
  <c r="Q33" i="20"/>
  <c r="L33" i="20"/>
  <c r="G33" i="20"/>
  <c r="B33" i="20"/>
  <c r="B4" i="4" s="1"/>
  <c r="AJ30" i="20"/>
  <c r="AI30" i="20"/>
  <c r="AH30" i="20"/>
  <c r="AG30" i="20"/>
  <c r="AE30" i="20"/>
  <c r="AD30" i="20"/>
  <c r="AC30" i="20"/>
  <c r="AB30" i="20"/>
  <c r="Z30" i="20"/>
  <c r="Y30" i="20"/>
  <c r="X30" i="20"/>
  <c r="W30" i="20"/>
  <c r="U30" i="20"/>
  <c r="T30" i="20"/>
  <c r="S30" i="20"/>
  <c r="R30" i="20"/>
  <c r="P30" i="20"/>
  <c r="O30" i="20"/>
  <c r="N30" i="20"/>
  <c r="M30" i="20"/>
  <c r="K30" i="20"/>
  <c r="J30" i="20"/>
  <c r="I30" i="20"/>
  <c r="H30" i="20"/>
  <c r="F30" i="20"/>
  <c r="E30" i="20"/>
  <c r="D30" i="20"/>
  <c r="C30" i="20"/>
  <c r="AK29" i="20"/>
  <c r="AF29" i="20"/>
  <c r="AA29" i="20"/>
  <c r="V29" i="20"/>
  <c r="Q29" i="20"/>
  <c r="L29" i="20"/>
  <c r="G29" i="20"/>
  <c r="B29" i="20"/>
  <c r="AK28" i="20"/>
  <c r="AF28" i="20"/>
  <c r="AA28" i="20"/>
  <c r="V28" i="20"/>
  <c r="Q28" i="20"/>
  <c r="L28" i="20"/>
  <c r="G28" i="20"/>
  <c r="B28" i="20"/>
  <c r="AJ27" i="20"/>
  <c r="AI27" i="20"/>
  <c r="AH27" i="20"/>
  <c r="AG27" i="20"/>
  <c r="AE27" i="20"/>
  <c r="AD27" i="20"/>
  <c r="AC27" i="20"/>
  <c r="AB27" i="20"/>
  <c r="Z27" i="20"/>
  <c r="Y27" i="20"/>
  <c r="X27" i="20"/>
  <c r="W27" i="20"/>
  <c r="U27" i="20"/>
  <c r="T27" i="20"/>
  <c r="S27" i="20"/>
  <c r="R27" i="20"/>
  <c r="P27" i="20"/>
  <c r="O27" i="20"/>
  <c r="N27" i="20"/>
  <c r="M27" i="20"/>
  <c r="K27" i="20"/>
  <c r="J27" i="20"/>
  <c r="I27" i="20"/>
  <c r="H27" i="20"/>
  <c r="F27" i="20"/>
  <c r="E27" i="20"/>
  <c r="D27" i="20"/>
  <c r="C27" i="20"/>
  <c r="AJ26" i="20"/>
  <c r="AI26" i="20"/>
  <c r="AH26" i="20"/>
  <c r="AG26" i="20"/>
  <c r="AE26" i="20"/>
  <c r="AD26" i="20"/>
  <c r="AC26" i="20"/>
  <c r="AB26" i="20"/>
  <c r="Z26" i="20"/>
  <c r="Y26" i="20"/>
  <c r="X26" i="20"/>
  <c r="W26" i="20"/>
  <c r="U26" i="20"/>
  <c r="T26" i="20"/>
  <c r="S26" i="20"/>
  <c r="R26" i="20"/>
  <c r="P26" i="20"/>
  <c r="O26" i="20"/>
  <c r="N26" i="20"/>
  <c r="M26" i="20"/>
  <c r="K26" i="20"/>
  <c r="J26" i="20"/>
  <c r="I26" i="20"/>
  <c r="H26" i="20"/>
  <c r="F26" i="20"/>
  <c r="E26" i="20"/>
  <c r="D26" i="20"/>
  <c r="C26" i="20"/>
  <c r="AJ25" i="20"/>
  <c r="AI25" i="20"/>
  <c r="AH25" i="20"/>
  <c r="AG25" i="20"/>
  <c r="AE25" i="20"/>
  <c r="AD25" i="20"/>
  <c r="AC25" i="20"/>
  <c r="AB25" i="20"/>
  <c r="Z25" i="20"/>
  <c r="Y25" i="20"/>
  <c r="X25" i="20"/>
  <c r="W25" i="20"/>
  <c r="U25" i="20"/>
  <c r="T25" i="20"/>
  <c r="S25" i="20"/>
  <c r="R25" i="20"/>
  <c r="P25" i="20"/>
  <c r="O25" i="20"/>
  <c r="N25" i="20"/>
  <c r="M25" i="20"/>
  <c r="K25" i="20"/>
  <c r="J25" i="20"/>
  <c r="I25" i="20"/>
  <c r="H25" i="20"/>
  <c r="F25" i="20"/>
  <c r="E25" i="20"/>
  <c r="D25" i="20"/>
  <c r="C25" i="20"/>
  <c r="AJ24" i="20"/>
  <c r="AI24" i="20"/>
  <c r="AH24" i="20"/>
  <c r="AG24" i="20"/>
  <c r="AE24" i="20"/>
  <c r="AD24" i="20"/>
  <c r="AC24" i="20"/>
  <c r="AB24" i="20"/>
  <c r="Z24" i="20"/>
  <c r="Y24" i="20"/>
  <c r="X24" i="20"/>
  <c r="W24" i="20"/>
  <c r="U24" i="20"/>
  <c r="T24" i="20"/>
  <c r="S24" i="20"/>
  <c r="R24" i="20"/>
  <c r="P24" i="20"/>
  <c r="O24" i="20"/>
  <c r="N24" i="20"/>
  <c r="M24" i="20"/>
  <c r="K24" i="20"/>
  <c r="J24" i="20"/>
  <c r="I24" i="20"/>
  <c r="H24" i="20"/>
  <c r="F24" i="20"/>
  <c r="E24" i="20"/>
  <c r="D24" i="20"/>
  <c r="C24" i="20"/>
  <c r="AK23" i="20"/>
  <c r="AF23" i="20"/>
  <c r="AA23" i="20"/>
  <c r="V23" i="20"/>
  <c r="Q23" i="20"/>
  <c r="L23" i="20"/>
  <c r="G23" i="20"/>
  <c r="B23" i="20"/>
  <c r="AJ22" i="20"/>
  <c r="AI22" i="20"/>
  <c r="AH22" i="20"/>
  <c r="AG22" i="20"/>
  <c r="AE22" i="20"/>
  <c r="AD22" i="20"/>
  <c r="AC22" i="20"/>
  <c r="AB22" i="20"/>
  <c r="Z22" i="20"/>
  <c r="Y22" i="20"/>
  <c r="X22" i="20"/>
  <c r="W22" i="20"/>
  <c r="U22" i="20"/>
  <c r="T22" i="20"/>
  <c r="S22" i="20"/>
  <c r="R22" i="20"/>
  <c r="P22" i="20"/>
  <c r="O22" i="20"/>
  <c r="N22" i="20"/>
  <c r="M22" i="20"/>
  <c r="K22" i="20"/>
  <c r="J22" i="20"/>
  <c r="I22" i="20"/>
  <c r="H22" i="20"/>
  <c r="F22" i="20"/>
  <c r="E22" i="20"/>
  <c r="D22" i="20"/>
  <c r="C22" i="20"/>
  <c r="AK21" i="20"/>
  <c r="AF21" i="20"/>
  <c r="AA21" i="20"/>
  <c r="V21" i="20"/>
  <c r="Q21" i="20"/>
  <c r="L21" i="20"/>
  <c r="G21" i="20"/>
  <c r="B21" i="20"/>
  <c r="B3" i="4" s="1"/>
  <c r="AJ17" i="20"/>
  <c r="AI17" i="20"/>
  <c r="AH17" i="20"/>
  <c r="AG17" i="20"/>
  <c r="AE17" i="20"/>
  <c r="AD17" i="20"/>
  <c r="AC17" i="20"/>
  <c r="AB17" i="20"/>
  <c r="Z17" i="20"/>
  <c r="Y17" i="20"/>
  <c r="X17" i="20"/>
  <c r="W17" i="20"/>
  <c r="U17" i="20"/>
  <c r="T17" i="20"/>
  <c r="S17" i="20"/>
  <c r="R17" i="20"/>
  <c r="P17" i="20"/>
  <c r="O17" i="20"/>
  <c r="N17" i="20"/>
  <c r="M17" i="20"/>
  <c r="K17" i="20"/>
  <c r="J17" i="20"/>
  <c r="I17" i="20"/>
  <c r="H17" i="20"/>
  <c r="F17" i="20"/>
  <c r="E17" i="20"/>
  <c r="D17" i="20"/>
  <c r="C17" i="20"/>
  <c r="AJ16" i="20"/>
  <c r="AI16" i="20"/>
  <c r="AH16" i="20"/>
  <c r="AG16" i="20"/>
  <c r="AE16" i="20"/>
  <c r="AD16" i="20"/>
  <c r="AC16" i="20"/>
  <c r="AB16" i="20"/>
  <c r="Z16" i="20"/>
  <c r="Y16" i="20"/>
  <c r="X16" i="20"/>
  <c r="W16" i="20"/>
  <c r="U16" i="20"/>
  <c r="T16" i="20"/>
  <c r="S16" i="20"/>
  <c r="R16" i="20"/>
  <c r="P16" i="20"/>
  <c r="O16" i="20"/>
  <c r="N16" i="20"/>
  <c r="M16" i="20"/>
  <c r="K16" i="20"/>
  <c r="J16" i="20"/>
  <c r="I16" i="20"/>
  <c r="H16" i="20"/>
  <c r="F16" i="20"/>
  <c r="E16" i="20"/>
  <c r="D16" i="20"/>
  <c r="C16" i="20"/>
  <c r="AJ15" i="20"/>
  <c r="AI15" i="20"/>
  <c r="AH15" i="20"/>
  <c r="AG15" i="20"/>
  <c r="AE15" i="20"/>
  <c r="AD15" i="20"/>
  <c r="AC15" i="20"/>
  <c r="AB15" i="20"/>
  <c r="Z15" i="20"/>
  <c r="Y15" i="20"/>
  <c r="X15" i="20"/>
  <c r="W15" i="20"/>
  <c r="U15" i="20"/>
  <c r="T15" i="20"/>
  <c r="S15" i="20"/>
  <c r="R15" i="20"/>
  <c r="P15" i="20"/>
  <c r="O15" i="20"/>
  <c r="N15" i="20"/>
  <c r="M15" i="20"/>
  <c r="K15" i="20"/>
  <c r="J15" i="20"/>
  <c r="I15" i="20"/>
  <c r="H15" i="20"/>
  <c r="F15" i="20"/>
  <c r="E15" i="20"/>
  <c r="D15" i="20"/>
  <c r="C15" i="20"/>
  <c r="AJ14" i="20"/>
  <c r="AI14" i="20"/>
  <c r="AH14" i="20"/>
  <c r="AG14" i="20"/>
  <c r="AE14" i="20"/>
  <c r="AD14" i="20"/>
  <c r="AC14" i="20"/>
  <c r="AB14" i="20"/>
  <c r="Z14" i="20"/>
  <c r="Y14" i="20"/>
  <c r="X14" i="20"/>
  <c r="W14" i="20"/>
  <c r="U14" i="20"/>
  <c r="T14" i="20"/>
  <c r="S14" i="20"/>
  <c r="R14" i="20"/>
  <c r="P14" i="20"/>
  <c r="O14" i="20"/>
  <c r="N14" i="20"/>
  <c r="M14" i="20"/>
  <c r="K14" i="20"/>
  <c r="J14" i="20"/>
  <c r="I14" i="20"/>
  <c r="H14" i="20"/>
  <c r="F14" i="20"/>
  <c r="E14" i="20"/>
  <c r="D14" i="20"/>
  <c r="C14" i="20"/>
  <c r="AJ13" i="20"/>
  <c r="AI13" i="20"/>
  <c r="AH13" i="20"/>
  <c r="AG13" i="20"/>
  <c r="AE13" i="20"/>
  <c r="AD13" i="20"/>
  <c r="AC13" i="20"/>
  <c r="AB13" i="20"/>
  <c r="Z13" i="20"/>
  <c r="Y13" i="20"/>
  <c r="X13" i="20"/>
  <c r="W13" i="20"/>
  <c r="U13" i="20"/>
  <c r="T13" i="20"/>
  <c r="S13" i="20"/>
  <c r="R13" i="20"/>
  <c r="P13" i="20"/>
  <c r="O13" i="20"/>
  <c r="N13" i="20"/>
  <c r="M13" i="20"/>
  <c r="K13" i="20"/>
  <c r="J13" i="20"/>
  <c r="I13" i="20"/>
  <c r="H13" i="20"/>
  <c r="F13" i="20"/>
  <c r="E13" i="20"/>
  <c r="D13" i="20"/>
  <c r="C13" i="20"/>
  <c r="AJ12" i="20"/>
  <c r="AI12" i="20"/>
  <c r="AH12" i="20"/>
  <c r="AG12" i="20"/>
  <c r="AE12" i="20"/>
  <c r="AD12" i="20"/>
  <c r="AC12" i="20"/>
  <c r="AB12" i="20"/>
  <c r="Z12" i="20"/>
  <c r="Y12" i="20"/>
  <c r="X12" i="20"/>
  <c r="W12" i="20"/>
  <c r="U12" i="20"/>
  <c r="T12" i="20"/>
  <c r="S12" i="20"/>
  <c r="R12" i="20"/>
  <c r="P12" i="20"/>
  <c r="O12" i="20"/>
  <c r="N12" i="20"/>
  <c r="M12" i="20"/>
  <c r="K12" i="20"/>
  <c r="J12" i="20"/>
  <c r="I12" i="20"/>
  <c r="H12" i="20"/>
  <c r="F12" i="20"/>
  <c r="E12" i="20"/>
  <c r="D12" i="20"/>
  <c r="C12" i="20"/>
  <c r="AJ11" i="20"/>
  <c r="AI11" i="20"/>
  <c r="AH11" i="20"/>
  <c r="AG11" i="20"/>
  <c r="AE11" i="20"/>
  <c r="AD11" i="20"/>
  <c r="AC11" i="20"/>
  <c r="AB11" i="20"/>
  <c r="Z11" i="20"/>
  <c r="Y11" i="20"/>
  <c r="X11" i="20"/>
  <c r="W11" i="20"/>
  <c r="U11" i="20"/>
  <c r="T11" i="20"/>
  <c r="S11" i="20"/>
  <c r="R11" i="20"/>
  <c r="P11" i="20"/>
  <c r="O11" i="20"/>
  <c r="N11" i="20"/>
  <c r="M11" i="20"/>
  <c r="K11" i="20"/>
  <c r="J11" i="20"/>
  <c r="I11" i="20"/>
  <c r="H11" i="20"/>
  <c r="F11" i="20"/>
  <c r="E11" i="20"/>
  <c r="D11" i="20"/>
  <c r="C11" i="20"/>
  <c r="AK10" i="20"/>
  <c r="AF10" i="20"/>
  <c r="AG10" i="20" s="1"/>
  <c r="AA10" i="20"/>
  <c r="Z10" i="20"/>
  <c r="V10" i="20"/>
  <c r="Y10" i="20" s="1"/>
  <c r="Q10" i="20"/>
  <c r="T10" i="20" s="1"/>
  <c r="L10" i="20"/>
  <c r="G10" i="20"/>
  <c r="I10" i="20" s="1"/>
  <c r="B10" i="20"/>
  <c r="AJ9" i="20"/>
  <c r="AI9" i="20"/>
  <c r="AH9" i="20"/>
  <c r="AG9" i="20"/>
  <c r="AE9" i="20"/>
  <c r="AD9" i="20"/>
  <c r="AC9" i="20"/>
  <c r="AB9" i="20"/>
  <c r="Z9" i="20"/>
  <c r="Y9" i="20"/>
  <c r="X9" i="20"/>
  <c r="W9" i="20"/>
  <c r="U9" i="20"/>
  <c r="T9" i="20"/>
  <c r="S9" i="20"/>
  <c r="R9" i="20"/>
  <c r="P9" i="20"/>
  <c r="O9" i="20"/>
  <c r="N9" i="20"/>
  <c r="M9" i="20"/>
  <c r="K9" i="20"/>
  <c r="J9" i="20"/>
  <c r="I9" i="20"/>
  <c r="H9" i="20"/>
  <c r="F9" i="20"/>
  <c r="E9" i="20"/>
  <c r="D9" i="20"/>
  <c r="C9" i="20"/>
  <c r="AJ8" i="20"/>
  <c r="AI8" i="20"/>
  <c r="AH8" i="20"/>
  <c r="AG8" i="20"/>
  <c r="AE8" i="20"/>
  <c r="AD8" i="20"/>
  <c r="AC8" i="20"/>
  <c r="AB8" i="20"/>
  <c r="Z8" i="20"/>
  <c r="Y8" i="20"/>
  <c r="X8" i="20"/>
  <c r="W8" i="20"/>
  <c r="U8" i="20"/>
  <c r="T8" i="20"/>
  <c r="S8" i="20"/>
  <c r="R8" i="20"/>
  <c r="P8" i="20"/>
  <c r="O8" i="20"/>
  <c r="N8" i="20"/>
  <c r="M8" i="20"/>
  <c r="K8" i="20"/>
  <c r="J8" i="20"/>
  <c r="I8" i="20"/>
  <c r="H8" i="20"/>
  <c r="F8" i="20"/>
  <c r="E8" i="20"/>
  <c r="D8" i="20"/>
  <c r="C8" i="20"/>
  <c r="AK7" i="20"/>
  <c r="AF7" i="20"/>
  <c r="AJ7" i="20" s="1"/>
  <c r="AA7" i="20"/>
  <c r="V7" i="20"/>
  <c r="Q7" i="20"/>
  <c r="L7" i="20"/>
  <c r="G7" i="20"/>
  <c r="K7" i="20" s="1"/>
  <c r="B7" i="20"/>
  <c r="AJ6" i="20"/>
  <c r="AI6" i="20"/>
  <c r="AH6" i="20"/>
  <c r="AG6" i="20"/>
  <c r="AE6" i="20"/>
  <c r="AD6" i="20"/>
  <c r="AC6" i="20"/>
  <c r="AB6" i="20"/>
  <c r="Z6" i="20"/>
  <c r="Y6" i="20"/>
  <c r="X6" i="20"/>
  <c r="W6" i="20"/>
  <c r="U6" i="20"/>
  <c r="T6" i="20"/>
  <c r="S6" i="20"/>
  <c r="R6" i="20"/>
  <c r="P6" i="20"/>
  <c r="O6" i="20"/>
  <c r="N6" i="20"/>
  <c r="M6" i="20"/>
  <c r="K6" i="20"/>
  <c r="J6" i="20"/>
  <c r="I6" i="20"/>
  <c r="H6" i="20"/>
  <c r="F6" i="20"/>
  <c r="E6" i="20"/>
  <c r="D6" i="20"/>
  <c r="C6" i="20"/>
  <c r="AJ5" i="20"/>
  <c r="AI5" i="20"/>
  <c r="AH5" i="20"/>
  <c r="AG5" i="20"/>
  <c r="AE5" i="20"/>
  <c r="AD5" i="20"/>
  <c r="AC5" i="20"/>
  <c r="AB5" i="20"/>
  <c r="Z5" i="20"/>
  <c r="Y5" i="20"/>
  <c r="X5" i="20"/>
  <c r="W5" i="20"/>
  <c r="U5" i="20"/>
  <c r="T5" i="20"/>
  <c r="S5" i="20"/>
  <c r="R5" i="20"/>
  <c r="P5" i="20"/>
  <c r="O5" i="20"/>
  <c r="N5" i="20"/>
  <c r="M5" i="20"/>
  <c r="K5" i="20"/>
  <c r="J5" i="20"/>
  <c r="I5" i="20"/>
  <c r="H5" i="20"/>
  <c r="F5" i="20"/>
  <c r="E5" i="20"/>
  <c r="D5" i="20"/>
  <c r="C5" i="20"/>
  <c r="AO276" i="1" l="1"/>
  <c r="AJ279" i="1"/>
  <c r="F29" i="20"/>
  <c r="Z36" i="20"/>
  <c r="AE34" i="20"/>
  <c r="O28" i="20"/>
  <c r="AD28" i="20"/>
  <c r="H33" i="20"/>
  <c r="U36" i="20"/>
  <c r="AD180" i="20"/>
  <c r="AD184" i="20"/>
  <c r="R7" i="20"/>
  <c r="J23" i="20"/>
  <c r="H28" i="20"/>
  <c r="J71" i="20"/>
  <c r="AB71" i="20"/>
  <c r="T163" i="20"/>
  <c r="F177" i="20"/>
  <c r="Z178" i="20"/>
  <c r="AH180" i="20"/>
  <c r="P182" i="20"/>
  <c r="D184" i="20"/>
  <c r="AI71" i="20"/>
  <c r="D177" i="20"/>
  <c r="O184" i="20"/>
  <c r="AJ37" i="20"/>
  <c r="AJ163" i="20"/>
  <c r="E177" i="20"/>
  <c r="X178" i="20"/>
  <c r="P184" i="20"/>
  <c r="X23" i="20"/>
  <c r="C36" i="20"/>
  <c r="AJ181" i="20"/>
  <c r="F7" i="20"/>
  <c r="X71" i="20"/>
  <c r="I87" i="20"/>
  <c r="C163" i="20"/>
  <c r="AB180" i="20"/>
  <c r="J7" i="20"/>
  <c r="AG7" i="20"/>
  <c r="AJ23" i="20"/>
  <c r="P33" i="20"/>
  <c r="M36" i="20"/>
  <c r="Y71" i="20"/>
  <c r="K87" i="20"/>
  <c r="X185" i="20"/>
  <c r="H23" i="20"/>
  <c r="U112" i="20"/>
  <c r="I23" i="20"/>
  <c r="AC113" i="20"/>
  <c r="AH113" i="20"/>
  <c r="K23" i="20"/>
  <c r="M28" i="20"/>
  <c r="R34" i="20"/>
  <c r="S36" i="20"/>
  <c r="Y28" i="20"/>
  <c r="F23" i="20"/>
  <c r="Y23" i="20"/>
  <c r="Z28" i="20"/>
  <c r="U29" i="20"/>
  <c r="P28" i="20"/>
  <c r="E29" i="20"/>
  <c r="K33" i="20"/>
  <c r="AD33" i="20"/>
  <c r="H21" i="20"/>
  <c r="M29" i="20"/>
  <c r="C34" i="20"/>
  <c r="F4" i="10"/>
  <c r="AG113" i="20"/>
  <c r="T33" i="20"/>
  <c r="AJ113" i="20"/>
  <c r="R28" i="20"/>
  <c r="AB113" i="20"/>
  <c r="Z21" i="20"/>
  <c r="N23" i="20"/>
  <c r="I36" i="20"/>
  <c r="AE21" i="20"/>
  <c r="C23" i="20"/>
  <c r="E33" i="20"/>
  <c r="AB33" i="20"/>
  <c r="S34" i="20"/>
  <c r="AG36" i="20"/>
  <c r="O33" i="20"/>
  <c r="AJ21" i="20"/>
  <c r="AJ29" i="20"/>
  <c r="F33" i="20"/>
  <c r="AC33" i="20"/>
  <c r="U34" i="20"/>
  <c r="AH36" i="20"/>
  <c r="R112" i="20"/>
  <c r="L130" i="20"/>
  <c r="L9" i="12" s="1"/>
  <c r="AG258" i="1"/>
  <c r="AM279" i="1"/>
  <c r="AJ253" i="1"/>
  <c r="AK252" i="1" s="1"/>
  <c r="AJ258" i="1"/>
  <c r="AH276" i="1"/>
  <c r="AP276" i="1"/>
  <c r="AO279" i="1"/>
  <c r="AG259" i="1"/>
  <c r="AM276" i="1"/>
  <c r="AH258" i="1"/>
  <c r="AN276" i="1"/>
  <c r="AI279" i="1"/>
  <c r="AI258" i="1"/>
  <c r="AH279" i="1"/>
  <c r="AN279" i="1"/>
  <c r="Z202" i="20"/>
  <c r="AH259" i="1"/>
  <c r="AI259" i="1"/>
  <c r="AH253" i="1"/>
  <c r="AI252" i="1" s="1"/>
  <c r="AG253" i="1"/>
  <c r="AG252" i="1" s="1"/>
  <c r="AG202" i="20"/>
  <c r="W202" i="20"/>
  <c r="M208" i="20"/>
  <c r="N208" i="20" s="1"/>
  <c r="O208" i="20" s="1"/>
  <c r="P208" i="20" s="1"/>
  <c r="Q208" i="20" s="1"/>
  <c r="D7" i="20"/>
  <c r="T7" i="20"/>
  <c r="E10" i="20"/>
  <c r="S10" i="20"/>
  <c r="AI10" i="20"/>
  <c r="I21" i="20"/>
  <c r="AB21" i="20"/>
  <c r="AE23" i="20"/>
  <c r="AE28" i="20"/>
  <c r="O29" i="20"/>
  <c r="U33" i="20"/>
  <c r="D34" i="20"/>
  <c r="W34" i="20"/>
  <c r="J36" i="20"/>
  <c r="Y36" i="20"/>
  <c r="T36" i="20"/>
  <c r="E113" i="20"/>
  <c r="D113" i="20"/>
  <c r="J180" i="20"/>
  <c r="AJ183" i="20"/>
  <c r="S184" i="20"/>
  <c r="Z184" i="20"/>
  <c r="X184" i="20"/>
  <c r="U184" i="20"/>
  <c r="T184" i="20"/>
  <c r="T185" i="20"/>
  <c r="I112" i="20"/>
  <c r="E112" i="20"/>
  <c r="R10" i="20"/>
  <c r="N29" i="20"/>
  <c r="E7" i="20"/>
  <c r="AJ10" i="20"/>
  <c r="AC28" i="20"/>
  <c r="K36" i="20"/>
  <c r="P180" i="20"/>
  <c r="N180" i="20"/>
  <c r="M180" i="20"/>
  <c r="C7" i="20"/>
  <c r="AH10" i="20"/>
  <c r="J21" i="20"/>
  <c r="E34" i="20"/>
  <c r="O87" i="20"/>
  <c r="J87" i="20"/>
  <c r="Z7" i="20"/>
  <c r="J10" i="20"/>
  <c r="U10" i="20"/>
  <c r="P21" i="20"/>
  <c r="AG21" i="20"/>
  <c r="O23" i="20"/>
  <c r="W29" i="20"/>
  <c r="K34" i="20"/>
  <c r="AB34" i="20"/>
  <c r="H36" i="20"/>
  <c r="X36" i="20"/>
  <c r="AC36" i="20"/>
  <c r="AH71" i="20"/>
  <c r="S112" i="20"/>
  <c r="O180" i="20"/>
  <c r="F183" i="20"/>
  <c r="AG184" i="20"/>
  <c r="AI184" i="20"/>
  <c r="AH184" i="20"/>
  <c r="AG29" i="20"/>
  <c r="K112" i="20"/>
  <c r="F182" i="20"/>
  <c r="E182" i="20"/>
  <c r="D182" i="20"/>
  <c r="C182" i="20"/>
  <c r="B127" i="20"/>
  <c r="S33" i="20"/>
  <c r="AC7" i="20"/>
  <c r="K10" i="20"/>
  <c r="U21" i="20"/>
  <c r="AH21" i="20"/>
  <c r="P23" i="20"/>
  <c r="F28" i="20"/>
  <c r="W28" i="20"/>
  <c r="AC29" i="20"/>
  <c r="M33" i="20"/>
  <c r="M34" i="20"/>
  <c r="AC34" i="20"/>
  <c r="AJ71" i="20"/>
  <c r="T113" i="20"/>
  <c r="K163" i="20"/>
  <c r="O163" i="20"/>
  <c r="D178" i="20"/>
  <c r="B123" i="20"/>
  <c r="AE181" i="20"/>
  <c r="AD181" i="20"/>
  <c r="AC181" i="20"/>
  <c r="AB181" i="20"/>
  <c r="Y181" i="20"/>
  <c r="AJ184" i="20"/>
  <c r="AE185" i="20"/>
  <c r="AH202" i="20"/>
  <c r="S7" i="20"/>
  <c r="AH34" i="20"/>
  <c r="AG163" i="20"/>
  <c r="AI163" i="20"/>
  <c r="AH163" i="20"/>
  <c r="X21" i="20"/>
  <c r="X28" i="20"/>
  <c r="AD29" i="20"/>
  <c r="N33" i="20"/>
  <c r="C112" i="20"/>
  <c r="Y112" i="20"/>
  <c r="T112" i="20"/>
  <c r="X113" i="20"/>
  <c r="S113" i="20"/>
  <c r="Z113" i="20"/>
  <c r="AI178" i="20"/>
  <c r="AB178" i="20"/>
  <c r="AJ178" i="20"/>
  <c r="AE178" i="20"/>
  <c r="C181" i="20"/>
  <c r="E181" i="20"/>
  <c r="D181" i="20"/>
  <c r="B126" i="20"/>
  <c r="AH185" i="20"/>
  <c r="I202" i="20"/>
  <c r="K202" i="20"/>
  <c r="J202" i="20"/>
  <c r="AI34" i="20"/>
  <c r="AJ34" i="20"/>
  <c r="W177" i="20"/>
  <c r="Z177" i="20"/>
  <c r="Y177" i="20"/>
  <c r="X177" i="20"/>
  <c r="O202" i="20"/>
  <c r="AG37" i="20"/>
  <c r="U7" i="20"/>
  <c r="AH7" i="20"/>
  <c r="H10" i="20"/>
  <c r="AI21" i="20"/>
  <c r="AD34" i="20"/>
  <c r="AC37" i="20"/>
  <c r="AD37" i="20"/>
  <c r="I7" i="20"/>
  <c r="AI7" i="20"/>
  <c r="M10" i="20"/>
  <c r="X10" i="20"/>
  <c r="Y21" i="20"/>
  <c r="W23" i="20"/>
  <c r="N28" i="20"/>
  <c r="D29" i="20"/>
  <c r="AE29" i="20"/>
  <c r="D33" i="20"/>
  <c r="AJ33" i="20"/>
  <c r="T34" i="20"/>
  <c r="R36" i="20"/>
  <c r="AE37" i="20"/>
  <c r="AJ87" i="20"/>
  <c r="AG87" i="20"/>
  <c r="D112" i="20"/>
  <c r="S177" i="20"/>
  <c r="U177" i="20"/>
  <c r="T177" i="20"/>
  <c r="F181" i="20"/>
  <c r="P202" i="20"/>
  <c r="AI36" i="20"/>
  <c r="AG71" i="20"/>
  <c r="H87" i="20"/>
  <c r="Y87" i="20"/>
  <c r="AI113" i="20"/>
  <c r="AC163" i="20"/>
  <c r="U178" i="20"/>
  <c r="Y180" i="20"/>
  <c r="AI181" i="20"/>
  <c r="J182" i="20"/>
  <c r="E183" i="20"/>
  <c r="O185" i="20"/>
  <c r="B122" i="20"/>
  <c r="Z181" i="20"/>
  <c r="K182" i="20"/>
  <c r="X182" i="20"/>
  <c r="H183" i="20"/>
  <c r="AJ182" i="20"/>
  <c r="W37" i="20"/>
  <c r="D87" i="20"/>
  <c r="N112" i="20"/>
  <c r="AD112" i="20"/>
  <c r="U113" i="20"/>
  <c r="Y178" i="20"/>
  <c r="AE180" i="20"/>
  <c r="R182" i="20"/>
  <c r="AB185" i="20"/>
  <c r="Y202" i="20"/>
  <c r="M112" i="20"/>
  <c r="AC112" i="20"/>
  <c r="R113" i="20"/>
  <c r="AD178" i="20"/>
  <c r="R180" i="20"/>
  <c r="S182" i="20"/>
  <c r="C183" i="20"/>
  <c r="M184" i="20"/>
  <c r="AC185" i="20"/>
  <c r="AJ202" i="20"/>
  <c r="U71" i="20"/>
  <c r="F112" i="20"/>
  <c r="K180" i="20"/>
  <c r="U180" i="20"/>
  <c r="T182" i="20"/>
  <c r="AH183" i="20"/>
  <c r="AE184" i="20"/>
  <c r="AD185" i="20"/>
  <c r="C10" i="20"/>
  <c r="R21" i="20"/>
  <c r="AG23" i="20"/>
  <c r="D10" i="20"/>
  <c r="AB10" i="20"/>
  <c r="C21" i="20"/>
  <c r="K21" i="20"/>
  <c r="S21" i="20"/>
  <c r="R23" i="20"/>
  <c r="Z23" i="20"/>
  <c r="AH23" i="20"/>
  <c r="I28" i="20"/>
  <c r="AG28" i="20"/>
  <c r="H29" i="20"/>
  <c r="P29" i="20"/>
  <c r="X29" i="20"/>
  <c r="W33" i="20"/>
  <c r="AE33" i="20"/>
  <c r="F34" i="20"/>
  <c r="N34" i="20"/>
  <c r="D36" i="20"/>
  <c r="AB36" i="20"/>
  <c r="AJ36" i="20"/>
  <c r="X37" i="20"/>
  <c r="AJ112" i="20"/>
  <c r="AI112" i="20"/>
  <c r="AH112" i="20"/>
  <c r="AG112" i="20"/>
  <c r="AB7" i="20"/>
  <c r="AC10" i="20"/>
  <c r="D21" i="20"/>
  <c r="T21" i="20"/>
  <c r="S23" i="20"/>
  <c r="AH28" i="20"/>
  <c r="AB87" i="20"/>
  <c r="Z87" i="20"/>
  <c r="X87" i="20"/>
  <c r="AE87" i="20"/>
  <c r="W87" i="20"/>
  <c r="AD87" i="20"/>
  <c r="AC87" i="20"/>
  <c r="N7" i="20"/>
  <c r="AI23" i="20"/>
  <c r="Y29" i="20"/>
  <c r="X33" i="20"/>
  <c r="E36" i="20"/>
  <c r="O7" i="20"/>
  <c r="W7" i="20"/>
  <c r="AE7" i="20"/>
  <c r="F10" i="20"/>
  <c r="N10" i="20"/>
  <c r="AD10" i="20"/>
  <c r="E21" i="20"/>
  <c r="M21" i="20"/>
  <c r="AC21" i="20"/>
  <c r="D23" i="20"/>
  <c r="T23" i="20"/>
  <c r="AB23" i="20"/>
  <c r="C28" i="20"/>
  <c r="K28" i="20"/>
  <c r="S28" i="20"/>
  <c r="AI28" i="20"/>
  <c r="J29" i="20"/>
  <c r="R29" i="20"/>
  <c r="Z29" i="20"/>
  <c r="AH29" i="20"/>
  <c r="I33" i="20"/>
  <c r="Y33" i="20"/>
  <c r="AG33" i="20"/>
  <c r="H34" i="20"/>
  <c r="P34" i="20"/>
  <c r="X34" i="20"/>
  <c r="F36" i="20"/>
  <c r="N36" i="20"/>
  <c r="AD36" i="20"/>
  <c r="R37" i="20"/>
  <c r="Z37" i="20"/>
  <c r="AH37" i="20"/>
  <c r="J28" i="20"/>
  <c r="H7" i="20"/>
  <c r="P7" i="20"/>
  <c r="X7" i="20"/>
  <c r="O10" i="20"/>
  <c r="W10" i="20"/>
  <c r="AE10" i="20"/>
  <c r="F21" i="20"/>
  <c r="N21" i="20"/>
  <c r="AD21" i="20"/>
  <c r="E23" i="20"/>
  <c r="M23" i="20"/>
  <c r="U23" i="20"/>
  <c r="AC23" i="20"/>
  <c r="D28" i="20"/>
  <c r="T28" i="20"/>
  <c r="AB28" i="20"/>
  <c r="AJ28" i="20"/>
  <c r="C29" i="20"/>
  <c r="K29" i="20"/>
  <c r="S29" i="20"/>
  <c r="AI29" i="20"/>
  <c r="J33" i="20"/>
  <c r="R33" i="20"/>
  <c r="Z33" i="20"/>
  <c r="AH33" i="20"/>
  <c r="I34" i="20"/>
  <c r="Y34" i="20"/>
  <c r="AG34" i="20"/>
  <c r="O36" i="20"/>
  <c r="W36" i="20"/>
  <c r="AE36" i="20"/>
  <c r="S37" i="20"/>
  <c r="AI37" i="20"/>
  <c r="M71" i="20"/>
  <c r="P71" i="20"/>
  <c r="H71" i="20"/>
  <c r="O71" i="20"/>
  <c r="N71" i="20"/>
  <c r="AC71" i="20"/>
  <c r="AE71" i="20"/>
  <c r="AD71" i="20"/>
  <c r="M7" i="20"/>
  <c r="AD7" i="20"/>
  <c r="I29" i="20"/>
  <c r="O34" i="20"/>
  <c r="P10" i="20"/>
  <c r="O21" i="20"/>
  <c r="AD23" i="20"/>
  <c r="E28" i="20"/>
  <c r="U28" i="20"/>
  <c r="J34" i="20"/>
  <c r="Z34" i="20"/>
  <c r="P36" i="20"/>
  <c r="T37" i="20"/>
  <c r="AB37" i="20"/>
  <c r="E71" i="20"/>
  <c r="F71" i="20"/>
  <c r="Y7" i="20"/>
  <c r="W21" i="20"/>
  <c r="T29" i="20"/>
  <c r="AB29" i="20"/>
  <c r="C33" i="20"/>
  <c r="AI33" i="20"/>
  <c r="U37" i="20"/>
  <c r="C71" i="20"/>
  <c r="R71" i="20"/>
  <c r="T87" i="20"/>
  <c r="R87" i="20"/>
  <c r="P87" i="20"/>
  <c r="U87" i="20"/>
  <c r="M113" i="20"/>
  <c r="K113" i="20"/>
  <c r="J113" i="20"/>
  <c r="I113" i="20"/>
  <c r="P113" i="20"/>
  <c r="H113" i="20"/>
  <c r="O113" i="20"/>
  <c r="N113" i="20"/>
  <c r="E87" i="20"/>
  <c r="M87" i="20"/>
  <c r="O112" i="20"/>
  <c r="W112" i="20"/>
  <c r="AE112" i="20"/>
  <c r="F113" i="20"/>
  <c r="AD113" i="20"/>
  <c r="F163" i="20"/>
  <c r="R163" i="20"/>
  <c r="AD163" i="20"/>
  <c r="M181" i="20"/>
  <c r="K181" i="20"/>
  <c r="J181" i="20"/>
  <c r="P181" i="20"/>
  <c r="H181" i="20"/>
  <c r="O181" i="20"/>
  <c r="N181" i="20"/>
  <c r="W71" i="20"/>
  <c r="F87" i="20"/>
  <c r="N87" i="20"/>
  <c r="H112" i="20"/>
  <c r="P112" i="20"/>
  <c r="X112" i="20"/>
  <c r="W113" i="20"/>
  <c r="AE113" i="20"/>
  <c r="I163" i="20"/>
  <c r="H163" i="20"/>
  <c r="S163" i="20"/>
  <c r="AE163" i="20"/>
  <c r="AG177" i="20"/>
  <c r="AE177" i="20"/>
  <c r="AD177" i="20"/>
  <c r="AJ177" i="20"/>
  <c r="AB177" i="20"/>
  <c r="AI177" i="20"/>
  <c r="AH177" i="20"/>
  <c r="H178" i="20"/>
  <c r="F178" i="20"/>
  <c r="E178" i="20"/>
  <c r="K178" i="20"/>
  <c r="C178" i="20"/>
  <c r="J178" i="20"/>
  <c r="I178" i="20"/>
  <c r="U181" i="20"/>
  <c r="S181" i="20"/>
  <c r="R181" i="20"/>
  <c r="I184" i="20"/>
  <c r="H184" i="20"/>
  <c r="F184" i="20"/>
  <c r="E184" i="20"/>
  <c r="C184" i="20"/>
  <c r="K184" i="20"/>
  <c r="J184" i="20"/>
  <c r="U185" i="20"/>
  <c r="S185" i="20"/>
  <c r="R185" i="20"/>
  <c r="J163" i="20"/>
  <c r="P178" i="20"/>
  <c r="N178" i="20"/>
  <c r="M178" i="20"/>
  <c r="M183" i="20"/>
  <c r="P183" i="20"/>
  <c r="O183" i="20"/>
  <c r="N183" i="20"/>
  <c r="J112" i="20"/>
  <c r="Z112" i="20"/>
  <c r="Y113" i="20"/>
  <c r="Y163" i="20"/>
  <c r="X163" i="20"/>
  <c r="K177" i="20"/>
  <c r="O178" i="20"/>
  <c r="R183" i="20"/>
  <c r="T183" i="20"/>
  <c r="S183" i="20"/>
  <c r="AJ185" i="20"/>
  <c r="AI185" i="20"/>
  <c r="AG185" i="20"/>
  <c r="P163" i="20"/>
  <c r="M163" i="20"/>
  <c r="W163" i="20"/>
  <c r="F180" i="20"/>
  <c r="D180" i="20"/>
  <c r="C180" i="20"/>
  <c r="AB112" i="20"/>
  <c r="C113" i="20"/>
  <c r="E163" i="20"/>
  <c r="N163" i="20"/>
  <c r="Z163" i="20"/>
  <c r="I177" i="20"/>
  <c r="O177" i="20"/>
  <c r="N177" i="20"/>
  <c r="J177" i="20"/>
  <c r="E180" i="20"/>
  <c r="Y183" i="20"/>
  <c r="C185" i="20"/>
  <c r="B130" i="20"/>
  <c r="F185" i="20"/>
  <c r="E185" i="20"/>
  <c r="D185" i="20"/>
  <c r="AB182" i="20"/>
  <c r="Z182" i="20"/>
  <c r="Y182" i="20"/>
  <c r="AE182" i="20"/>
  <c r="W182" i="20"/>
  <c r="AD182" i="20"/>
  <c r="AC182" i="20"/>
  <c r="AE183" i="20"/>
  <c r="AC183" i="20"/>
  <c r="AB183" i="20"/>
  <c r="H185" i="20"/>
  <c r="J185" i="20"/>
  <c r="I185" i="20"/>
  <c r="D163" i="20"/>
  <c r="AB163" i="20"/>
  <c r="P177" i="20"/>
  <c r="AJ180" i="20"/>
  <c r="AI180" i="20"/>
  <c r="AG180" i="20"/>
  <c r="AI182" i="20"/>
  <c r="AH182" i="20"/>
  <c r="AG182" i="20"/>
  <c r="AD183" i="20"/>
  <c r="K185" i="20"/>
  <c r="R177" i="20"/>
  <c r="AG178" i="20"/>
  <c r="W180" i="20"/>
  <c r="M182" i="20"/>
  <c r="W183" i="20"/>
  <c r="M185" i="20"/>
  <c r="H202" i="20"/>
  <c r="R202" i="20"/>
  <c r="AE202" i="20"/>
  <c r="U163" i="20"/>
  <c r="C177" i="20"/>
  <c r="R178" i="20"/>
  <c r="AH178" i="20"/>
  <c r="H180" i="20"/>
  <c r="X180" i="20"/>
  <c r="W181" i="20"/>
  <c r="N182" i="20"/>
  <c r="X183" i="20"/>
  <c r="AG183" i="20"/>
  <c r="AB184" i="20"/>
  <c r="N185" i="20"/>
  <c r="W185" i="20"/>
  <c r="S202" i="20"/>
  <c r="S178" i="20"/>
  <c r="I180" i="20"/>
  <c r="X181" i="20"/>
  <c r="J183" i="20"/>
  <c r="AI183" i="20"/>
  <c r="AC184" i="20"/>
  <c r="Y185" i="20"/>
  <c r="AC178" i="20"/>
  <c r="S180" i="20"/>
  <c r="AH181" i="20"/>
  <c r="I182" i="20"/>
  <c r="I183" i="20"/>
  <c r="N184" i="20"/>
  <c r="Y184" i="20"/>
  <c r="N202" i="20"/>
  <c r="X202" i="20"/>
  <c r="AI202" i="20"/>
  <c r="K183" i="20"/>
  <c r="W184" i="20"/>
  <c r="F202" i="20"/>
  <c r="Z183" i="20"/>
  <c r="P185" i="20"/>
  <c r="U202" i="20"/>
  <c r="T202" i="20"/>
  <c r="AD202" i="20"/>
  <c r="AC202" i="20"/>
  <c r="AB202" i="20"/>
  <c r="M202" i="20"/>
  <c r="J130" i="20" l="1"/>
  <c r="J9" i="12" s="1"/>
  <c r="Q130" i="20"/>
  <c r="V130" i="20"/>
  <c r="AJ252" i="1"/>
  <c r="AH252" i="1"/>
  <c r="R208" i="20"/>
  <c r="S208" i="20" s="1"/>
  <c r="T208" i="20" s="1"/>
  <c r="U208" i="20" s="1"/>
  <c r="V208" i="20" s="1"/>
  <c r="H130" i="20"/>
  <c r="H9" i="12" s="1"/>
  <c r="I130" i="20"/>
  <c r="I9" i="12" s="1"/>
  <c r="K130" i="20"/>
  <c r="K9" i="12" s="1"/>
  <c r="M130" i="20"/>
  <c r="M9" i="12" s="1"/>
  <c r="B124" i="20"/>
  <c r="F130" i="20"/>
  <c r="F9" i="12" s="1"/>
  <c r="D130" i="20"/>
  <c r="D9" i="12" s="1"/>
  <c r="C130" i="20"/>
  <c r="C9" i="12" s="1"/>
  <c r="E130" i="20"/>
  <c r="E9" i="12" s="1"/>
  <c r="R130" i="20" l="1"/>
  <c r="R9" i="12" s="1"/>
  <c r="V9" i="12"/>
  <c r="P130" i="20"/>
  <c r="P9" i="12" s="1"/>
  <c r="Q9" i="12"/>
  <c r="S130" i="20"/>
  <c r="S9" i="12" s="1"/>
  <c r="O130" i="20"/>
  <c r="O9" i="12" s="1"/>
  <c r="T130" i="20"/>
  <c r="T9" i="12" s="1"/>
  <c r="N130" i="20"/>
  <c r="N9" i="12" s="1"/>
  <c r="AA130" i="20"/>
  <c r="U130" i="20"/>
  <c r="U9" i="12" s="1"/>
  <c r="W208" i="20"/>
  <c r="X208" i="20" s="1"/>
  <c r="Y208" i="20" s="1"/>
  <c r="Z208" i="20" s="1"/>
  <c r="AA208" i="20" s="1"/>
  <c r="Z130" i="20" l="1"/>
  <c r="Z9" i="12" s="1"/>
  <c r="AA9" i="12"/>
  <c r="W130" i="20"/>
  <c r="W9" i="12" s="1"/>
  <c r="Y130" i="20"/>
  <c r="Y9" i="12" s="1"/>
  <c r="X130" i="20"/>
  <c r="X9" i="12" s="1"/>
  <c r="AK130" i="20"/>
  <c r="AK9" i="12" s="1"/>
  <c r="AF130" i="20"/>
  <c r="AB208" i="20"/>
  <c r="AC208" i="20" s="1"/>
  <c r="AD208" i="20" s="1"/>
  <c r="AE208" i="20" s="1"/>
  <c r="AF208" i="20" s="1"/>
  <c r="AC130" i="20" l="1"/>
  <c r="AC9" i="12" s="1"/>
  <c r="AF9" i="12"/>
  <c r="AB130" i="20"/>
  <c r="AB9" i="12" s="1"/>
  <c r="AD130" i="20"/>
  <c r="AD9" i="12" s="1"/>
  <c r="AI130" i="20"/>
  <c r="AI9" i="12" s="1"/>
  <c r="AH130" i="20"/>
  <c r="AH9" i="12" s="1"/>
  <c r="AG130" i="20"/>
  <c r="AG9" i="12" s="1"/>
  <c r="AJ130" i="20"/>
  <c r="AJ9" i="12" s="1"/>
  <c r="AE130" i="20"/>
  <c r="AE9" i="12" s="1"/>
  <c r="AG208" i="20"/>
  <c r="AH208" i="20" s="1"/>
  <c r="AI208" i="20" s="1"/>
  <c r="AJ208" i="20" s="1"/>
  <c r="AK208" i="20" s="1"/>
  <c r="AP52" i="1" l="1"/>
  <c r="AK52" i="1"/>
  <c r="Q52" i="1"/>
  <c r="G52" i="1"/>
  <c r="AP48" i="1"/>
  <c r="AK48" i="1"/>
  <c r="AA48" i="1"/>
  <c r="G48" i="1"/>
  <c r="AP54" i="1"/>
  <c r="AK58" i="1"/>
  <c r="AA58" i="1"/>
  <c r="Q58" i="1"/>
  <c r="G58" i="1"/>
  <c r="AP60" i="1"/>
  <c r="AP58" i="1"/>
  <c r="AK54" i="1"/>
  <c r="AF60" i="1"/>
  <c r="AF58" i="1"/>
  <c r="AF54" i="1"/>
  <c r="AF52" i="1"/>
  <c r="AF50" i="1"/>
  <c r="AF48" i="1"/>
  <c r="AF46" i="1"/>
  <c r="AA60" i="1"/>
  <c r="AA54" i="1"/>
  <c r="AA52" i="1"/>
  <c r="AA50" i="1"/>
  <c r="AA46" i="1"/>
  <c r="V60" i="1"/>
  <c r="V58" i="1"/>
  <c r="V54" i="1"/>
  <c r="V52" i="1"/>
  <c r="V50" i="1"/>
  <c r="V48" i="1"/>
  <c r="V46" i="1"/>
  <c r="Q60" i="1"/>
  <c r="Q54" i="1"/>
  <c r="Q50" i="1"/>
  <c r="Q48" i="1"/>
  <c r="Q46" i="1"/>
  <c r="L60" i="1"/>
  <c r="L58" i="1"/>
  <c r="L54" i="1"/>
  <c r="L52" i="1"/>
  <c r="L50" i="1"/>
  <c r="L48" i="1"/>
  <c r="L46" i="1"/>
  <c r="G60" i="1"/>
  <c r="G54" i="1"/>
  <c r="G50" i="1"/>
  <c r="G46" i="1"/>
  <c r="J46" i="1" l="1"/>
  <c r="AK60" i="1"/>
  <c r="AP46" i="1"/>
  <c r="AK46" i="1"/>
  <c r="AP50" i="1"/>
  <c r="AK50" i="1"/>
  <c r="AP34" i="1"/>
  <c r="AP38" i="1"/>
  <c r="AK34" i="1"/>
  <c r="AK38" i="1"/>
  <c r="AF34" i="1"/>
  <c r="AF38" i="1"/>
  <c r="AA34" i="1"/>
  <c r="AA38" i="1"/>
  <c r="V34" i="1"/>
  <c r="Q34" i="1"/>
  <c r="L34" i="1"/>
  <c r="G34" i="1"/>
  <c r="B34" i="1"/>
  <c r="B25" i="14"/>
  <c r="B30" i="14"/>
  <c r="C28" i="2" l="1"/>
  <c r="C39" i="2"/>
  <c r="C67" i="2" s="1"/>
  <c r="AP28" i="1" l="1"/>
  <c r="AF29" i="1"/>
  <c r="AF28" i="1"/>
  <c r="AA28" i="1"/>
  <c r="V28" i="1"/>
  <c r="L29" i="1"/>
  <c r="L28" i="1"/>
  <c r="G29" i="1"/>
  <c r="B29" i="1"/>
  <c r="B28" i="1"/>
  <c r="D69" i="2"/>
  <c r="E70" i="2"/>
  <c r="L21" i="1" s="1"/>
  <c r="H54" i="2"/>
  <c r="D70" i="2" s="1"/>
  <c r="G21" i="1" s="1"/>
  <c r="I54" i="2"/>
  <c r="E68" i="2"/>
  <c r="D68" i="2"/>
  <c r="G28" i="1" s="1"/>
  <c r="F68" i="2"/>
  <c r="Q28" i="1" s="1"/>
  <c r="G68" i="2"/>
  <c r="H68" i="2"/>
  <c r="I68" i="2"/>
  <c r="J68" i="2"/>
  <c r="AK28" i="1" s="1"/>
  <c r="K68" i="2"/>
  <c r="E69" i="2"/>
  <c r="F69" i="2"/>
  <c r="Q29" i="1" s="1"/>
  <c r="G69" i="2"/>
  <c r="V29" i="1" s="1"/>
  <c r="H69" i="2"/>
  <c r="AA29" i="1" s="1"/>
  <c r="I69" i="2"/>
  <c r="J69" i="2"/>
  <c r="AK29" i="1" s="1"/>
  <c r="K69" i="2"/>
  <c r="AP29" i="1" s="1"/>
  <c r="C69" i="2"/>
  <c r="C68" i="2"/>
  <c r="C21" i="2"/>
  <c r="D13" i="2"/>
  <c r="E13" i="2"/>
  <c r="F13" i="2"/>
  <c r="G13" i="2"/>
  <c r="H13" i="2"/>
  <c r="I13" i="2"/>
  <c r="J13" i="2"/>
  <c r="K13" i="2"/>
  <c r="C13" i="2"/>
  <c r="P26" i="2"/>
  <c r="B78" i="1"/>
  <c r="G48" i="2"/>
  <c r="I70" i="1"/>
  <c r="AO73" i="1"/>
  <c r="AN73" i="1"/>
  <c r="AM73" i="1"/>
  <c r="AL73" i="1"/>
  <c r="AJ73" i="1"/>
  <c r="AI73" i="1"/>
  <c r="AH73" i="1"/>
  <c r="AG73" i="1"/>
  <c r="AE73" i="1"/>
  <c r="AD73" i="1"/>
  <c r="AC73" i="1"/>
  <c r="AB73" i="1"/>
  <c r="Z73" i="1"/>
  <c r="Y73" i="1"/>
  <c r="X73" i="1"/>
  <c r="W73" i="1"/>
  <c r="U73" i="1"/>
  <c r="T73" i="1"/>
  <c r="S73" i="1"/>
  <c r="R73" i="1"/>
  <c r="P73" i="1"/>
  <c r="O73" i="1"/>
  <c r="N73" i="1"/>
  <c r="M73" i="1"/>
  <c r="K73" i="1"/>
  <c r="J73" i="1"/>
  <c r="I73" i="1"/>
  <c r="H73" i="1"/>
  <c r="F73" i="1"/>
  <c r="E73" i="1"/>
  <c r="D73" i="1"/>
  <c r="C73" i="1"/>
  <c r="AO72" i="1"/>
  <c r="AN72" i="1"/>
  <c r="AM72" i="1"/>
  <c r="AL72" i="1"/>
  <c r="AJ72" i="1"/>
  <c r="AI72" i="1"/>
  <c r="AH72" i="1"/>
  <c r="AG72" i="1"/>
  <c r="AE72" i="1"/>
  <c r="AD72" i="1"/>
  <c r="AC72" i="1"/>
  <c r="AB72" i="1"/>
  <c r="Z72" i="1"/>
  <c r="Y72" i="1"/>
  <c r="X72" i="1"/>
  <c r="W72" i="1"/>
  <c r="U72" i="1"/>
  <c r="T72" i="1"/>
  <c r="S72" i="1"/>
  <c r="R72" i="1"/>
  <c r="P72" i="1"/>
  <c r="O72" i="1"/>
  <c r="N72" i="1"/>
  <c r="M72" i="1"/>
  <c r="K72" i="1"/>
  <c r="J72" i="1"/>
  <c r="I72" i="1"/>
  <c r="H72" i="1"/>
  <c r="F72" i="1"/>
  <c r="E72" i="1"/>
  <c r="D72" i="1"/>
  <c r="C72" i="1"/>
  <c r="AL71" i="1"/>
  <c r="AO71" i="1"/>
  <c r="AN71" i="1"/>
  <c r="AM71" i="1"/>
  <c r="AJ71" i="1"/>
  <c r="AE71" i="1"/>
  <c r="AD71" i="1"/>
  <c r="Z71" i="1"/>
  <c r="Y71" i="1"/>
  <c r="X71" i="1"/>
  <c r="W71" i="1"/>
  <c r="N71" i="1"/>
  <c r="P71" i="1"/>
  <c r="O71" i="1"/>
  <c r="F71" i="1"/>
  <c r="AO70" i="1"/>
  <c r="AN70" i="1"/>
  <c r="AM70" i="1"/>
  <c r="AL70" i="1"/>
  <c r="AJ70" i="1"/>
  <c r="AI70" i="1"/>
  <c r="AH70" i="1"/>
  <c r="AG70" i="1"/>
  <c r="AE70" i="1"/>
  <c r="AD70" i="1"/>
  <c r="AC70" i="1"/>
  <c r="AB70" i="1"/>
  <c r="Z70" i="1"/>
  <c r="Y70" i="1"/>
  <c r="X70" i="1"/>
  <c r="W70" i="1"/>
  <c r="U70" i="1"/>
  <c r="T70" i="1"/>
  <c r="S70" i="1"/>
  <c r="R70" i="1"/>
  <c r="P70" i="1"/>
  <c r="O70" i="1"/>
  <c r="N70" i="1"/>
  <c r="M70" i="1"/>
  <c r="K70" i="1"/>
  <c r="J70" i="1"/>
  <c r="H70" i="1"/>
  <c r="F70" i="1"/>
  <c r="E70" i="1"/>
  <c r="D70" i="1"/>
  <c r="C70" i="1"/>
  <c r="AO69" i="1"/>
  <c r="AN69" i="1"/>
  <c r="AM69" i="1"/>
  <c r="AL69" i="1"/>
  <c r="AJ69" i="1"/>
  <c r="AI69" i="1"/>
  <c r="AH69" i="1"/>
  <c r="AG69" i="1"/>
  <c r="AE69" i="1"/>
  <c r="AD69" i="1"/>
  <c r="AC69" i="1"/>
  <c r="AB69" i="1"/>
  <c r="Z69" i="1"/>
  <c r="Y69" i="1"/>
  <c r="X69" i="1"/>
  <c r="W69" i="1"/>
  <c r="U69" i="1"/>
  <c r="T69" i="1"/>
  <c r="S69" i="1"/>
  <c r="R69" i="1"/>
  <c r="P69" i="1"/>
  <c r="O69" i="1"/>
  <c r="N69" i="1"/>
  <c r="M69" i="1"/>
  <c r="K69" i="1"/>
  <c r="J69" i="1"/>
  <c r="I69" i="1"/>
  <c r="H69" i="1"/>
  <c r="F69" i="1"/>
  <c r="E69" i="1"/>
  <c r="D69" i="1"/>
  <c r="C69" i="1"/>
  <c r="AO68" i="1"/>
  <c r="AN68" i="1"/>
  <c r="AM68" i="1"/>
  <c r="AL68" i="1"/>
  <c r="AI68" i="1"/>
  <c r="AE68" i="1"/>
  <c r="AD68" i="1"/>
  <c r="Z68" i="1"/>
  <c r="Y68" i="1"/>
  <c r="X68" i="1"/>
  <c r="W68" i="1"/>
  <c r="N68" i="1"/>
  <c r="P68" i="1"/>
  <c r="O68" i="1"/>
  <c r="F68" i="1"/>
  <c r="AO67" i="1"/>
  <c r="AN67" i="1"/>
  <c r="AM67" i="1"/>
  <c r="AL67" i="1"/>
  <c r="AH67" i="1"/>
  <c r="AE67" i="1"/>
  <c r="AD67" i="1"/>
  <c r="Z67" i="1"/>
  <c r="Y67" i="1"/>
  <c r="X67" i="1"/>
  <c r="W67" i="1"/>
  <c r="N67" i="1"/>
  <c r="P67" i="1"/>
  <c r="O67" i="1"/>
  <c r="F67" i="1"/>
  <c r="AO66" i="1"/>
  <c r="AN66" i="1"/>
  <c r="AM66" i="1"/>
  <c r="AL66" i="1"/>
  <c r="AH66" i="1"/>
  <c r="AE66" i="1"/>
  <c r="AD66" i="1"/>
  <c r="Z66" i="1"/>
  <c r="Y66" i="1"/>
  <c r="X66" i="1"/>
  <c r="W66" i="1"/>
  <c r="N66" i="1"/>
  <c r="P66" i="1"/>
  <c r="O66" i="1"/>
  <c r="F66" i="1"/>
  <c r="AO65" i="1"/>
  <c r="AN65" i="1"/>
  <c r="AM65" i="1"/>
  <c r="AL65" i="1"/>
  <c r="AI65" i="1"/>
  <c r="AE65" i="1"/>
  <c r="AD65" i="1"/>
  <c r="Z65" i="1"/>
  <c r="Y65" i="1"/>
  <c r="X65" i="1"/>
  <c r="W65" i="1"/>
  <c r="N65" i="1"/>
  <c r="P65" i="1"/>
  <c r="O65" i="1"/>
  <c r="F65" i="1"/>
  <c r="AO64" i="1"/>
  <c r="AN64" i="1"/>
  <c r="AM64" i="1"/>
  <c r="AL64" i="1"/>
  <c r="AH64" i="1"/>
  <c r="AE64" i="1"/>
  <c r="AD64" i="1"/>
  <c r="Z64" i="1"/>
  <c r="Y64" i="1"/>
  <c r="X64" i="1"/>
  <c r="W64" i="1"/>
  <c r="N64" i="1"/>
  <c r="P64" i="1"/>
  <c r="O64" i="1"/>
  <c r="F64" i="1"/>
  <c r="H66" i="1" l="1"/>
  <c r="H71" i="1"/>
  <c r="I64" i="1"/>
  <c r="I66" i="1"/>
  <c r="AG66" i="1"/>
  <c r="I67" i="1"/>
  <c r="AG67" i="1"/>
  <c r="I68" i="1"/>
  <c r="AG68" i="1"/>
  <c r="J64" i="1"/>
  <c r="R67" i="1"/>
  <c r="J68" i="1"/>
  <c r="J71" i="1"/>
  <c r="AH71" i="1"/>
  <c r="AI64" i="1"/>
  <c r="K66" i="1"/>
  <c r="AI71" i="1"/>
  <c r="H64" i="1"/>
  <c r="H68" i="1"/>
  <c r="AG64" i="1"/>
  <c r="AG71" i="1"/>
  <c r="R64" i="1"/>
  <c r="J66" i="1"/>
  <c r="R71" i="1"/>
  <c r="K64" i="1"/>
  <c r="C65" i="1"/>
  <c r="S65" i="1"/>
  <c r="C66" i="1"/>
  <c r="S66" i="1"/>
  <c r="AI66" i="1"/>
  <c r="S67" i="1"/>
  <c r="AI67" i="1"/>
  <c r="C71" i="1"/>
  <c r="K71" i="1"/>
  <c r="D64" i="1"/>
  <c r="T64" i="1"/>
  <c r="AB64" i="1"/>
  <c r="AJ64" i="1"/>
  <c r="D65" i="1"/>
  <c r="T65" i="1"/>
  <c r="AB65" i="1"/>
  <c r="AJ65" i="1"/>
  <c r="D66" i="1"/>
  <c r="T66" i="1"/>
  <c r="AB66" i="1"/>
  <c r="AJ66" i="1"/>
  <c r="D67" i="1"/>
  <c r="T67" i="1"/>
  <c r="AB67" i="1"/>
  <c r="AJ67" i="1"/>
  <c r="D68" i="1"/>
  <c r="T68" i="1"/>
  <c r="AB68" i="1"/>
  <c r="AJ68" i="1"/>
  <c r="D71" i="1"/>
  <c r="T71" i="1"/>
  <c r="AB71" i="1"/>
  <c r="J65" i="1"/>
  <c r="J67" i="1"/>
  <c r="S64" i="1"/>
  <c r="C67" i="1"/>
  <c r="K68" i="1"/>
  <c r="M64" i="1"/>
  <c r="M65" i="1"/>
  <c r="AC65" i="1"/>
  <c r="M66" i="1"/>
  <c r="AC66" i="1"/>
  <c r="E67" i="1"/>
  <c r="U67" i="1"/>
  <c r="AC67" i="1"/>
  <c r="E68" i="1"/>
  <c r="M68" i="1"/>
  <c r="U68" i="1"/>
  <c r="AC68" i="1"/>
  <c r="E71" i="1"/>
  <c r="M71" i="1"/>
  <c r="U71" i="1"/>
  <c r="AC71" i="1"/>
  <c r="H65" i="1"/>
  <c r="H67" i="1"/>
  <c r="I65" i="1"/>
  <c r="AG65" i="1"/>
  <c r="I71" i="1"/>
  <c r="R65" i="1"/>
  <c r="AH65" i="1"/>
  <c r="R66" i="1"/>
  <c r="R68" i="1"/>
  <c r="AH68" i="1"/>
  <c r="C64" i="1"/>
  <c r="K65" i="1"/>
  <c r="K67" i="1"/>
  <c r="C68" i="1"/>
  <c r="S68" i="1"/>
  <c r="S71" i="1"/>
  <c r="E64" i="1"/>
  <c r="U64" i="1"/>
  <c r="AC64" i="1"/>
  <c r="E65" i="1"/>
  <c r="U65" i="1"/>
  <c r="E66" i="1"/>
  <c r="U66" i="1"/>
  <c r="M67" i="1"/>
  <c r="L27" i="14" l="1"/>
  <c r="I26" i="14"/>
  <c r="Q26" i="14"/>
  <c r="Y26" i="14"/>
  <c r="AG26" i="14"/>
  <c r="AO26" i="14"/>
  <c r="AP27" i="14"/>
  <c r="F27" i="14" s="1"/>
  <c r="F32" i="14" s="1"/>
  <c r="AP26" i="14"/>
  <c r="K26" i="14" s="1"/>
  <c r="AP25" i="14"/>
  <c r="B26" i="14"/>
  <c r="AH25" i="14"/>
  <c r="AI25" i="14"/>
  <c r="G25" i="14"/>
  <c r="E25" i="14"/>
  <c r="Z25" i="14" s="1"/>
  <c r="AL5" i="1"/>
  <c r="AM5" i="1"/>
  <c r="AN5" i="1"/>
  <c r="AO5" i="1"/>
  <c r="AL6" i="1"/>
  <c r="AM6" i="1"/>
  <c r="AN6" i="1"/>
  <c r="AO6" i="1"/>
  <c r="AL8" i="1"/>
  <c r="AM8" i="1"/>
  <c r="AN8" i="1"/>
  <c r="AO8" i="1"/>
  <c r="AL9" i="1"/>
  <c r="AM9" i="1"/>
  <c r="AN9" i="1"/>
  <c r="AO9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22" i="1"/>
  <c r="AM22" i="1"/>
  <c r="AN22" i="1"/>
  <c r="AO22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9" i="1"/>
  <c r="AM39" i="1"/>
  <c r="AN39" i="1"/>
  <c r="AO39" i="1"/>
  <c r="AL40" i="1"/>
  <c r="AM40" i="1"/>
  <c r="AN40" i="1"/>
  <c r="AO40" i="1"/>
  <c r="AL42" i="1"/>
  <c r="AM42" i="1"/>
  <c r="AN42" i="1"/>
  <c r="AO42" i="1"/>
  <c r="AL43" i="1"/>
  <c r="AM43" i="1"/>
  <c r="AN43" i="1"/>
  <c r="AO43" i="1"/>
  <c r="AL55" i="1"/>
  <c r="AM55" i="1"/>
  <c r="AN55" i="1"/>
  <c r="AO55" i="1"/>
  <c r="AL56" i="1"/>
  <c r="AM56" i="1"/>
  <c r="AN56" i="1"/>
  <c r="AO56" i="1"/>
  <c r="AL60" i="1"/>
  <c r="AM60" i="1"/>
  <c r="AN60" i="1"/>
  <c r="AO60" i="1"/>
  <c r="AL61" i="1"/>
  <c r="AM61" i="1"/>
  <c r="AN61" i="1"/>
  <c r="AO61" i="1"/>
  <c r="AL310" i="1"/>
  <c r="AM310" i="1"/>
  <c r="AN310" i="1"/>
  <c r="AO310" i="1"/>
  <c r="AL311" i="1"/>
  <c r="AM311" i="1"/>
  <c r="AN311" i="1"/>
  <c r="AO311" i="1"/>
  <c r="AL312" i="1"/>
  <c r="AM312" i="1"/>
  <c r="AN312" i="1"/>
  <c r="AO312" i="1"/>
  <c r="AL313" i="1"/>
  <c r="AM313" i="1"/>
  <c r="AN313" i="1"/>
  <c r="AO313" i="1"/>
  <c r="AL314" i="1"/>
  <c r="AM314" i="1"/>
  <c r="AN314" i="1"/>
  <c r="AO314" i="1"/>
  <c r="AL315" i="1"/>
  <c r="AM315" i="1"/>
  <c r="AN315" i="1"/>
  <c r="AO315" i="1"/>
  <c r="AL316" i="1"/>
  <c r="AM316" i="1"/>
  <c r="AN316" i="1"/>
  <c r="AO316" i="1"/>
  <c r="AL317" i="1"/>
  <c r="AM317" i="1"/>
  <c r="AN317" i="1"/>
  <c r="AO317" i="1"/>
  <c r="AL318" i="1"/>
  <c r="AM318" i="1"/>
  <c r="AN318" i="1"/>
  <c r="AO318" i="1"/>
  <c r="AL321" i="1"/>
  <c r="AM321" i="1"/>
  <c r="AN321" i="1"/>
  <c r="AO321" i="1"/>
  <c r="AL322" i="1"/>
  <c r="AM322" i="1"/>
  <c r="AN322" i="1"/>
  <c r="AO322" i="1"/>
  <c r="AL323" i="1"/>
  <c r="AM323" i="1"/>
  <c r="AN323" i="1"/>
  <c r="AO323" i="1"/>
  <c r="AL324" i="1"/>
  <c r="AM324" i="1"/>
  <c r="AN324" i="1"/>
  <c r="AO324" i="1"/>
  <c r="AL325" i="1"/>
  <c r="AM325" i="1"/>
  <c r="AN325" i="1"/>
  <c r="AO325" i="1"/>
  <c r="AL326" i="1"/>
  <c r="AM326" i="1"/>
  <c r="AN326" i="1"/>
  <c r="AO326" i="1"/>
  <c r="AL327" i="1"/>
  <c r="AM327" i="1"/>
  <c r="AN327" i="1"/>
  <c r="AO327" i="1"/>
  <c r="AL328" i="1"/>
  <c r="AM328" i="1"/>
  <c r="AN328" i="1"/>
  <c r="AO328" i="1"/>
  <c r="AL329" i="1"/>
  <c r="AM329" i="1"/>
  <c r="AN329" i="1"/>
  <c r="AO329" i="1"/>
  <c r="AL330" i="1"/>
  <c r="AM330" i="1"/>
  <c r="AN330" i="1"/>
  <c r="AO330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O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7" i="1"/>
  <c r="AM87" i="1"/>
  <c r="AN87" i="1"/>
  <c r="AO87" i="1"/>
  <c r="AL88" i="1"/>
  <c r="AM88" i="1"/>
  <c r="AN88" i="1"/>
  <c r="AO88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O98" i="1"/>
  <c r="AL99" i="1"/>
  <c r="AM99" i="1"/>
  <c r="AN99" i="1"/>
  <c r="AO99" i="1"/>
  <c r="AL100" i="1"/>
  <c r="AM100" i="1"/>
  <c r="AN100" i="1"/>
  <c r="AO100" i="1"/>
  <c r="AL104" i="1"/>
  <c r="AM104" i="1"/>
  <c r="AN104" i="1"/>
  <c r="AO104" i="1"/>
  <c r="AL105" i="1"/>
  <c r="AM105" i="1"/>
  <c r="AN105" i="1"/>
  <c r="AO105" i="1"/>
  <c r="AL108" i="1"/>
  <c r="AM108" i="1"/>
  <c r="AN108" i="1"/>
  <c r="AO108" i="1"/>
  <c r="AL109" i="1"/>
  <c r="AM109" i="1"/>
  <c r="AN109" i="1"/>
  <c r="AO109" i="1"/>
  <c r="AL110" i="1"/>
  <c r="AM110" i="1"/>
  <c r="AN110" i="1"/>
  <c r="AO110" i="1"/>
  <c r="AL111" i="1"/>
  <c r="AM111" i="1"/>
  <c r="AN111" i="1"/>
  <c r="AO111" i="1"/>
  <c r="AL112" i="1"/>
  <c r="AM112" i="1"/>
  <c r="AN112" i="1"/>
  <c r="AO112" i="1"/>
  <c r="AL114" i="1"/>
  <c r="AM114" i="1"/>
  <c r="AN114" i="1"/>
  <c r="AO114" i="1"/>
  <c r="AL129" i="1"/>
  <c r="AM129" i="1"/>
  <c r="AN129" i="1"/>
  <c r="AO129" i="1"/>
  <c r="AL130" i="1"/>
  <c r="AM130" i="1"/>
  <c r="AN130" i="1"/>
  <c r="AO130" i="1"/>
  <c r="AL131" i="1"/>
  <c r="AM131" i="1"/>
  <c r="AN131" i="1"/>
  <c r="AO131" i="1"/>
  <c r="AL132" i="1"/>
  <c r="AM132" i="1"/>
  <c r="AN132" i="1"/>
  <c r="AO132" i="1"/>
  <c r="AL133" i="1"/>
  <c r="AM133" i="1"/>
  <c r="AN133" i="1"/>
  <c r="AO133" i="1"/>
  <c r="AL134" i="1"/>
  <c r="AM134" i="1"/>
  <c r="AN134" i="1"/>
  <c r="AO134" i="1"/>
  <c r="AL135" i="1"/>
  <c r="AM135" i="1"/>
  <c r="AN135" i="1"/>
  <c r="AO135" i="1"/>
  <c r="AL136" i="1"/>
  <c r="AM136" i="1"/>
  <c r="AN136" i="1"/>
  <c r="AO136" i="1"/>
  <c r="AL137" i="1"/>
  <c r="AM137" i="1"/>
  <c r="AN137" i="1"/>
  <c r="AO137" i="1"/>
  <c r="AL138" i="1"/>
  <c r="AM138" i="1"/>
  <c r="AN138" i="1"/>
  <c r="AO138" i="1"/>
  <c r="AL141" i="1"/>
  <c r="AM141" i="1"/>
  <c r="AN141" i="1"/>
  <c r="AO141" i="1"/>
  <c r="AL142" i="1"/>
  <c r="AM142" i="1"/>
  <c r="AN142" i="1"/>
  <c r="AO142" i="1"/>
  <c r="AL143" i="1"/>
  <c r="AM143" i="1"/>
  <c r="AN143" i="1"/>
  <c r="AO143" i="1"/>
  <c r="AL144" i="1"/>
  <c r="AM144" i="1"/>
  <c r="AN144" i="1"/>
  <c r="AO144" i="1"/>
  <c r="AL145" i="1"/>
  <c r="AM145" i="1"/>
  <c r="AN145" i="1"/>
  <c r="AO145" i="1"/>
  <c r="AL146" i="1"/>
  <c r="AM146" i="1"/>
  <c r="AN146" i="1"/>
  <c r="AO146" i="1"/>
  <c r="AL147" i="1"/>
  <c r="AM147" i="1"/>
  <c r="AN147" i="1"/>
  <c r="AO147" i="1"/>
  <c r="AL148" i="1"/>
  <c r="AM148" i="1"/>
  <c r="AN148" i="1"/>
  <c r="AO148" i="1"/>
  <c r="AL149" i="1"/>
  <c r="AM149" i="1"/>
  <c r="AN149" i="1"/>
  <c r="AO149" i="1"/>
  <c r="AL150" i="1"/>
  <c r="AM150" i="1"/>
  <c r="AN150" i="1"/>
  <c r="AO150" i="1"/>
  <c r="AL154" i="1"/>
  <c r="AM154" i="1"/>
  <c r="AN154" i="1"/>
  <c r="AO154" i="1"/>
  <c r="AL155" i="1"/>
  <c r="AM155" i="1"/>
  <c r="AN155" i="1"/>
  <c r="AO155" i="1"/>
  <c r="AL156" i="1"/>
  <c r="AM156" i="1"/>
  <c r="AN156" i="1"/>
  <c r="AO156" i="1"/>
  <c r="AL158" i="1"/>
  <c r="AM158" i="1"/>
  <c r="AN158" i="1"/>
  <c r="AO158" i="1"/>
  <c r="AL159" i="1"/>
  <c r="AM159" i="1"/>
  <c r="AN159" i="1"/>
  <c r="AO159" i="1"/>
  <c r="AL160" i="1"/>
  <c r="AM160" i="1"/>
  <c r="AN160" i="1"/>
  <c r="AO160" i="1"/>
  <c r="AL161" i="1"/>
  <c r="AM161" i="1"/>
  <c r="AN161" i="1"/>
  <c r="AO161" i="1"/>
  <c r="AL162" i="1"/>
  <c r="AM162" i="1"/>
  <c r="AN162" i="1"/>
  <c r="AO162" i="1"/>
  <c r="AL163" i="1"/>
  <c r="AM163" i="1"/>
  <c r="AN163" i="1"/>
  <c r="AO163" i="1"/>
  <c r="AL164" i="1"/>
  <c r="AM164" i="1"/>
  <c r="AN164" i="1"/>
  <c r="AO164" i="1"/>
  <c r="AL165" i="1"/>
  <c r="AM165" i="1"/>
  <c r="AN165" i="1"/>
  <c r="AO165" i="1"/>
  <c r="AL166" i="1"/>
  <c r="AM166" i="1"/>
  <c r="AN166" i="1"/>
  <c r="AO166" i="1"/>
  <c r="AL183" i="1"/>
  <c r="AL182" i="1" s="1"/>
  <c r="AM183" i="1"/>
  <c r="AN183" i="1"/>
  <c r="AO183" i="1"/>
  <c r="AL185" i="1"/>
  <c r="AL184" i="1" s="1"/>
  <c r="AM185" i="1"/>
  <c r="AN185" i="1"/>
  <c r="AO185" i="1"/>
  <c r="AL187" i="1"/>
  <c r="AL186" i="1" s="1"/>
  <c r="AM187" i="1"/>
  <c r="AN187" i="1"/>
  <c r="AO187" i="1"/>
  <c r="AL189" i="1"/>
  <c r="AL188" i="1" s="1"/>
  <c r="AM189" i="1"/>
  <c r="AN189" i="1"/>
  <c r="AO189" i="1"/>
  <c r="AL191" i="1"/>
  <c r="AL190" i="1" s="1"/>
  <c r="AM191" i="1"/>
  <c r="AN191" i="1"/>
  <c r="AO191" i="1"/>
  <c r="AL192" i="1"/>
  <c r="AM192" i="1"/>
  <c r="AN192" i="1"/>
  <c r="AO192" i="1"/>
  <c r="AL193" i="1"/>
  <c r="AM193" i="1"/>
  <c r="AN193" i="1"/>
  <c r="AO193" i="1"/>
  <c r="AL195" i="1"/>
  <c r="AM195" i="1"/>
  <c r="AN195" i="1"/>
  <c r="AO195" i="1"/>
  <c r="AL197" i="1"/>
  <c r="AM197" i="1"/>
  <c r="AN197" i="1"/>
  <c r="AO197" i="1"/>
  <c r="AL198" i="1"/>
  <c r="AM198" i="1"/>
  <c r="AN198" i="1"/>
  <c r="AO198" i="1"/>
  <c r="AL210" i="1"/>
  <c r="AM210" i="1"/>
  <c r="AN210" i="1"/>
  <c r="AO210" i="1"/>
  <c r="AL211" i="1"/>
  <c r="AM211" i="1"/>
  <c r="AN211" i="1"/>
  <c r="AO211" i="1"/>
  <c r="AL216" i="1"/>
  <c r="AM216" i="1"/>
  <c r="AN216" i="1"/>
  <c r="AO216" i="1"/>
  <c r="AL219" i="1"/>
  <c r="AL218" i="1" s="1"/>
  <c r="AM219" i="1"/>
  <c r="AN219" i="1"/>
  <c r="AO219" i="1"/>
  <c r="AL220" i="1"/>
  <c r="AM220" i="1"/>
  <c r="AN220" i="1"/>
  <c r="AO220" i="1"/>
  <c r="AL221" i="1"/>
  <c r="AM221" i="1"/>
  <c r="AN221" i="1"/>
  <c r="AO221" i="1"/>
  <c r="AL224" i="1"/>
  <c r="AM224" i="1"/>
  <c r="AN224" i="1"/>
  <c r="AO224" i="1"/>
  <c r="AL225" i="1"/>
  <c r="AM225" i="1"/>
  <c r="AN225" i="1"/>
  <c r="AO225" i="1"/>
  <c r="AL226" i="1"/>
  <c r="AM226" i="1"/>
  <c r="AN226" i="1"/>
  <c r="AO226" i="1"/>
  <c r="AL227" i="1"/>
  <c r="AM227" i="1"/>
  <c r="AN227" i="1"/>
  <c r="AO227" i="1"/>
  <c r="AL228" i="1"/>
  <c r="AM228" i="1"/>
  <c r="AN228" i="1"/>
  <c r="AO228" i="1"/>
  <c r="AL229" i="1"/>
  <c r="AM229" i="1"/>
  <c r="AN229" i="1"/>
  <c r="AO229" i="1"/>
  <c r="AL230" i="1"/>
  <c r="AM230" i="1"/>
  <c r="AN230" i="1"/>
  <c r="AO230" i="1"/>
  <c r="AL231" i="1"/>
  <c r="AM231" i="1"/>
  <c r="AN231" i="1"/>
  <c r="AO231" i="1"/>
  <c r="AL232" i="1"/>
  <c r="AM232" i="1"/>
  <c r="AN232" i="1"/>
  <c r="AO232" i="1"/>
  <c r="AL233" i="1"/>
  <c r="AM233" i="1"/>
  <c r="AN233" i="1"/>
  <c r="AO233" i="1"/>
  <c r="AL235" i="1"/>
  <c r="AM235" i="1"/>
  <c r="AN235" i="1"/>
  <c r="AO235" i="1"/>
  <c r="AL236" i="1"/>
  <c r="AM236" i="1"/>
  <c r="AN236" i="1"/>
  <c r="AO236" i="1"/>
  <c r="AL237" i="1"/>
  <c r="AM237" i="1"/>
  <c r="AN237" i="1"/>
  <c r="AO237" i="1"/>
  <c r="AL238" i="1"/>
  <c r="AM238" i="1"/>
  <c r="AN238" i="1"/>
  <c r="AO238" i="1"/>
  <c r="AL239" i="1"/>
  <c r="AM239" i="1"/>
  <c r="AN239" i="1"/>
  <c r="AO239" i="1"/>
  <c r="AL240" i="1"/>
  <c r="AM240" i="1"/>
  <c r="AN240" i="1"/>
  <c r="AO240" i="1"/>
  <c r="AL241" i="1"/>
  <c r="AM241" i="1"/>
  <c r="AN241" i="1"/>
  <c r="AO241" i="1"/>
  <c r="AL242" i="1"/>
  <c r="AM242" i="1"/>
  <c r="AN242" i="1"/>
  <c r="AO242" i="1"/>
  <c r="AL243" i="1"/>
  <c r="AM243" i="1"/>
  <c r="AN243" i="1"/>
  <c r="AO243" i="1"/>
  <c r="AL244" i="1"/>
  <c r="AM244" i="1"/>
  <c r="AN244" i="1"/>
  <c r="AO244" i="1"/>
  <c r="AL245" i="1"/>
  <c r="AM245" i="1"/>
  <c r="AN245" i="1"/>
  <c r="AO245" i="1"/>
  <c r="AL246" i="1"/>
  <c r="AM246" i="1"/>
  <c r="AN246" i="1"/>
  <c r="AO246" i="1"/>
  <c r="AL247" i="1"/>
  <c r="AM247" i="1"/>
  <c r="AN247" i="1"/>
  <c r="AO247" i="1"/>
  <c r="AL249" i="1"/>
  <c r="AL248" i="1" s="1"/>
  <c r="AM249" i="1"/>
  <c r="AN249" i="1"/>
  <c r="AO249" i="1"/>
  <c r="AL250" i="1"/>
  <c r="AM250" i="1"/>
  <c r="AN250" i="1"/>
  <c r="AO250" i="1"/>
  <c r="AL251" i="1"/>
  <c r="AM251" i="1"/>
  <c r="AN251" i="1"/>
  <c r="AO251" i="1"/>
  <c r="AL253" i="1"/>
  <c r="AL252" i="1" s="1"/>
  <c r="AM253" i="1"/>
  <c r="AN253" i="1"/>
  <c r="AO253" i="1"/>
  <c r="AL254" i="1"/>
  <c r="AM254" i="1"/>
  <c r="AN254" i="1"/>
  <c r="AO254" i="1"/>
  <c r="AL255" i="1"/>
  <c r="AM255" i="1"/>
  <c r="AN255" i="1"/>
  <c r="AO255" i="1"/>
  <c r="AL256" i="1"/>
  <c r="AM256" i="1"/>
  <c r="AN256" i="1"/>
  <c r="AO256" i="1"/>
  <c r="AL258" i="1"/>
  <c r="AM258" i="1"/>
  <c r="AN258" i="1"/>
  <c r="AO258" i="1"/>
  <c r="AL259" i="1"/>
  <c r="AM259" i="1"/>
  <c r="AN259" i="1"/>
  <c r="AO259" i="1"/>
  <c r="AL263" i="1"/>
  <c r="AL262" i="1" s="1"/>
  <c r="AM263" i="1"/>
  <c r="AM262" i="1" s="1"/>
  <c r="AN263" i="1"/>
  <c r="AO263" i="1"/>
  <c r="AL264" i="1"/>
  <c r="AM264" i="1"/>
  <c r="AN264" i="1"/>
  <c r="AO264" i="1"/>
  <c r="AL266" i="1"/>
  <c r="AL265" i="1" s="1"/>
  <c r="AM266" i="1"/>
  <c r="AN266" i="1"/>
  <c r="AO266" i="1"/>
  <c r="AL267" i="1"/>
  <c r="AM267" i="1"/>
  <c r="AN267" i="1"/>
  <c r="AO267" i="1"/>
  <c r="AL268" i="1"/>
  <c r="AM268" i="1"/>
  <c r="AN268" i="1"/>
  <c r="AO268" i="1"/>
  <c r="AL269" i="1"/>
  <c r="AM269" i="1"/>
  <c r="AN269" i="1"/>
  <c r="AO269" i="1"/>
  <c r="AL270" i="1"/>
  <c r="AM270" i="1"/>
  <c r="AN270" i="1"/>
  <c r="AO270" i="1"/>
  <c r="AL271" i="1"/>
  <c r="AM271" i="1"/>
  <c r="AN271" i="1"/>
  <c r="AO271" i="1"/>
  <c r="AL272" i="1"/>
  <c r="AM272" i="1"/>
  <c r="AN272" i="1"/>
  <c r="AO272" i="1"/>
  <c r="AL273" i="1"/>
  <c r="AM273" i="1"/>
  <c r="AN273" i="1"/>
  <c r="AO273" i="1"/>
  <c r="AL283" i="1"/>
  <c r="AM283" i="1"/>
  <c r="AN283" i="1"/>
  <c r="AO283" i="1"/>
  <c r="AL284" i="1"/>
  <c r="AM284" i="1"/>
  <c r="AN284" i="1"/>
  <c r="AO284" i="1"/>
  <c r="AL286" i="1"/>
  <c r="AM286" i="1"/>
  <c r="AN286" i="1"/>
  <c r="AO286" i="1"/>
  <c r="AM4" i="1"/>
  <c r="AN4" i="1"/>
  <c r="AO4" i="1"/>
  <c r="AL4" i="1"/>
  <c r="AL3" i="1" s="1"/>
  <c r="AG5" i="1"/>
  <c r="AH5" i="1"/>
  <c r="AI5" i="1"/>
  <c r="AJ5" i="1"/>
  <c r="AG6" i="1"/>
  <c r="AH6" i="1"/>
  <c r="AI6" i="1"/>
  <c r="AJ6" i="1"/>
  <c r="AG8" i="1"/>
  <c r="AH8" i="1"/>
  <c r="AI8" i="1"/>
  <c r="AJ8" i="1"/>
  <c r="AG9" i="1"/>
  <c r="AH9" i="1"/>
  <c r="AI9" i="1"/>
  <c r="AJ9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22" i="1"/>
  <c r="AH22" i="1"/>
  <c r="AI22" i="1"/>
  <c r="AJ22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9" i="1"/>
  <c r="AH39" i="1"/>
  <c r="AI39" i="1"/>
  <c r="AJ39" i="1"/>
  <c r="AG40" i="1"/>
  <c r="AH40" i="1"/>
  <c r="AI40" i="1"/>
  <c r="AJ40" i="1"/>
  <c r="AG42" i="1"/>
  <c r="AH42" i="1"/>
  <c r="AI42" i="1"/>
  <c r="AJ42" i="1"/>
  <c r="AG43" i="1"/>
  <c r="AH43" i="1"/>
  <c r="AI43" i="1"/>
  <c r="AJ43" i="1"/>
  <c r="AG55" i="1"/>
  <c r="AH55" i="1"/>
  <c r="AI55" i="1"/>
  <c r="AJ55" i="1"/>
  <c r="AG56" i="1"/>
  <c r="AH56" i="1"/>
  <c r="AI56" i="1"/>
  <c r="AJ56" i="1"/>
  <c r="AG60" i="1"/>
  <c r="AH60" i="1"/>
  <c r="AI60" i="1"/>
  <c r="AJ60" i="1"/>
  <c r="AG61" i="1"/>
  <c r="AH61" i="1"/>
  <c r="AI61" i="1"/>
  <c r="AJ61" i="1"/>
  <c r="AG310" i="1"/>
  <c r="AH310" i="1"/>
  <c r="AI310" i="1"/>
  <c r="AJ310" i="1"/>
  <c r="AG311" i="1"/>
  <c r="AH311" i="1"/>
  <c r="AI311" i="1"/>
  <c r="AJ311" i="1"/>
  <c r="AG312" i="1"/>
  <c r="AH312" i="1"/>
  <c r="AI312" i="1"/>
  <c r="AJ312" i="1"/>
  <c r="AG313" i="1"/>
  <c r="AH313" i="1"/>
  <c r="AI313" i="1"/>
  <c r="AJ313" i="1"/>
  <c r="AG314" i="1"/>
  <c r="AH314" i="1"/>
  <c r="AI314" i="1"/>
  <c r="AJ314" i="1"/>
  <c r="AG315" i="1"/>
  <c r="AH315" i="1"/>
  <c r="AI315" i="1"/>
  <c r="AJ315" i="1"/>
  <c r="AG316" i="1"/>
  <c r="AH316" i="1"/>
  <c r="AI316" i="1"/>
  <c r="AJ316" i="1"/>
  <c r="AG317" i="1"/>
  <c r="AH317" i="1"/>
  <c r="AI317" i="1"/>
  <c r="AJ317" i="1"/>
  <c r="AG318" i="1"/>
  <c r="AH318" i="1"/>
  <c r="AI318" i="1"/>
  <c r="AJ318" i="1"/>
  <c r="AG321" i="1"/>
  <c r="AH321" i="1"/>
  <c r="AI321" i="1"/>
  <c r="AJ321" i="1"/>
  <c r="AG322" i="1"/>
  <c r="AH322" i="1"/>
  <c r="AI322" i="1"/>
  <c r="AJ322" i="1"/>
  <c r="AG323" i="1"/>
  <c r="AH323" i="1"/>
  <c r="AI323" i="1"/>
  <c r="AJ323" i="1"/>
  <c r="AG324" i="1"/>
  <c r="AH324" i="1"/>
  <c r="AI324" i="1"/>
  <c r="AJ324" i="1"/>
  <c r="AG325" i="1"/>
  <c r="AH325" i="1"/>
  <c r="AI325" i="1"/>
  <c r="AJ325" i="1"/>
  <c r="AG326" i="1"/>
  <c r="AH326" i="1"/>
  <c r="AI326" i="1"/>
  <c r="AJ326" i="1"/>
  <c r="AG327" i="1"/>
  <c r="AH327" i="1"/>
  <c r="AI327" i="1"/>
  <c r="AJ327" i="1"/>
  <c r="AG328" i="1"/>
  <c r="AH328" i="1"/>
  <c r="AI328" i="1"/>
  <c r="AJ328" i="1"/>
  <c r="AG329" i="1"/>
  <c r="AH329" i="1"/>
  <c r="AI329" i="1"/>
  <c r="AJ329" i="1"/>
  <c r="AG330" i="1"/>
  <c r="AH330" i="1"/>
  <c r="AI330" i="1"/>
  <c r="AJ330" i="1"/>
  <c r="AG79" i="1"/>
  <c r="AH79" i="1"/>
  <c r="AI79" i="1"/>
  <c r="AJ79" i="1"/>
  <c r="AG80" i="1"/>
  <c r="AH80" i="1"/>
  <c r="AI80" i="1"/>
  <c r="AJ80" i="1"/>
  <c r="AG81" i="1"/>
  <c r="AH81" i="1"/>
  <c r="AI81" i="1"/>
  <c r="AJ81" i="1"/>
  <c r="AG82" i="1"/>
  <c r="AH82" i="1"/>
  <c r="AI82" i="1"/>
  <c r="AJ82" i="1"/>
  <c r="AG83" i="1"/>
  <c r="AH83" i="1"/>
  <c r="AI83" i="1"/>
  <c r="AJ83" i="1"/>
  <c r="AG84" i="1"/>
  <c r="AH84" i="1"/>
  <c r="AI84" i="1"/>
  <c r="AJ84" i="1"/>
  <c r="AG85" i="1"/>
  <c r="AH85" i="1"/>
  <c r="AI85" i="1"/>
  <c r="AJ85" i="1"/>
  <c r="AG86" i="1"/>
  <c r="AH86" i="1"/>
  <c r="AI86" i="1"/>
  <c r="AJ86" i="1"/>
  <c r="AG87" i="1"/>
  <c r="AH87" i="1"/>
  <c r="AI87" i="1"/>
  <c r="AJ87" i="1"/>
  <c r="AG88" i="1"/>
  <c r="AH88" i="1"/>
  <c r="AI88" i="1"/>
  <c r="AJ88" i="1"/>
  <c r="AG90" i="1"/>
  <c r="AH90" i="1"/>
  <c r="AI90" i="1"/>
  <c r="AJ90" i="1"/>
  <c r="AG91" i="1"/>
  <c r="AH91" i="1"/>
  <c r="AI91" i="1"/>
  <c r="AJ91" i="1"/>
  <c r="AG92" i="1"/>
  <c r="AH92" i="1"/>
  <c r="AI92" i="1"/>
  <c r="AJ92" i="1"/>
  <c r="AG93" i="1"/>
  <c r="AH93" i="1"/>
  <c r="AI93" i="1"/>
  <c r="AJ93" i="1"/>
  <c r="AG95" i="1"/>
  <c r="AH95" i="1"/>
  <c r="AI95" i="1"/>
  <c r="AJ95" i="1"/>
  <c r="AG96" i="1"/>
  <c r="AH96" i="1"/>
  <c r="AI96" i="1"/>
  <c r="AJ96" i="1"/>
  <c r="AG97" i="1"/>
  <c r="AH97" i="1"/>
  <c r="AI97" i="1"/>
  <c r="AJ97" i="1"/>
  <c r="AG98" i="1"/>
  <c r="AH98" i="1"/>
  <c r="AI98" i="1"/>
  <c r="AJ98" i="1"/>
  <c r="AG99" i="1"/>
  <c r="AH99" i="1"/>
  <c r="AI99" i="1"/>
  <c r="AJ99" i="1"/>
  <c r="AG100" i="1"/>
  <c r="AH100" i="1"/>
  <c r="AI100" i="1"/>
  <c r="AJ100" i="1"/>
  <c r="AG104" i="1"/>
  <c r="AH104" i="1"/>
  <c r="AI104" i="1"/>
  <c r="AJ104" i="1"/>
  <c r="AG105" i="1"/>
  <c r="AH105" i="1"/>
  <c r="AI105" i="1"/>
  <c r="AJ105" i="1"/>
  <c r="AG108" i="1"/>
  <c r="AH108" i="1"/>
  <c r="AI108" i="1"/>
  <c r="AJ108" i="1"/>
  <c r="AG109" i="1"/>
  <c r="AH109" i="1"/>
  <c r="AI109" i="1"/>
  <c r="AJ109" i="1"/>
  <c r="AG110" i="1"/>
  <c r="AH110" i="1"/>
  <c r="AI110" i="1"/>
  <c r="AJ110" i="1"/>
  <c r="AG111" i="1"/>
  <c r="AH111" i="1"/>
  <c r="AI111" i="1"/>
  <c r="AJ111" i="1"/>
  <c r="AG112" i="1"/>
  <c r="AH112" i="1"/>
  <c r="AI112" i="1"/>
  <c r="AJ112" i="1"/>
  <c r="AG114" i="1"/>
  <c r="AH114" i="1"/>
  <c r="AI114" i="1"/>
  <c r="AJ114" i="1"/>
  <c r="AG129" i="1"/>
  <c r="AH129" i="1"/>
  <c r="AI129" i="1"/>
  <c r="AJ129" i="1"/>
  <c r="AG130" i="1"/>
  <c r="AH130" i="1"/>
  <c r="AI130" i="1"/>
  <c r="AJ130" i="1"/>
  <c r="AG131" i="1"/>
  <c r="AH131" i="1"/>
  <c r="AI131" i="1"/>
  <c r="AJ131" i="1"/>
  <c r="AG132" i="1"/>
  <c r="AH132" i="1"/>
  <c r="AI132" i="1"/>
  <c r="AJ132" i="1"/>
  <c r="AG133" i="1"/>
  <c r="AH133" i="1"/>
  <c r="AI133" i="1"/>
  <c r="AJ133" i="1"/>
  <c r="AG134" i="1"/>
  <c r="AH134" i="1"/>
  <c r="AI134" i="1"/>
  <c r="AJ134" i="1"/>
  <c r="AG135" i="1"/>
  <c r="AH135" i="1"/>
  <c r="AI135" i="1"/>
  <c r="AJ135" i="1"/>
  <c r="AG136" i="1"/>
  <c r="AH136" i="1"/>
  <c r="AI136" i="1"/>
  <c r="AJ136" i="1"/>
  <c r="AG137" i="1"/>
  <c r="AH137" i="1"/>
  <c r="AI137" i="1"/>
  <c r="AJ137" i="1"/>
  <c r="AG138" i="1"/>
  <c r="AH138" i="1"/>
  <c r="AI138" i="1"/>
  <c r="AJ138" i="1"/>
  <c r="AG141" i="1"/>
  <c r="AH141" i="1"/>
  <c r="AI141" i="1"/>
  <c r="AJ141" i="1"/>
  <c r="AG142" i="1"/>
  <c r="AH142" i="1"/>
  <c r="AI142" i="1"/>
  <c r="AJ142" i="1"/>
  <c r="AG143" i="1"/>
  <c r="AH143" i="1"/>
  <c r="AI143" i="1"/>
  <c r="AJ143" i="1"/>
  <c r="AG144" i="1"/>
  <c r="AH144" i="1"/>
  <c r="AI144" i="1"/>
  <c r="AJ144" i="1"/>
  <c r="AG145" i="1"/>
  <c r="AH145" i="1"/>
  <c r="AI145" i="1"/>
  <c r="AJ145" i="1"/>
  <c r="AG146" i="1"/>
  <c r="AH146" i="1"/>
  <c r="AI146" i="1"/>
  <c r="AJ146" i="1"/>
  <c r="AG147" i="1"/>
  <c r="AH147" i="1"/>
  <c r="AI147" i="1"/>
  <c r="AJ147" i="1"/>
  <c r="AG148" i="1"/>
  <c r="AH148" i="1"/>
  <c r="AI148" i="1"/>
  <c r="AJ148" i="1"/>
  <c r="AG149" i="1"/>
  <c r="AH149" i="1"/>
  <c r="AI149" i="1"/>
  <c r="AJ149" i="1"/>
  <c r="AG150" i="1"/>
  <c r="AH150" i="1"/>
  <c r="AI150" i="1"/>
  <c r="AJ150" i="1"/>
  <c r="AG154" i="1"/>
  <c r="AH154" i="1"/>
  <c r="AI154" i="1"/>
  <c r="AJ154" i="1"/>
  <c r="AG155" i="1"/>
  <c r="AH155" i="1"/>
  <c r="AI155" i="1"/>
  <c r="AJ155" i="1"/>
  <c r="AG156" i="1"/>
  <c r="AH156" i="1"/>
  <c r="AI156" i="1"/>
  <c r="AJ156" i="1"/>
  <c r="AG158" i="1"/>
  <c r="AH158" i="1"/>
  <c r="AI158" i="1"/>
  <c r="AJ158" i="1"/>
  <c r="AG159" i="1"/>
  <c r="AH159" i="1"/>
  <c r="AI159" i="1"/>
  <c r="AJ159" i="1"/>
  <c r="AG160" i="1"/>
  <c r="AH160" i="1"/>
  <c r="AI160" i="1"/>
  <c r="AJ160" i="1"/>
  <c r="AG161" i="1"/>
  <c r="AH161" i="1"/>
  <c r="AI161" i="1"/>
  <c r="AJ161" i="1"/>
  <c r="AG162" i="1"/>
  <c r="AH162" i="1"/>
  <c r="AI162" i="1"/>
  <c r="AJ162" i="1"/>
  <c r="AG163" i="1"/>
  <c r="AH163" i="1"/>
  <c r="AI163" i="1"/>
  <c r="AJ163" i="1"/>
  <c r="AG164" i="1"/>
  <c r="AH164" i="1"/>
  <c r="AI164" i="1"/>
  <c r="AJ164" i="1"/>
  <c r="AG165" i="1"/>
  <c r="AH165" i="1"/>
  <c r="AI165" i="1"/>
  <c r="AJ165" i="1"/>
  <c r="AG166" i="1"/>
  <c r="AH166" i="1"/>
  <c r="AI166" i="1"/>
  <c r="AJ166" i="1"/>
  <c r="AG183" i="1"/>
  <c r="AG182" i="1" s="1"/>
  <c r="AH183" i="1"/>
  <c r="AI183" i="1"/>
  <c r="AJ183" i="1"/>
  <c r="AG185" i="1"/>
  <c r="AG184" i="1" s="1"/>
  <c r="AH185" i="1"/>
  <c r="AI185" i="1"/>
  <c r="AJ185" i="1"/>
  <c r="AG187" i="1"/>
  <c r="AG186" i="1" s="1"/>
  <c r="AH187" i="1"/>
  <c r="AI187" i="1"/>
  <c r="AJ187" i="1"/>
  <c r="AG189" i="1"/>
  <c r="AG188" i="1" s="1"/>
  <c r="AH189" i="1"/>
  <c r="AI189" i="1"/>
  <c r="AJ189" i="1"/>
  <c r="AG191" i="1"/>
  <c r="AG190" i="1" s="1"/>
  <c r="AH191" i="1"/>
  <c r="AI191" i="1"/>
  <c r="AJ191" i="1"/>
  <c r="AG192" i="1"/>
  <c r="AH192" i="1"/>
  <c r="AI192" i="1"/>
  <c r="AJ192" i="1"/>
  <c r="AG193" i="1"/>
  <c r="AH193" i="1"/>
  <c r="AI193" i="1"/>
  <c r="AJ193" i="1"/>
  <c r="AG195" i="1"/>
  <c r="AH195" i="1"/>
  <c r="AI195" i="1"/>
  <c r="AJ195" i="1"/>
  <c r="AG197" i="1"/>
  <c r="AH197" i="1"/>
  <c r="AI197" i="1"/>
  <c r="AJ197" i="1"/>
  <c r="AG198" i="1"/>
  <c r="AH198" i="1"/>
  <c r="AI198" i="1"/>
  <c r="AJ198" i="1"/>
  <c r="AG210" i="1"/>
  <c r="AH210" i="1"/>
  <c r="AI210" i="1"/>
  <c r="AJ210" i="1"/>
  <c r="AG211" i="1"/>
  <c r="AH211" i="1"/>
  <c r="AI211" i="1"/>
  <c r="AJ211" i="1"/>
  <c r="AG216" i="1"/>
  <c r="AH216" i="1"/>
  <c r="AI216" i="1"/>
  <c r="AJ216" i="1"/>
  <c r="AG219" i="1"/>
  <c r="AG218" i="1" s="1"/>
  <c r="AH219" i="1"/>
  <c r="AI219" i="1"/>
  <c r="AJ219" i="1"/>
  <c r="AG220" i="1"/>
  <c r="AH220" i="1"/>
  <c r="AI220" i="1"/>
  <c r="AJ220" i="1"/>
  <c r="AG221" i="1"/>
  <c r="AH221" i="1"/>
  <c r="AI221" i="1"/>
  <c r="AJ221" i="1"/>
  <c r="AG224" i="1"/>
  <c r="AH224" i="1"/>
  <c r="AI224" i="1"/>
  <c r="AJ224" i="1"/>
  <c r="AG225" i="1"/>
  <c r="AH225" i="1"/>
  <c r="AI225" i="1"/>
  <c r="AJ225" i="1"/>
  <c r="AG226" i="1"/>
  <c r="AH226" i="1"/>
  <c r="AI226" i="1"/>
  <c r="AJ226" i="1"/>
  <c r="AG227" i="1"/>
  <c r="AH227" i="1"/>
  <c r="AI227" i="1"/>
  <c r="AJ227" i="1"/>
  <c r="AG228" i="1"/>
  <c r="AH228" i="1"/>
  <c r="AI228" i="1"/>
  <c r="AJ228" i="1"/>
  <c r="AG229" i="1"/>
  <c r="AH229" i="1"/>
  <c r="AI229" i="1"/>
  <c r="AJ229" i="1"/>
  <c r="AG230" i="1"/>
  <c r="AH230" i="1"/>
  <c r="AI230" i="1"/>
  <c r="AJ230" i="1"/>
  <c r="AG231" i="1"/>
  <c r="AH231" i="1"/>
  <c r="AI231" i="1"/>
  <c r="AJ231" i="1"/>
  <c r="AG232" i="1"/>
  <c r="AH232" i="1"/>
  <c r="AI232" i="1"/>
  <c r="AJ232" i="1"/>
  <c r="AG233" i="1"/>
  <c r="AH233" i="1"/>
  <c r="AI233" i="1"/>
  <c r="AJ233" i="1"/>
  <c r="AG235" i="1"/>
  <c r="AH235" i="1"/>
  <c r="AI235" i="1"/>
  <c r="AJ235" i="1"/>
  <c r="AG236" i="1"/>
  <c r="AH236" i="1"/>
  <c r="AI236" i="1"/>
  <c r="AJ236" i="1"/>
  <c r="AG237" i="1"/>
  <c r="AH237" i="1"/>
  <c r="AI237" i="1"/>
  <c r="AJ237" i="1"/>
  <c r="AG238" i="1"/>
  <c r="AH238" i="1"/>
  <c r="AI238" i="1"/>
  <c r="AJ238" i="1"/>
  <c r="AG239" i="1"/>
  <c r="AH239" i="1"/>
  <c r="AI239" i="1"/>
  <c r="AJ239" i="1"/>
  <c r="AG240" i="1"/>
  <c r="AH240" i="1"/>
  <c r="AI240" i="1"/>
  <c r="AJ240" i="1"/>
  <c r="AG241" i="1"/>
  <c r="AH241" i="1"/>
  <c r="AI241" i="1"/>
  <c r="AJ241" i="1"/>
  <c r="AG242" i="1"/>
  <c r="AH242" i="1"/>
  <c r="AI242" i="1"/>
  <c r="AJ242" i="1"/>
  <c r="AG243" i="1"/>
  <c r="AH243" i="1"/>
  <c r="AI243" i="1"/>
  <c r="AJ243" i="1"/>
  <c r="AG244" i="1"/>
  <c r="AH244" i="1"/>
  <c r="AI244" i="1"/>
  <c r="AJ244" i="1"/>
  <c r="AG245" i="1"/>
  <c r="AH245" i="1"/>
  <c r="AI245" i="1"/>
  <c r="AJ245" i="1"/>
  <c r="AG246" i="1"/>
  <c r="AH246" i="1"/>
  <c r="AI246" i="1"/>
  <c r="AJ246" i="1"/>
  <c r="AG247" i="1"/>
  <c r="AH247" i="1"/>
  <c r="AI247" i="1"/>
  <c r="AJ247" i="1"/>
  <c r="AG249" i="1"/>
  <c r="AG248" i="1" s="1"/>
  <c r="AH249" i="1"/>
  <c r="AI249" i="1"/>
  <c r="AJ249" i="1"/>
  <c r="AG250" i="1"/>
  <c r="AH250" i="1"/>
  <c r="AI250" i="1"/>
  <c r="AJ250" i="1"/>
  <c r="AG251" i="1"/>
  <c r="AI251" i="1"/>
  <c r="AJ251" i="1"/>
  <c r="AG255" i="1"/>
  <c r="AH254" i="1"/>
  <c r="AI254" i="1"/>
  <c r="AJ254" i="1"/>
  <c r="AG256" i="1"/>
  <c r="AI255" i="1"/>
  <c r="AJ255" i="1"/>
  <c r="AG263" i="1"/>
  <c r="AG262" i="1" s="1"/>
  <c r="AH263" i="1"/>
  <c r="AH262" i="1" s="1"/>
  <c r="AI263" i="1"/>
  <c r="AI262" i="1" s="1"/>
  <c r="AJ263" i="1"/>
  <c r="AG264" i="1"/>
  <c r="AH264" i="1"/>
  <c r="AI264" i="1"/>
  <c r="AJ264" i="1"/>
  <c r="AG266" i="1"/>
  <c r="AI266" i="1"/>
  <c r="AI265" i="1" s="1"/>
  <c r="AJ266" i="1"/>
  <c r="AG267" i="1"/>
  <c r="AH267" i="1"/>
  <c r="AI267" i="1"/>
  <c r="AJ267" i="1"/>
  <c r="AG268" i="1"/>
  <c r="AH268" i="1"/>
  <c r="AI268" i="1"/>
  <c r="AJ268" i="1"/>
  <c r="AG269" i="1"/>
  <c r="AH269" i="1"/>
  <c r="AI269" i="1"/>
  <c r="AJ269" i="1"/>
  <c r="AG270" i="1"/>
  <c r="AH270" i="1"/>
  <c r="AI270" i="1"/>
  <c r="AJ270" i="1"/>
  <c r="AG271" i="1"/>
  <c r="AH271" i="1"/>
  <c r="AI271" i="1"/>
  <c r="AJ271" i="1"/>
  <c r="AG272" i="1"/>
  <c r="AH272" i="1"/>
  <c r="AI272" i="1"/>
  <c r="AJ272" i="1"/>
  <c r="AG273" i="1"/>
  <c r="AH273" i="1"/>
  <c r="AI273" i="1"/>
  <c r="AJ273" i="1"/>
  <c r="AI277" i="1"/>
  <c r="AI276" i="1" s="1"/>
  <c r="AJ277" i="1"/>
  <c r="AG283" i="1"/>
  <c r="AH283" i="1"/>
  <c r="AI283" i="1"/>
  <c r="AJ283" i="1"/>
  <c r="AG284" i="1"/>
  <c r="AH284" i="1"/>
  <c r="AI284" i="1"/>
  <c r="AJ284" i="1"/>
  <c r="AH4" i="1"/>
  <c r="AI4" i="1"/>
  <c r="AJ4" i="1"/>
  <c r="AG4" i="1"/>
  <c r="AG3" i="1" s="1"/>
  <c r="AB5" i="1"/>
  <c r="AC5" i="1"/>
  <c r="AD5" i="1"/>
  <c r="AE5" i="1"/>
  <c r="AB6" i="1"/>
  <c r="AC6" i="1"/>
  <c r="AD6" i="1"/>
  <c r="AE6" i="1"/>
  <c r="AB8" i="1"/>
  <c r="AC8" i="1"/>
  <c r="AD8" i="1"/>
  <c r="AE8" i="1"/>
  <c r="AB9" i="1"/>
  <c r="AC9" i="1"/>
  <c r="AD9" i="1"/>
  <c r="AE9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22" i="1"/>
  <c r="AC22" i="1"/>
  <c r="AD22" i="1"/>
  <c r="AE22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9" i="1"/>
  <c r="AC39" i="1"/>
  <c r="AD39" i="1"/>
  <c r="AE39" i="1"/>
  <c r="AB40" i="1"/>
  <c r="AC40" i="1"/>
  <c r="AD40" i="1"/>
  <c r="AE40" i="1"/>
  <c r="AB42" i="1"/>
  <c r="AC42" i="1"/>
  <c r="AD42" i="1"/>
  <c r="AE42" i="1"/>
  <c r="AB43" i="1"/>
  <c r="AC43" i="1"/>
  <c r="AD43" i="1"/>
  <c r="AE43" i="1"/>
  <c r="AB55" i="1"/>
  <c r="AC55" i="1"/>
  <c r="AD55" i="1"/>
  <c r="AE55" i="1"/>
  <c r="AB56" i="1"/>
  <c r="AC56" i="1"/>
  <c r="AD56" i="1"/>
  <c r="AE56" i="1"/>
  <c r="AB60" i="1"/>
  <c r="AC60" i="1"/>
  <c r="AD60" i="1"/>
  <c r="AE60" i="1"/>
  <c r="AB61" i="1"/>
  <c r="AC61" i="1"/>
  <c r="AD61" i="1"/>
  <c r="AE61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4" i="1"/>
  <c r="AC104" i="1"/>
  <c r="AD104" i="1"/>
  <c r="AE104" i="1"/>
  <c r="AB105" i="1"/>
  <c r="AC105" i="1"/>
  <c r="AD105" i="1"/>
  <c r="AE105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4" i="1"/>
  <c r="AC114" i="1"/>
  <c r="AD114" i="1"/>
  <c r="AE114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83" i="1"/>
  <c r="AB182" i="1" s="1"/>
  <c r="AC183" i="1"/>
  <c r="AD183" i="1"/>
  <c r="AE183" i="1"/>
  <c r="AB185" i="1"/>
  <c r="AB184" i="1" s="1"/>
  <c r="AC185" i="1"/>
  <c r="AD185" i="1"/>
  <c r="AE185" i="1"/>
  <c r="AB187" i="1"/>
  <c r="AB186" i="1" s="1"/>
  <c r="AC187" i="1"/>
  <c r="AD187" i="1"/>
  <c r="AE187" i="1"/>
  <c r="AB189" i="1"/>
  <c r="AB188" i="1" s="1"/>
  <c r="AC189" i="1"/>
  <c r="AD189" i="1"/>
  <c r="AE189" i="1"/>
  <c r="AB191" i="1"/>
  <c r="AB190" i="1" s="1"/>
  <c r="AC191" i="1"/>
  <c r="AD191" i="1"/>
  <c r="AE191" i="1"/>
  <c r="AB192" i="1"/>
  <c r="AC192" i="1"/>
  <c r="AD192" i="1"/>
  <c r="AE192" i="1"/>
  <c r="AB193" i="1"/>
  <c r="AC193" i="1"/>
  <c r="AD193" i="1"/>
  <c r="AE193" i="1"/>
  <c r="AB195" i="1"/>
  <c r="AC195" i="1"/>
  <c r="AD195" i="1"/>
  <c r="AE195" i="1"/>
  <c r="AB197" i="1"/>
  <c r="AC197" i="1"/>
  <c r="AD197" i="1"/>
  <c r="AE197" i="1"/>
  <c r="AB198" i="1"/>
  <c r="AC198" i="1"/>
  <c r="AD198" i="1"/>
  <c r="AE198" i="1"/>
  <c r="AB210" i="1"/>
  <c r="AC210" i="1"/>
  <c r="AD210" i="1"/>
  <c r="AE210" i="1"/>
  <c r="AB211" i="1"/>
  <c r="AC211" i="1"/>
  <c r="AD211" i="1"/>
  <c r="AE211" i="1"/>
  <c r="AB216" i="1"/>
  <c r="AC216" i="1"/>
  <c r="AD216" i="1"/>
  <c r="AE216" i="1"/>
  <c r="AB219" i="1"/>
  <c r="AB218" i="1" s="1"/>
  <c r="AC219" i="1"/>
  <c r="AD219" i="1"/>
  <c r="AE219" i="1"/>
  <c r="AB220" i="1"/>
  <c r="AC220" i="1"/>
  <c r="AD220" i="1"/>
  <c r="AE220" i="1"/>
  <c r="AB221" i="1"/>
  <c r="AC221" i="1"/>
  <c r="AD221" i="1"/>
  <c r="AE221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9" i="1"/>
  <c r="AB248" i="1" s="1"/>
  <c r="AC249" i="1"/>
  <c r="AD249" i="1"/>
  <c r="AE249" i="1"/>
  <c r="AB250" i="1"/>
  <c r="AC250" i="1"/>
  <c r="AD250" i="1"/>
  <c r="AE250" i="1"/>
  <c r="AB251" i="1"/>
  <c r="AC251" i="1"/>
  <c r="AD251" i="1"/>
  <c r="AE251" i="1"/>
  <c r="AB253" i="1"/>
  <c r="AB252" i="1" s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8" i="1"/>
  <c r="AC258" i="1"/>
  <c r="AD258" i="1"/>
  <c r="AE258" i="1"/>
  <c r="AB259" i="1"/>
  <c r="AD259" i="1"/>
  <c r="AB260" i="1"/>
  <c r="AC260" i="1"/>
  <c r="AD260" i="1"/>
  <c r="AE260" i="1"/>
  <c r="AB263" i="1"/>
  <c r="AB262" i="1" s="1"/>
  <c r="AC263" i="1"/>
  <c r="AD263" i="1"/>
  <c r="AE263" i="1"/>
  <c r="AB264" i="1"/>
  <c r="AC264" i="1"/>
  <c r="AD264" i="1"/>
  <c r="AE264" i="1"/>
  <c r="AB266" i="1"/>
  <c r="AB265" i="1" s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7" i="1"/>
  <c r="AB276" i="1" s="1"/>
  <c r="AC277" i="1"/>
  <c r="AD277" i="1"/>
  <c r="AE277" i="1"/>
  <c r="AC278" i="1"/>
  <c r="AD278" i="1"/>
  <c r="AB280" i="1"/>
  <c r="AB279" i="1" s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C4" i="1"/>
  <c r="AD4" i="1"/>
  <c r="AE4" i="1"/>
  <c r="AB4" i="1"/>
  <c r="AB3" i="1" s="1"/>
  <c r="W5" i="1"/>
  <c r="X5" i="1"/>
  <c r="Y5" i="1"/>
  <c r="Z5" i="1"/>
  <c r="W6" i="1"/>
  <c r="X6" i="1"/>
  <c r="Y6" i="1"/>
  <c r="Z6" i="1"/>
  <c r="W8" i="1"/>
  <c r="X8" i="1"/>
  <c r="Y8" i="1"/>
  <c r="Z8" i="1"/>
  <c r="W9" i="1"/>
  <c r="X9" i="1"/>
  <c r="Y9" i="1"/>
  <c r="Z9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22" i="1"/>
  <c r="X22" i="1"/>
  <c r="Y22" i="1"/>
  <c r="Z22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9" i="1"/>
  <c r="X39" i="1"/>
  <c r="Y39" i="1"/>
  <c r="Z39" i="1"/>
  <c r="W40" i="1"/>
  <c r="X40" i="1"/>
  <c r="Y40" i="1"/>
  <c r="Z40" i="1"/>
  <c r="W42" i="1"/>
  <c r="X42" i="1"/>
  <c r="Y42" i="1"/>
  <c r="Z42" i="1"/>
  <c r="W43" i="1"/>
  <c r="X43" i="1"/>
  <c r="Y43" i="1"/>
  <c r="Z43" i="1"/>
  <c r="W55" i="1"/>
  <c r="X55" i="1"/>
  <c r="Y55" i="1"/>
  <c r="Z55" i="1"/>
  <c r="W56" i="1"/>
  <c r="X56" i="1"/>
  <c r="Y56" i="1"/>
  <c r="Z56" i="1"/>
  <c r="W60" i="1"/>
  <c r="X60" i="1"/>
  <c r="Y60" i="1"/>
  <c r="Z60" i="1"/>
  <c r="W61" i="1"/>
  <c r="X61" i="1"/>
  <c r="Y61" i="1"/>
  <c r="Z61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4" i="1"/>
  <c r="X104" i="1"/>
  <c r="Y104" i="1"/>
  <c r="Z104" i="1"/>
  <c r="W105" i="1"/>
  <c r="X105" i="1"/>
  <c r="Y105" i="1"/>
  <c r="Z105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4" i="1"/>
  <c r="X114" i="1"/>
  <c r="Y114" i="1"/>
  <c r="Z114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83" i="1"/>
  <c r="W182" i="1" s="1"/>
  <c r="X183" i="1"/>
  <c r="Y183" i="1"/>
  <c r="Z183" i="1"/>
  <c r="W185" i="1"/>
  <c r="W184" i="1" s="1"/>
  <c r="X185" i="1"/>
  <c r="Y185" i="1"/>
  <c r="Z185" i="1"/>
  <c r="W187" i="1"/>
  <c r="W186" i="1" s="1"/>
  <c r="X187" i="1"/>
  <c r="Y187" i="1"/>
  <c r="Z187" i="1"/>
  <c r="W189" i="1"/>
  <c r="W188" i="1" s="1"/>
  <c r="X189" i="1"/>
  <c r="Y189" i="1"/>
  <c r="Z189" i="1"/>
  <c r="W191" i="1"/>
  <c r="W190" i="1" s="1"/>
  <c r="X191" i="1"/>
  <c r="Y191" i="1"/>
  <c r="Z191" i="1"/>
  <c r="W192" i="1"/>
  <c r="X192" i="1"/>
  <c r="Y192" i="1"/>
  <c r="Z192" i="1"/>
  <c r="W193" i="1"/>
  <c r="X193" i="1"/>
  <c r="Y193" i="1"/>
  <c r="Z193" i="1"/>
  <c r="W195" i="1"/>
  <c r="X195" i="1"/>
  <c r="Y195" i="1"/>
  <c r="Z195" i="1"/>
  <c r="W197" i="1"/>
  <c r="X197" i="1"/>
  <c r="Y197" i="1"/>
  <c r="Z197" i="1"/>
  <c r="W198" i="1"/>
  <c r="X198" i="1"/>
  <c r="Y198" i="1"/>
  <c r="Z198" i="1"/>
  <c r="W210" i="1"/>
  <c r="X210" i="1"/>
  <c r="Y210" i="1"/>
  <c r="Z210" i="1"/>
  <c r="W211" i="1"/>
  <c r="X211" i="1"/>
  <c r="Y211" i="1"/>
  <c r="Z211" i="1"/>
  <c r="W216" i="1"/>
  <c r="X216" i="1"/>
  <c r="Y216" i="1"/>
  <c r="Z216" i="1"/>
  <c r="W219" i="1"/>
  <c r="W218" i="1" s="1"/>
  <c r="X219" i="1"/>
  <c r="Y219" i="1"/>
  <c r="Z219" i="1"/>
  <c r="W220" i="1"/>
  <c r="X220" i="1"/>
  <c r="Y220" i="1"/>
  <c r="Z220" i="1"/>
  <c r="W221" i="1"/>
  <c r="X221" i="1"/>
  <c r="Y221" i="1"/>
  <c r="Z221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9" i="1"/>
  <c r="W248" i="1" s="1"/>
  <c r="X249" i="1"/>
  <c r="Y249" i="1"/>
  <c r="Z249" i="1"/>
  <c r="W250" i="1"/>
  <c r="X250" i="1"/>
  <c r="Y250" i="1"/>
  <c r="Z250" i="1"/>
  <c r="W251" i="1"/>
  <c r="X251" i="1"/>
  <c r="Y251" i="1"/>
  <c r="Z251" i="1"/>
  <c r="W253" i="1"/>
  <c r="W252" i="1" s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8" i="1"/>
  <c r="X258" i="1"/>
  <c r="Y258" i="1"/>
  <c r="Z258" i="1"/>
  <c r="W259" i="1"/>
  <c r="X259" i="1"/>
  <c r="Y259" i="1"/>
  <c r="W260" i="1"/>
  <c r="X260" i="1"/>
  <c r="Y260" i="1"/>
  <c r="Z260" i="1"/>
  <c r="W263" i="1"/>
  <c r="W262" i="1" s="1"/>
  <c r="X263" i="1"/>
  <c r="X262" i="1" s="1"/>
  <c r="Y263" i="1"/>
  <c r="Y262" i="1" s="1"/>
  <c r="Z263" i="1"/>
  <c r="W264" i="1"/>
  <c r="X264" i="1"/>
  <c r="Y264" i="1"/>
  <c r="Z264" i="1"/>
  <c r="W266" i="1"/>
  <c r="W265" i="1" s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7" i="1"/>
  <c r="W276" i="1" s="1"/>
  <c r="X277" i="1"/>
  <c r="Y277" i="1"/>
  <c r="Z277" i="1"/>
  <c r="W278" i="1"/>
  <c r="X278" i="1"/>
  <c r="Z278" i="1"/>
  <c r="W280" i="1"/>
  <c r="W279" i="1" s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X4" i="1"/>
  <c r="Y4" i="1"/>
  <c r="Z4" i="1"/>
  <c r="W4" i="1"/>
  <c r="W3" i="1" s="1"/>
  <c r="R5" i="1"/>
  <c r="S5" i="1"/>
  <c r="T5" i="1"/>
  <c r="U5" i="1"/>
  <c r="R6" i="1"/>
  <c r="S6" i="1"/>
  <c r="T6" i="1"/>
  <c r="U6" i="1"/>
  <c r="R8" i="1"/>
  <c r="S8" i="1"/>
  <c r="T8" i="1"/>
  <c r="U8" i="1"/>
  <c r="R9" i="1"/>
  <c r="S9" i="1"/>
  <c r="T9" i="1"/>
  <c r="U9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22" i="1"/>
  <c r="S22" i="1"/>
  <c r="T22" i="1"/>
  <c r="U22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9" i="1"/>
  <c r="S39" i="1"/>
  <c r="T39" i="1"/>
  <c r="U39" i="1"/>
  <c r="R40" i="1"/>
  <c r="S40" i="1"/>
  <c r="T40" i="1"/>
  <c r="U40" i="1"/>
  <c r="R42" i="1"/>
  <c r="S42" i="1"/>
  <c r="T42" i="1"/>
  <c r="U42" i="1"/>
  <c r="R43" i="1"/>
  <c r="S43" i="1"/>
  <c r="T43" i="1"/>
  <c r="U43" i="1"/>
  <c r="R55" i="1"/>
  <c r="S55" i="1"/>
  <c r="T55" i="1"/>
  <c r="U55" i="1"/>
  <c r="R56" i="1"/>
  <c r="S56" i="1"/>
  <c r="T56" i="1"/>
  <c r="U56" i="1"/>
  <c r="R60" i="1"/>
  <c r="S60" i="1"/>
  <c r="T60" i="1"/>
  <c r="U60" i="1"/>
  <c r="R61" i="1"/>
  <c r="S61" i="1"/>
  <c r="T61" i="1"/>
  <c r="U61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4" i="1"/>
  <c r="S104" i="1"/>
  <c r="T104" i="1"/>
  <c r="U104" i="1"/>
  <c r="R105" i="1"/>
  <c r="S105" i="1"/>
  <c r="T105" i="1"/>
  <c r="U105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4" i="1"/>
  <c r="S114" i="1"/>
  <c r="T114" i="1"/>
  <c r="U114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83" i="1"/>
  <c r="R182" i="1" s="1"/>
  <c r="S183" i="1"/>
  <c r="T183" i="1"/>
  <c r="U183" i="1"/>
  <c r="R185" i="1"/>
  <c r="R184" i="1" s="1"/>
  <c r="S185" i="1"/>
  <c r="T185" i="1"/>
  <c r="U185" i="1"/>
  <c r="R187" i="1"/>
  <c r="R186" i="1" s="1"/>
  <c r="S187" i="1"/>
  <c r="T187" i="1"/>
  <c r="U187" i="1"/>
  <c r="R189" i="1"/>
  <c r="R188" i="1" s="1"/>
  <c r="S189" i="1"/>
  <c r="T189" i="1"/>
  <c r="U189" i="1"/>
  <c r="R191" i="1"/>
  <c r="R190" i="1" s="1"/>
  <c r="S191" i="1"/>
  <c r="T191" i="1"/>
  <c r="U191" i="1"/>
  <c r="R192" i="1"/>
  <c r="S192" i="1"/>
  <c r="T192" i="1"/>
  <c r="U192" i="1"/>
  <c r="R193" i="1"/>
  <c r="S193" i="1"/>
  <c r="T193" i="1"/>
  <c r="U193" i="1"/>
  <c r="R195" i="1"/>
  <c r="S195" i="1"/>
  <c r="T195" i="1"/>
  <c r="U195" i="1"/>
  <c r="R197" i="1"/>
  <c r="S197" i="1"/>
  <c r="T197" i="1"/>
  <c r="U197" i="1"/>
  <c r="R198" i="1"/>
  <c r="S198" i="1"/>
  <c r="T198" i="1"/>
  <c r="U198" i="1"/>
  <c r="R210" i="1"/>
  <c r="S210" i="1"/>
  <c r="T210" i="1"/>
  <c r="U210" i="1"/>
  <c r="R211" i="1"/>
  <c r="S211" i="1"/>
  <c r="T211" i="1"/>
  <c r="U211" i="1"/>
  <c r="R216" i="1"/>
  <c r="S216" i="1"/>
  <c r="T216" i="1"/>
  <c r="U216" i="1"/>
  <c r="R219" i="1"/>
  <c r="R218" i="1" s="1"/>
  <c r="S219" i="1"/>
  <c r="T219" i="1"/>
  <c r="U219" i="1"/>
  <c r="R220" i="1"/>
  <c r="S220" i="1"/>
  <c r="T220" i="1"/>
  <c r="U220" i="1"/>
  <c r="R221" i="1"/>
  <c r="S221" i="1"/>
  <c r="T221" i="1"/>
  <c r="U221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9" i="1"/>
  <c r="R248" i="1" s="1"/>
  <c r="S249" i="1"/>
  <c r="T249" i="1"/>
  <c r="U249" i="1"/>
  <c r="R250" i="1"/>
  <c r="S250" i="1"/>
  <c r="T250" i="1"/>
  <c r="U250" i="1"/>
  <c r="R251" i="1"/>
  <c r="S251" i="1"/>
  <c r="T251" i="1"/>
  <c r="U251" i="1"/>
  <c r="R253" i="1"/>
  <c r="R252" i="1" s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3" i="1"/>
  <c r="R262" i="1" s="1"/>
  <c r="S263" i="1"/>
  <c r="T263" i="1"/>
  <c r="T262" i="1" s="1"/>
  <c r="U263" i="1"/>
  <c r="R264" i="1"/>
  <c r="S264" i="1"/>
  <c r="T264" i="1"/>
  <c r="U264" i="1"/>
  <c r="R266" i="1"/>
  <c r="R265" i="1" s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7" i="1"/>
  <c r="R276" i="1" s="1"/>
  <c r="S277" i="1"/>
  <c r="T277" i="1"/>
  <c r="U277" i="1"/>
  <c r="R278" i="1"/>
  <c r="S278" i="1"/>
  <c r="T278" i="1"/>
  <c r="U278" i="1"/>
  <c r="R280" i="1"/>
  <c r="R279" i="1" s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S4" i="1"/>
  <c r="T4" i="1"/>
  <c r="U4" i="1"/>
  <c r="R4" i="1"/>
  <c r="R3" i="1" s="1"/>
  <c r="M8" i="1"/>
  <c r="N8" i="1"/>
  <c r="O8" i="1"/>
  <c r="P8" i="1"/>
  <c r="M9" i="1"/>
  <c r="N9" i="1"/>
  <c r="O9" i="1"/>
  <c r="P9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22" i="1"/>
  <c r="N22" i="1"/>
  <c r="O22" i="1"/>
  <c r="P22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9" i="1"/>
  <c r="N39" i="1"/>
  <c r="O39" i="1"/>
  <c r="P39" i="1"/>
  <c r="M40" i="1"/>
  <c r="N40" i="1"/>
  <c r="O40" i="1"/>
  <c r="P40" i="1"/>
  <c r="M42" i="1"/>
  <c r="N42" i="1"/>
  <c r="O42" i="1"/>
  <c r="P42" i="1"/>
  <c r="M43" i="1"/>
  <c r="N43" i="1"/>
  <c r="O43" i="1"/>
  <c r="P43" i="1"/>
  <c r="M55" i="1"/>
  <c r="N55" i="1"/>
  <c r="O55" i="1"/>
  <c r="P55" i="1"/>
  <c r="M56" i="1"/>
  <c r="N56" i="1"/>
  <c r="O56" i="1"/>
  <c r="P56" i="1"/>
  <c r="M60" i="1"/>
  <c r="N60" i="1"/>
  <c r="O60" i="1"/>
  <c r="P60" i="1"/>
  <c r="M61" i="1"/>
  <c r="N61" i="1"/>
  <c r="O61" i="1"/>
  <c r="P61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4" i="1"/>
  <c r="N104" i="1"/>
  <c r="O104" i="1"/>
  <c r="P104" i="1"/>
  <c r="M105" i="1"/>
  <c r="N105" i="1"/>
  <c r="O105" i="1"/>
  <c r="P105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4" i="1"/>
  <c r="N114" i="1"/>
  <c r="O114" i="1"/>
  <c r="P114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83" i="1"/>
  <c r="M182" i="1" s="1"/>
  <c r="N183" i="1"/>
  <c r="O183" i="1"/>
  <c r="P183" i="1"/>
  <c r="M185" i="1"/>
  <c r="M184" i="1" s="1"/>
  <c r="N185" i="1"/>
  <c r="O185" i="1"/>
  <c r="P185" i="1"/>
  <c r="M187" i="1"/>
  <c r="M186" i="1" s="1"/>
  <c r="N187" i="1"/>
  <c r="O187" i="1"/>
  <c r="P187" i="1"/>
  <c r="M189" i="1"/>
  <c r="M188" i="1" s="1"/>
  <c r="N189" i="1"/>
  <c r="O189" i="1"/>
  <c r="P189" i="1"/>
  <c r="M191" i="1"/>
  <c r="M190" i="1" s="1"/>
  <c r="N191" i="1"/>
  <c r="O191" i="1"/>
  <c r="P191" i="1"/>
  <c r="M192" i="1"/>
  <c r="N192" i="1"/>
  <c r="O192" i="1"/>
  <c r="P192" i="1"/>
  <c r="M193" i="1"/>
  <c r="N193" i="1"/>
  <c r="O193" i="1"/>
  <c r="P193" i="1"/>
  <c r="M195" i="1"/>
  <c r="N195" i="1"/>
  <c r="O195" i="1"/>
  <c r="P195" i="1"/>
  <c r="M197" i="1"/>
  <c r="N197" i="1"/>
  <c r="O197" i="1"/>
  <c r="P197" i="1"/>
  <c r="M198" i="1"/>
  <c r="N198" i="1"/>
  <c r="O198" i="1"/>
  <c r="P198" i="1"/>
  <c r="M210" i="1"/>
  <c r="N210" i="1"/>
  <c r="O210" i="1"/>
  <c r="P210" i="1"/>
  <c r="M211" i="1"/>
  <c r="N211" i="1"/>
  <c r="O211" i="1"/>
  <c r="P211" i="1"/>
  <c r="M216" i="1"/>
  <c r="N216" i="1"/>
  <c r="O216" i="1"/>
  <c r="P216" i="1"/>
  <c r="M219" i="1"/>
  <c r="M218" i="1" s="1"/>
  <c r="N219" i="1"/>
  <c r="O219" i="1"/>
  <c r="P219" i="1"/>
  <c r="M220" i="1"/>
  <c r="N220" i="1"/>
  <c r="O220" i="1"/>
  <c r="P220" i="1"/>
  <c r="M221" i="1"/>
  <c r="N221" i="1"/>
  <c r="O221" i="1"/>
  <c r="P221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9" i="1"/>
  <c r="M248" i="1" s="1"/>
  <c r="N249" i="1"/>
  <c r="O249" i="1"/>
  <c r="P249" i="1"/>
  <c r="M250" i="1"/>
  <c r="N250" i="1"/>
  <c r="O250" i="1"/>
  <c r="P250" i="1"/>
  <c r="M251" i="1"/>
  <c r="N251" i="1"/>
  <c r="O251" i="1"/>
  <c r="P251" i="1"/>
  <c r="M253" i="1"/>
  <c r="M252" i="1" s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3" i="1"/>
  <c r="M262" i="1" s="1"/>
  <c r="N263" i="1"/>
  <c r="O263" i="1"/>
  <c r="O262" i="1" s="1"/>
  <c r="P263" i="1"/>
  <c r="M264" i="1"/>
  <c r="N264" i="1"/>
  <c r="O264" i="1"/>
  <c r="P264" i="1"/>
  <c r="M266" i="1"/>
  <c r="M265" i="1" s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7" i="1"/>
  <c r="M276" i="1" s="1"/>
  <c r="N277" i="1"/>
  <c r="O277" i="1"/>
  <c r="P277" i="1"/>
  <c r="M278" i="1"/>
  <c r="N278" i="1"/>
  <c r="O278" i="1"/>
  <c r="P278" i="1"/>
  <c r="M280" i="1"/>
  <c r="M279" i="1" s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5" i="1"/>
  <c r="N5" i="1"/>
  <c r="O5" i="1"/>
  <c r="P5" i="1"/>
  <c r="M6" i="1"/>
  <c r="N6" i="1"/>
  <c r="O6" i="1"/>
  <c r="P6" i="1"/>
  <c r="N4" i="1"/>
  <c r="O4" i="1"/>
  <c r="P4" i="1"/>
  <c r="M4" i="1"/>
  <c r="M3" i="1" s="1"/>
  <c r="H21" i="1"/>
  <c r="I21" i="1"/>
  <c r="J21" i="1"/>
  <c r="K21" i="1"/>
  <c r="H22" i="1"/>
  <c r="I22" i="1"/>
  <c r="J22" i="1"/>
  <c r="K22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9" i="1"/>
  <c r="I39" i="1"/>
  <c r="J39" i="1"/>
  <c r="K39" i="1"/>
  <c r="H40" i="1"/>
  <c r="I40" i="1"/>
  <c r="J40" i="1"/>
  <c r="K40" i="1"/>
  <c r="H42" i="1"/>
  <c r="I42" i="1"/>
  <c r="J42" i="1"/>
  <c r="K42" i="1"/>
  <c r="H43" i="1"/>
  <c r="I43" i="1"/>
  <c r="J43" i="1"/>
  <c r="K43" i="1"/>
  <c r="H55" i="1"/>
  <c r="I55" i="1"/>
  <c r="J55" i="1"/>
  <c r="K55" i="1"/>
  <c r="H56" i="1"/>
  <c r="I56" i="1"/>
  <c r="J56" i="1"/>
  <c r="K56" i="1"/>
  <c r="H60" i="1"/>
  <c r="I60" i="1"/>
  <c r="J60" i="1"/>
  <c r="K60" i="1"/>
  <c r="H61" i="1"/>
  <c r="I61" i="1"/>
  <c r="J61" i="1"/>
  <c r="K61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4" i="1"/>
  <c r="I104" i="1"/>
  <c r="J104" i="1"/>
  <c r="K104" i="1"/>
  <c r="H105" i="1"/>
  <c r="I105" i="1"/>
  <c r="J105" i="1"/>
  <c r="K105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4" i="1"/>
  <c r="I114" i="1"/>
  <c r="J114" i="1"/>
  <c r="K114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83" i="1"/>
  <c r="I183" i="1"/>
  <c r="J183" i="1"/>
  <c r="K183" i="1"/>
  <c r="H185" i="1"/>
  <c r="I185" i="1"/>
  <c r="J185" i="1"/>
  <c r="K185" i="1"/>
  <c r="H187" i="1"/>
  <c r="I187" i="1"/>
  <c r="J187" i="1"/>
  <c r="K187" i="1"/>
  <c r="H189" i="1"/>
  <c r="I189" i="1"/>
  <c r="J189" i="1"/>
  <c r="K189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5" i="1"/>
  <c r="I195" i="1"/>
  <c r="J195" i="1"/>
  <c r="K195" i="1"/>
  <c r="H197" i="1"/>
  <c r="I197" i="1"/>
  <c r="J197" i="1"/>
  <c r="K197" i="1"/>
  <c r="H198" i="1"/>
  <c r="I198" i="1"/>
  <c r="J198" i="1"/>
  <c r="K198" i="1"/>
  <c r="H210" i="1"/>
  <c r="I210" i="1"/>
  <c r="J210" i="1"/>
  <c r="K210" i="1"/>
  <c r="H211" i="1"/>
  <c r="I211" i="1"/>
  <c r="J211" i="1"/>
  <c r="K211" i="1"/>
  <c r="H216" i="1"/>
  <c r="I216" i="1"/>
  <c r="J216" i="1"/>
  <c r="K216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3" i="1"/>
  <c r="I263" i="1"/>
  <c r="J263" i="1"/>
  <c r="J262" i="1" s="1"/>
  <c r="K263" i="1"/>
  <c r="H264" i="1"/>
  <c r="I264" i="1"/>
  <c r="J264" i="1"/>
  <c r="K264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7" i="1"/>
  <c r="I277" i="1"/>
  <c r="J277" i="1"/>
  <c r="K277" i="1"/>
  <c r="H278" i="1"/>
  <c r="I278" i="1"/>
  <c r="J278" i="1"/>
  <c r="K278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5" i="1"/>
  <c r="I5" i="1"/>
  <c r="J5" i="1"/>
  <c r="K5" i="1"/>
  <c r="H6" i="1"/>
  <c r="I6" i="1"/>
  <c r="J6" i="1"/>
  <c r="K6" i="1"/>
  <c r="H8" i="1"/>
  <c r="I8" i="1"/>
  <c r="J8" i="1"/>
  <c r="K8" i="1"/>
  <c r="H9" i="1"/>
  <c r="I9" i="1"/>
  <c r="J9" i="1"/>
  <c r="K9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F4" i="1"/>
  <c r="J4" i="1"/>
  <c r="K4" i="1"/>
  <c r="I4" i="1"/>
  <c r="H4" i="1"/>
  <c r="C286" i="1"/>
  <c r="D286" i="1"/>
  <c r="E286" i="1"/>
  <c r="F286" i="1"/>
  <c r="F285" i="1"/>
  <c r="E285" i="1"/>
  <c r="D285" i="1"/>
  <c r="C285" i="1"/>
  <c r="C278" i="1"/>
  <c r="D278" i="1"/>
  <c r="E278" i="1"/>
  <c r="F278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F277" i="1"/>
  <c r="E277" i="1"/>
  <c r="D277" i="1"/>
  <c r="C277" i="1"/>
  <c r="F272" i="1"/>
  <c r="E272" i="1"/>
  <c r="D272" i="1"/>
  <c r="C272" i="1"/>
  <c r="F271" i="1"/>
  <c r="E271" i="1"/>
  <c r="D271" i="1"/>
  <c r="C271" i="1"/>
  <c r="C267" i="1"/>
  <c r="D267" i="1"/>
  <c r="E267" i="1"/>
  <c r="F267" i="1"/>
  <c r="C268" i="1"/>
  <c r="D268" i="1"/>
  <c r="E268" i="1"/>
  <c r="F268" i="1"/>
  <c r="F266" i="1"/>
  <c r="E266" i="1"/>
  <c r="D266" i="1"/>
  <c r="C266" i="1"/>
  <c r="F263" i="1"/>
  <c r="E263" i="1"/>
  <c r="D263" i="1"/>
  <c r="C263" i="1"/>
  <c r="C250" i="1"/>
  <c r="D250" i="1"/>
  <c r="E250" i="1"/>
  <c r="F250" i="1"/>
  <c r="C251" i="1"/>
  <c r="D251" i="1"/>
  <c r="E251" i="1"/>
  <c r="F251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F249" i="1"/>
  <c r="E249" i="1"/>
  <c r="D249" i="1"/>
  <c r="C249" i="1"/>
  <c r="F246" i="1"/>
  <c r="E246" i="1"/>
  <c r="D246" i="1"/>
  <c r="C246" i="1"/>
  <c r="F244" i="1"/>
  <c r="E244" i="1"/>
  <c r="D244" i="1"/>
  <c r="C244" i="1"/>
  <c r="F243" i="1"/>
  <c r="E243" i="1"/>
  <c r="D243" i="1"/>
  <c r="C243" i="1"/>
  <c r="F239" i="1"/>
  <c r="E239" i="1"/>
  <c r="D239" i="1"/>
  <c r="C239" i="1"/>
  <c r="F238" i="1"/>
  <c r="E238" i="1"/>
  <c r="D238" i="1"/>
  <c r="C238" i="1"/>
  <c r="F236" i="1"/>
  <c r="E236" i="1"/>
  <c r="D236" i="1"/>
  <c r="C236" i="1"/>
  <c r="F231" i="1"/>
  <c r="E231" i="1"/>
  <c r="D231" i="1"/>
  <c r="C231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6" i="1"/>
  <c r="E216" i="1"/>
  <c r="D216" i="1"/>
  <c r="C216" i="1"/>
  <c r="F211" i="1"/>
  <c r="E211" i="1"/>
  <c r="D211" i="1"/>
  <c r="C211" i="1"/>
  <c r="F210" i="1"/>
  <c r="E210" i="1"/>
  <c r="D210" i="1"/>
  <c r="C210" i="1"/>
  <c r="C185" i="1"/>
  <c r="D185" i="1"/>
  <c r="E185" i="1"/>
  <c r="F185" i="1"/>
  <c r="C187" i="1"/>
  <c r="D187" i="1"/>
  <c r="E187" i="1"/>
  <c r="F187" i="1"/>
  <c r="C189" i="1"/>
  <c r="D189" i="1"/>
  <c r="E189" i="1"/>
  <c r="F189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5" i="1"/>
  <c r="D195" i="1"/>
  <c r="E195" i="1"/>
  <c r="F195" i="1"/>
  <c r="C197" i="1"/>
  <c r="D197" i="1"/>
  <c r="E197" i="1"/>
  <c r="F197" i="1"/>
  <c r="C198" i="1"/>
  <c r="D198" i="1"/>
  <c r="E198" i="1"/>
  <c r="F198" i="1"/>
  <c r="F183" i="1"/>
  <c r="E183" i="1"/>
  <c r="D183" i="1"/>
  <c r="C183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4" i="1"/>
  <c r="E154" i="1"/>
  <c r="D154" i="1"/>
  <c r="C154" i="1"/>
  <c r="F149" i="1"/>
  <c r="E149" i="1"/>
  <c r="D149" i="1"/>
  <c r="C149" i="1"/>
  <c r="F148" i="1"/>
  <c r="E148" i="1"/>
  <c r="D148" i="1"/>
  <c r="C148" i="1"/>
  <c r="F145" i="1"/>
  <c r="E145" i="1"/>
  <c r="D145" i="1"/>
  <c r="C145" i="1"/>
  <c r="F143" i="1"/>
  <c r="E143" i="1"/>
  <c r="D143" i="1"/>
  <c r="C143" i="1"/>
  <c r="F137" i="1"/>
  <c r="E137" i="1"/>
  <c r="D137" i="1"/>
  <c r="C137" i="1"/>
  <c r="F136" i="1"/>
  <c r="E136" i="1"/>
  <c r="D136" i="1"/>
  <c r="C136" i="1"/>
  <c r="F133" i="1"/>
  <c r="E133" i="1"/>
  <c r="D133" i="1"/>
  <c r="C133" i="1"/>
  <c r="F131" i="1"/>
  <c r="E131" i="1"/>
  <c r="D131" i="1"/>
  <c r="C131" i="1"/>
  <c r="C104" i="1"/>
  <c r="D104" i="1"/>
  <c r="E104" i="1"/>
  <c r="F104" i="1"/>
  <c r="C105" i="1"/>
  <c r="D105" i="1"/>
  <c r="E105" i="1"/>
  <c r="F105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F95" i="1"/>
  <c r="E95" i="1"/>
  <c r="D95" i="1"/>
  <c r="C95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F328" i="1"/>
  <c r="E328" i="1"/>
  <c r="D328" i="1"/>
  <c r="C328" i="1"/>
  <c r="F325" i="1"/>
  <c r="E325" i="1"/>
  <c r="D325" i="1"/>
  <c r="C325" i="1"/>
  <c r="C322" i="1"/>
  <c r="D322" i="1"/>
  <c r="E322" i="1"/>
  <c r="F322" i="1"/>
  <c r="C323" i="1"/>
  <c r="D323" i="1"/>
  <c r="E323" i="1"/>
  <c r="F323" i="1"/>
  <c r="F321" i="1"/>
  <c r="E321" i="1"/>
  <c r="D321" i="1"/>
  <c r="C321" i="1"/>
  <c r="F318" i="1"/>
  <c r="E318" i="1"/>
  <c r="D318" i="1"/>
  <c r="C318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0" i="1"/>
  <c r="E310" i="1"/>
  <c r="D310" i="1"/>
  <c r="C310" i="1"/>
  <c r="C55" i="1"/>
  <c r="D55" i="1"/>
  <c r="E55" i="1"/>
  <c r="F55" i="1"/>
  <c r="C56" i="1"/>
  <c r="D56" i="1"/>
  <c r="E56" i="1"/>
  <c r="F56" i="1"/>
  <c r="C60" i="1"/>
  <c r="D60" i="1"/>
  <c r="E60" i="1"/>
  <c r="F60" i="1"/>
  <c r="C61" i="1"/>
  <c r="D61" i="1"/>
  <c r="E61" i="1"/>
  <c r="F61" i="1"/>
  <c r="C39" i="1"/>
  <c r="D39" i="1"/>
  <c r="E39" i="1"/>
  <c r="F39" i="1"/>
  <c r="C40" i="1"/>
  <c r="D40" i="1"/>
  <c r="E40" i="1"/>
  <c r="F40" i="1"/>
  <c r="C42" i="1"/>
  <c r="D42" i="1"/>
  <c r="E42" i="1"/>
  <c r="F42" i="1"/>
  <c r="C43" i="1"/>
  <c r="D43" i="1"/>
  <c r="E43" i="1"/>
  <c r="F43" i="1"/>
  <c r="C22" i="1"/>
  <c r="D22" i="1"/>
  <c r="E22" i="1"/>
  <c r="F22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5" i="1"/>
  <c r="D5" i="1"/>
  <c r="E5" i="1"/>
  <c r="F5" i="1"/>
  <c r="C6" i="1"/>
  <c r="D6" i="1"/>
  <c r="E6" i="1"/>
  <c r="F6" i="1"/>
  <c r="C8" i="1"/>
  <c r="D8" i="1"/>
  <c r="E8" i="1"/>
  <c r="F8" i="1"/>
  <c r="C9" i="1"/>
  <c r="D9" i="1"/>
  <c r="E9" i="1"/>
  <c r="F9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4" i="1"/>
  <c r="D4" i="1"/>
  <c r="E4" i="1"/>
  <c r="N262" i="1" l="1"/>
  <c r="S262" i="1"/>
  <c r="AD262" i="1"/>
  <c r="L262" i="1"/>
  <c r="K262" i="1"/>
  <c r="Q262" i="1"/>
  <c r="P262" i="1"/>
  <c r="V262" i="1"/>
  <c r="U262" i="1"/>
  <c r="AK262" i="1"/>
  <c r="AJ262" i="1"/>
  <c r="AA262" i="1"/>
  <c r="Z262" i="1"/>
  <c r="AF262" i="1"/>
  <c r="AE262" i="1"/>
  <c r="E54" i="20"/>
  <c r="E5" i="12" s="1"/>
  <c r="AP262" i="1"/>
  <c r="AO262" i="1"/>
  <c r="AC262" i="1"/>
  <c r="AN262" i="1"/>
  <c r="AN265" i="1"/>
  <c r="J3" i="1"/>
  <c r="Y276" i="1"/>
  <c r="Y265" i="1"/>
  <c r="AC279" i="1"/>
  <c r="AM265" i="1"/>
  <c r="AJ265" i="1"/>
  <c r="AK265" i="1"/>
  <c r="J279" i="1"/>
  <c r="O279" i="1"/>
  <c r="O276" i="1"/>
  <c r="O265" i="1"/>
  <c r="T279" i="1"/>
  <c r="T276" i="1"/>
  <c r="T265" i="1"/>
  <c r="Y279" i="1"/>
  <c r="X276" i="1"/>
  <c r="X265" i="1"/>
  <c r="AO265" i="1"/>
  <c r="AP265" i="1"/>
  <c r="AJ276" i="1"/>
  <c r="AK276" i="1"/>
  <c r="AG265" i="1"/>
  <c r="AH265" i="1"/>
  <c r="U276" i="1"/>
  <c r="V276" i="1"/>
  <c r="P279" i="1"/>
  <c r="Q279" i="1"/>
  <c r="N279" i="1"/>
  <c r="N276" i="1"/>
  <c r="N265" i="1"/>
  <c r="S279" i="1"/>
  <c r="S276" i="1"/>
  <c r="S265" i="1"/>
  <c r="X279" i="1"/>
  <c r="Q276" i="1"/>
  <c r="P276" i="1"/>
  <c r="AE276" i="1"/>
  <c r="AF276" i="1"/>
  <c r="L276" i="1"/>
  <c r="K276" i="1"/>
  <c r="V279" i="1"/>
  <c r="U279" i="1"/>
  <c r="AD276" i="1"/>
  <c r="L279" i="1"/>
  <c r="K279" i="1"/>
  <c r="AA279" i="1"/>
  <c r="Z279" i="1"/>
  <c r="S252" i="1"/>
  <c r="AF279" i="1"/>
  <c r="AE279" i="1"/>
  <c r="AC276" i="1"/>
  <c r="AC265" i="1"/>
  <c r="AA276" i="1"/>
  <c r="Z276" i="1"/>
  <c r="AD279" i="1"/>
  <c r="AG276" i="1"/>
  <c r="J276" i="1"/>
  <c r="J265" i="1"/>
  <c r="J248" i="1"/>
  <c r="J218" i="1"/>
  <c r="X252" i="1"/>
  <c r="AE265" i="1"/>
  <c r="AF265" i="1"/>
  <c r="AI248" i="1"/>
  <c r="AI218" i="1"/>
  <c r="K265" i="1"/>
  <c r="L265" i="1"/>
  <c r="P265" i="1"/>
  <c r="Q265" i="1"/>
  <c r="U265" i="1"/>
  <c r="V265" i="1"/>
  <c r="AA265" i="1"/>
  <c r="Z265" i="1"/>
  <c r="AD265" i="1"/>
  <c r="N252" i="1"/>
  <c r="AC252" i="1"/>
  <c r="AN248" i="1"/>
  <c r="AA252" i="1"/>
  <c r="Z252" i="1"/>
  <c r="L252" i="1"/>
  <c r="K252" i="1"/>
  <c r="P252" i="1"/>
  <c r="Q252" i="1"/>
  <c r="U252" i="1"/>
  <c r="V252" i="1"/>
  <c r="J252" i="1"/>
  <c r="O252" i="1"/>
  <c r="T252" i="1"/>
  <c r="Y252" i="1"/>
  <c r="AD252" i="1"/>
  <c r="AM252" i="1"/>
  <c r="O248" i="1"/>
  <c r="O218" i="1"/>
  <c r="T248" i="1"/>
  <c r="T218" i="1"/>
  <c r="Y248" i="1"/>
  <c r="Y218" i="1"/>
  <c r="AD248" i="1"/>
  <c r="AD218" i="1"/>
  <c r="AN218" i="1"/>
  <c r="AN252" i="1"/>
  <c r="AP252" i="1"/>
  <c r="AO252" i="1"/>
  <c r="AE252" i="1"/>
  <c r="AF252" i="1"/>
  <c r="K248" i="1"/>
  <c r="L248" i="1"/>
  <c r="P248" i="1"/>
  <c r="Q248" i="1"/>
  <c r="U248" i="1"/>
  <c r="V248" i="1"/>
  <c r="AA248" i="1"/>
  <c r="Z248" i="1"/>
  <c r="AE248" i="1"/>
  <c r="AF248" i="1"/>
  <c r="AJ248" i="1"/>
  <c r="AK248" i="1"/>
  <c r="AO248" i="1"/>
  <c r="AP248" i="1"/>
  <c r="N248" i="1"/>
  <c r="S248" i="1"/>
  <c r="X248" i="1"/>
  <c r="AC248" i="1"/>
  <c r="AH248" i="1"/>
  <c r="AM248" i="1"/>
  <c r="P218" i="1"/>
  <c r="Q218" i="1"/>
  <c r="V218" i="1"/>
  <c r="U218" i="1"/>
  <c r="Z218" i="1"/>
  <c r="AA218" i="1"/>
  <c r="AE218" i="1"/>
  <c r="AF218" i="1"/>
  <c r="AK218" i="1"/>
  <c r="AJ218" i="1"/>
  <c r="AO218" i="1"/>
  <c r="AP218" i="1"/>
  <c r="K218" i="1"/>
  <c r="L218" i="1"/>
  <c r="N218" i="1"/>
  <c r="S218" i="1"/>
  <c r="X218" i="1"/>
  <c r="AC218" i="1"/>
  <c r="AH218" i="1"/>
  <c r="AM218" i="1"/>
  <c r="AM190" i="1"/>
  <c r="AM186" i="1"/>
  <c r="AM182" i="1"/>
  <c r="AH190" i="1"/>
  <c r="AH186" i="1"/>
  <c r="S190" i="1"/>
  <c r="S186" i="1"/>
  <c r="S182" i="1"/>
  <c r="X190" i="1"/>
  <c r="X186" i="1"/>
  <c r="X182" i="1"/>
  <c r="AC190" i="1"/>
  <c r="AC186" i="1"/>
  <c r="AC182" i="1"/>
  <c r="AH182" i="1"/>
  <c r="J190" i="1"/>
  <c r="J186" i="1"/>
  <c r="AI184" i="1"/>
  <c r="AN188" i="1"/>
  <c r="AN184" i="1"/>
  <c r="N190" i="1"/>
  <c r="N186" i="1"/>
  <c r="N182" i="1"/>
  <c r="P190" i="1"/>
  <c r="Q190" i="1"/>
  <c r="P182" i="1"/>
  <c r="Q182" i="1"/>
  <c r="V190" i="1"/>
  <c r="U190" i="1"/>
  <c r="V182" i="1"/>
  <c r="U182" i="1"/>
  <c r="Z190" i="1"/>
  <c r="AA190" i="1"/>
  <c r="Z182" i="1"/>
  <c r="AA182" i="1"/>
  <c r="AF190" i="1"/>
  <c r="AE190" i="1"/>
  <c r="AF186" i="1"/>
  <c r="AE186" i="1"/>
  <c r="AF182" i="1"/>
  <c r="AE182" i="1"/>
  <c r="AJ190" i="1"/>
  <c r="AK190" i="1"/>
  <c r="AJ186" i="1"/>
  <c r="AK186" i="1"/>
  <c r="AJ182" i="1"/>
  <c r="AK182" i="1"/>
  <c r="AO190" i="1"/>
  <c r="AP190" i="1"/>
  <c r="AO186" i="1"/>
  <c r="AP186" i="1"/>
  <c r="AO182" i="1"/>
  <c r="AP182" i="1"/>
  <c r="P186" i="1"/>
  <c r="Q186" i="1"/>
  <c r="V186" i="1"/>
  <c r="U186" i="1"/>
  <c r="Z186" i="1"/>
  <c r="AA186" i="1"/>
  <c r="O190" i="1"/>
  <c r="O186" i="1"/>
  <c r="O182" i="1"/>
  <c r="T190" i="1"/>
  <c r="T186" i="1"/>
  <c r="T182" i="1"/>
  <c r="Y190" i="1"/>
  <c r="Y186" i="1"/>
  <c r="Y182" i="1"/>
  <c r="AD190" i="1"/>
  <c r="AD186" i="1"/>
  <c r="AD182" i="1"/>
  <c r="AI190" i="1"/>
  <c r="AI186" i="1"/>
  <c r="AI182" i="1"/>
  <c r="AN190" i="1"/>
  <c r="AN186" i="1"/>
  <c r="AN182" i="1"/>
  <c r="K188" i="1"/>
  <c r="L188" i="1"/>
  <c r="J188" i="1"/>
  <c r="J184" i="1"/>
  <c r="K184" i="1"/>
  <c r="L184" i="1"/>
  <c r="P188" i="1"/>
  <c r="Q188" i="1"/>
  <c r="V184" i="1"/>
  <c r="U184" i="1"/>
  <c r="Z188" i="1"/>
  <c r="AA188" i="1"/>
  <c r="Z184" i="1"/>
  <c r="AA184" i="1"/>
  <c r="AF188" i="1"/>
  <c r="AE188" i="1"/>
  <c r="AF184" i="1"/>
  <c r="AE184" i="1"/>
  <c r="AJ188" i="1"/>
  <c r="AK188" i="1"/>
  <c r="AJ184" i="1"/>
  <c r="AK184" i="1"/>
  <c r="AO188" i="1"/>
  <c r="AP188" i="1"/>
  <c r="AO184" i="1"/>
  <c r="AP184" i="1"/>
  <c r="P184" i="1"/>
  <c r="Q184" i="1"/>
  <c r="U188" i="1"/>
  <c r="V188" i="1"/>
  <c r="O188" i="1"/>
  <c r="O184" i="1"/>
  <c r="T188" i="1"/>
  <c r="T184" i="1"/>
  <c r="Y188" i="1"/>
  <c r="Y184" i="1"/>
  <c r="AD188" i="1"/>
  <c r="AD184" i="1"/>
  <c r="AI188" i="1"/>
  <c r="K190" i="1"/>
  <c r="L190" i="1"/>
  <c r="K186" i="1"/>
  <c r="L186" i="1"/>
  <c r="K182" i="1"/>
  <c r="L182" i="1"/>
  <c r="N188" i="1"/>
  <c r="N184" i="1"/>
  <c r="S188" i="1"/>
  <c r="S184" i="1"/>
  <c r="X188" i="1"/>
  <c r="X184" i="1"/>
  <c r="AC188" i="1"/>
  <c r="AC184" i="1"/>
  <c r="AH188" i="1"/>
  <c r="AH184" i="1"/>
  <c r="AM188" i="1"/>
  <c r="AM184" i="1"/>
  <c r="J182" i="1"/>
  <c r="S3" i="1"/>
  <c r="AC3" i="1"/>
  <c r="AM3" i="1"/>
  <c r="K3" i="1"/>
  <c r="L3" i="1"/>
  <c r="N3" i="1"/>
  <c r="X3" i="1"/>
  <c r="AH3" i="1"/>
  <c r="O3" i="1"/>
  <c r="Q3" i="1"/>
  <c r="P3" i="1"/>
  <c r="Z3" i="1"/>
  <c r="AA3" i="1"/>
  <c r="AK3" i="1"/>
  <c r="AJ3" i="1"/>
  <c r="Y3" i="1"/>
  <c r="AI3" i="1"/>
  <c r="V3" i="1"/>
  <c r="U3" i="1"/>
  <c r="AE3" i="1"/>
  <c r="AF3" i="1"/>
  <c r="AO3" i="1"/>
  <c r="AP3" i="1"/>
  <c r="T3" i="1"/>
  <c r="AD3" i="1"/>
  <c r="AN3" i="1"/>
  <c r="V25" i="14"/>
  <c r="AJ27" i="14"/>
  <c r="AB27" i="14"/>
  <c r="F25" i="14"/>
  <c r="T27" i="14"/>
  <c r="W25" i="14"/>
  <c r="F26" i="14"/>
  <c r="AH26" i="14"/>
  <c r="Z26" i="14"/>
  <c r="R26" i="14"/>
  <c r="J26" i="14"/>
  <c r="AK27" i="14"/>
  <c r="AC27" i="14"/>
  <c r="U27" i="14"/>
  <c r="M27" i="14"/>
  <c r="R25" i="14"/>
  <c r="AN26" i="14"/>
  <c r="AF26" i="14"/>
  <c r="X26" i="14"/>
  <c r="P26" i="14"/>
  <c r="H26" i="14"/>
  <c r="AI27" i="14"/>
  <c r="AA27" i="14"/>
  <c r="S27" i="14"/>
  <c r="K27" i="14"/>
  <c r="AM25" i="14"/>
  <c r="N25" i="14"/>
  <c r="AM26" i="14"/>
  <c r="AE26" i="14"/>
  <c r="W26" i="14"/>
  <c r="O26" i="14"/>
  <c r="G26" i="14"/>
  <c r="AH27" i="14"/>
  <c r="Z27" i="14"/>
  <c r="R27" i="14"/>
  <c r="J27" i="14"/>
  <c r="AL26" i="14"/>
  <c r="AD26" i="14"/>
  <c r="V26" i="14"/>
  <c r="N26" i="14"/>
  <c r="AO27" i="14"/>
  <c r="AG27" i="14"/>
  <c r="Y27" i="14"/>
  <c r="Q27" i="14"/>
  <c r="I27" i="14"/>
  <c r="H25" i="14"/>
  <c r="AK26" i="14"/>
  <c r="AC26" i="14"/>
  <c r="U26" i="14"/>
  <c r="M26" i="14"/>
  <c r="AN27" i="14"/>
  <c r="AF27" i="14"/>
  <c r="X27" i="14"/>
  <c r="P27" i="14"/>
  <c r="H27" i="14"/>
  <c r="AE25" i="14"/>
  <c r="AJ26" i="14"/>
  <c r="AB26" i="14"/>
  <c r="T26" i="14"/>
  <c r="L26" i="14"/>
  <c r="AM27" i="14"/>
  <c r="AE27" i="14"/>
  <c r="W27" i="14"/>
  <c r="O27" i="14"/>
  <c r="G27" i="14"/>
  <c r="AI26" i="14"/>
  <c r="AA26" i="14"/>
  <c r="S26" i="14"/>
  <c r="AL27" i="14"/>
  <c r="AD27" i="14"/>
  <c r="V27" i="14"/>
  <c r="N27" i="14"/>
  <c r="AF25" i="14"/>
  <c r="S25" i="14"/>
  <c r="AD25" i="14"/>
  <c r="P25" i="14"/>
  <c r="AN25" i="14"/>
  <c r="AA25" i="14"/>
  <c r="O25" i="14"/>
  <c r="AL25" i="14"/>
  <c r="X25" i="14"/>
  <c r="AK25" i="14"/>
  <c r="AC25" i="14"/>
  <c r="U25" i="14"/>
  <c r="M25" i="14"/>
  <c r="AJ25" i="14"/>
  <c r="AB25" i="14"/>
  <c r="T25" i="14"/>
  <c r="L25" i="14"/>
  <c r="K25" i="14"/>
  <c r="J25" i="14"/>
  <c r="AO25" i="14"/>
  <c r="AG25" i="14"/>
  <c r="Y25" i="14"/>
  <c r="Q25" i="14"/>
  <c r="I25" i="14"/>
  <c r="B25" i="17"/>
  <c r="B201" i="1" s="1"/>
  <c r="D36" i="2"/>
  <c r="E36" i="2"/>
  <c r="F36" i="2"/>
  <c r="G36" i="2"/>
  <c r="H36" i="2"/>
  <c r="I36" i="2"/>
  <c r="J36" i="2"/>
  <c r="K36" i="2"/>
  <c r="C36" i="2"/>
  <c r="D21" i="2"/>
  <c r="E28" i="2"/>
  <c r="E39" i="2" s="1"/>
  <c r="C26" i="2"/>
  <c r="K26" i="2"/>
  <c r="J26" i="2"/>
  <c r="I26" i="2"/>
  <c r="H26" i="2"/>
  <c r="G26" i="2"/>
  <c r="F26" i="2"/>
  <c r="E26" i="2"/>
  <c r="D26" i="2"/>
  <c r="K21" i="2"/>
  <c r="J21" i="2"/>
  <c r="I21" i="2"/>
  <c r="I28" i="2" s="1"/>
  <c r="I39" i="2" s="1"/>
  <c r="H21" i="2"/>
  <c r="H28" i="2" s="1"/>
  <c r="H39" i="2" s="1"/>
  <c r="G21" i="2"/>
  <c r="G28" i="2" s="1"/>
  <c r="G39" i="2" s="1"/>
  <c r="F21" i="2"/>
  <c r="F28" i="2" s="1"/>
  <c r="F39" i="2" s="1"/>
  <c r="E21" i="2"/>
  <c r="B40" i="15"/>
  <c r="B43" i="15"/>
  <c r="B41" i="1" s="1"/>
  <c r="E212" i="20" l="1"/>
  <c r="E240" i="20"/>
  <c r="F240" i="20" s="1"/>
  <c r="G240" i="20" s="1"/>
  <c r="H240" i="20" s="1"/>
  <c r="I240" i="20" s="1"/>
  <c r="J240" i="20" s="1"/>
  <c r="K240" i="20" s="1"/>
  <c r="L240" i="20" s="1"/>
  <c r="M240" i="20" s="1"/>
  <c r="N240" i="20" s="1"/>
  <c r="O240" i="20" s="1"/>
  <c r="P240" i="20" s="1"/>
  <c r="Q240" i="20" s="1"/>
  <c r="R240" i="20" s="1"/>
  <c r="S240" i="20" s="1"/>
  <c r="T240" i="20" s="1"/>
  <c r="U240" i="20" s="1"/>
  <c r="V240" i="20" s="1"/>
  <c r="W240" i="20" s="1"/>
  <c r="X240" i="20" s="1"/>
  <c r="Y240" i="20" s="1"/>
  <c r="Z240" i="20" s="1"/>
  <c r="AA240" i="20" s="1"/>
  <c r="AB240" i="20" s="1"/>
  <c r="AC240" i="20" s="1"/>
  <c r="AD240" i="20" s="1"/>
  <c r="AE240" i="20" s="1"/>
  <c r="AF240" i="20" s="1"/>
  <c r="AG240" i="20" s="1"/>
  <c r="AH240" i="20" s="1"/>
  <c r="AI240" i="20" s="1"/>
  <c r="AJ240" i="20" s="1"/>
  <c r="AK240" i="20" s="1"/>
  <c r="E190" i="20"/>
  <c r="F54" i="20"/>
  <c r="E191" i="20"/>
  <c r="E192" i="20"/>
  <c r="E264" i="20"/>
  <c r="E2" i="4"/>
  <c r="E254" i="20"/>
  <c r="F254" i="20" s="1"/>
  <c r="G254" i="20" s="1"/>
  <c r="H254" i="20" s="1"/>
  <c r="I254" i="20" s="1"/>
  <c r="J254" i="20" s="1"/>
  <c r="K254" i="20" s="1"/>
  <c r="L254" i="20" s="1"/>
  <c r="E188" i="20"/>
  <c r="E266" i="20"/>
  <c r="F266" i="20" s="1"/>
  <c r="G266" i="20" s="1"/>
  <c r="H266" i="20" s="1"/>
  <c r="I266" i="20" s="1"/>
  <c r="J266" i="20" s="1"/>
  <c r="K266" i="20" s="1"/>
  <c r="L266" i="20" s="1"/>
  <c r="M266" i="20" s="1"/>
  <c r="N266" i="20" s="1"/>
  <c r="O266" i="20" s="1"/>
  <c r="P266" i="20" s="1"/>
  <c r="Q266" i="20" s="1"/>
  <c r="R266" i="20" s="1"/>
  <c r="S266" i="20" s="1"/>
  <c r="T266" i="20" s="1"/>
  <c r="U266" i="20" s="1"/>
  <c r="V266" i="20" s="1"/>
  <c r="W266" i="20" s="1"/>
  <c r="X266" i="20" s="1"/>
  <c r="Y266" i="20" s="1"/>
  <c r="Z266" i="20" s="1"/>
  <c r="AA266" i="20" s="1"/>
  <c r="AB266" i="20" s="1"/>
  <c r="AC266" i="20" s="1"/>
  <c r="AD266" i="20" s="1"/>
  <c r="AE266" i="20" s="1"/>
  <c r="AF266" i="20" s="1"/>
  <c r="AG266" i="20" s="1"/>
  <c r="AH266" i="20" s="1"/>
  <c r="AI266" i="20" s="1"/>
  <c r="AJ266" i="20" s="1"/>
  <c r="AK266" i="20" s="1"/>
  <c r="E189" i="20"/>
  <c r="E243" i="20"/>
  <c r="F243" i="20" s="1"/>
  <c r="G243" i="20" s="1"/>
  <c r="H243" i="20" s="1"/>
  <c r="I243" i="20" s="1"/>
  <c r="J243" i="20" s="1"/>
  <c r="K243" i="20" s="1"/>
  <c r="L243" i="20" s="1"/>
  <c r="M243" i="20" s="1"/>
  <c r="N243" i="20" s="1"/>
  <c r="O243" i="20" s="1"/>
  <c r="P243" i="20" s="1"/>
  <c r="Q243" i="20" s="1"/>
  <c r="R243" i="20" s="1"/>
  <c r="S243" i="20" s="1"/>
  <c r="T243" i="20" s="1"/>
  <c r="U243" i="20" s="1"/>
  <c r="V243" i="20" s="1"/>
  <c r="W243" i="20" s="1"/>
  <c r="X243" i="20" s="1"/>
  <c r="Y243" i="20" s="1"/>
  <c r="Z243" i="20" s="1"/>
  <c r="AA243" i="20" s="1"/>
  <c r="AB243" i="20" s="1"/>
  <c r="AC243" i="20" s="1"/>
  <c r="AD243" i="20" s="1"/>
  <c r="AE243" i="20" s="1"/>
  <c r="AF243" i="20" s="1"/>
  <c r="AG243" i="20" s="1"/>
  <c r="AH243" i="20" s="1"/>
  <c r="AI243" i="20" s="1"/>
  <c r="AJ243" i="20" s="1"/>
  <c r="AK243" i="20" s="1"/>
  <c r="E247" i="20"/>
  <c r="F247" i="20" s="1"/>
  <c r="G247" i="20" s="1"/>
  <c r="H247" i="20" s="1"/>
  <c r="I247" i="20" s="1"/>
  <c r="J247" i="20" s="1"/>
  <c r="K247" i="20" s="1"/>
  <c r="L247" i="20" s="1"/>
  <c r="M247" i="20" s="1"/>
  <c r="N247" i="20" s="1"/>
  <c r="O247" i="20" s="1"/>
  <c r="P247" i="20" s="1"/>
  <c r="Q247" i="20" s="1"/>
  <c r="R247" i="20" s="1"/>
  <c r="S247" i="20" s="1"/>
  <c r="T247" i="20" s="1"/>
  <c r="U247" i="20" s="1"/>
  <c r="V247" i="20" s="1"/>
  <c r="W247" i="20" s="1"/>
  <c r="X247" i="20" s="1"/>
  <c r="Y247" i="20" s="1"/>
  <c r="Z247" i="20" s="1"/>
  <c r="AA247" i="20" s="1"/>
  <c r="AB247" i="20" s="1"/>
  <c r="AC247" i="20" s="1"/>
  <c r="AD247" i="20" s="1"/>
  <c r="AE247" i="20" s="1"/>
  <c r="AF247" i="20" s="1"/>
  <c r="AG247" i="20" s="1"/>
  <c r="AH247" i="20" s="1"/>
  <c r="AI247" i="20" s="1"/>
  <c r="AJ247" i="20" s="1"/>
  <c r="AK247" i="20" s="1"/>
  <c r="G54" i="20"/>
  <c r="F5" i="12"/>
  <c r="F2" i="4"/>
  <c r="F264" i="20"/>
  <c r="G264" i="20" s="1"/>
  <c r="H264" i="20" s="1"/>
  <c r="I264" i="20" s="1"/>
  <c r="J264" i="20" s="1"/>
  <c r="K264" i="20" s="1"/>
  <c r="L264" i="20" s="1"/>
  <c r="M264" i="20" s="1"/>
  <c r="N264" i="20" s="1"/>
  <c r="O264" i="20" s="1"/>
  <c r="P264" i="20" s="1"/>
  <c r="Q264" i="20" s="1"/>
  <c r="R264" i="20" s="1"/>
  <c r="S264" i="20" s="1"/>
  <c r="T264" i="20" s="1"/>
  <c r="U264" i="20" s="1"/>
  <c r="V264" i="20" s="1"/>
  <c r="W264" i="20" s="1"/>
  <c r="X264" i="20" s="1"/>
  <c r="Y264" i="20" s="1"/>
  <c r="Z264" i="20" s="1"/>
  <c r="AA264" i="20" s="1"/>
  <c r="AB264" i="20" s="1"/>
  <c r="AC264" i="20" s="1"/>
  <c r="AD264" i="20" s="1"/>
  <c r="AE264" i="20" s="1"/>
  <c r="AF264" i="20" s="1"/>
  <c r="AG264" i="20" s="1"/>
  <c r="AH264" i="20" s="1"/>
  <c r="AI264" i="20" s="1"/>
  <c r="AJ264" i="20" s="1"/>
  <c r="AK264" i="20" s="1"/>
  <c r="F212" i="20"/>
  <c r="G212" i="20" s="1"/>
  <c r="H212" i="20" s="1"/>
  <c r="I212" i="20" s="1"/>
  <c r="J212" i="20" s="1"/>
  <c r="K212" i="20" s="1"/>
  <c r="L212" i="20" s="1"/>
  <c r="M212" i="20" s="1"/>
  <c r="N212" i="20" s="1"/>
  <c r="O212" i="20" s="1"/>
  <c r="P212" i="20" s="1"/>
  <c r="Q212" i="20" s="1"/>
  <c r="R212" i="20" s="1"/>
  <c r="S212" i="20" s="1"/>
  <c r="T212" i="20" s="1"/>
  <c r="U212" i="20" s="1"/>
  <c r="V212" i="20" s="1"/>
  <c r="W212" i="20" s="1"/>
  <c r="X212" i="20" s="1"/>
  <c r="Y212" i="20" s="1"/>
  <c r="Z212" i="20" s="1"/>
  <c r="AA212" i="20" s="1"/>
  <c r="AB212" i="20" s="1"/>
  <c r="AC212" i="20" s="1"/>
  <c r="AD212" i="20" s="1"/>
  <c r="AE212" i="20" s="1"/>
  <c r="AF212" i="20" s="1"/>
  <c r="AG212" i="20" s="1"/>
  <c r="AH212" i="20" s="1"/>
  <c r="AI212" i="20" s="1"/>
  <c r="AJ212" i="20" s="1"/>
  <c r="AK212" i="20" s="1"/>
  <c r="I218" i="1"/>
  <c r="H218" i="1"/>
  <c r="I182" i="1"/>
  <c r="H182" i="1"/>
  <c r="J28" i="2"/>
  <c r="J39" i="2" s="1"/>
  <c r="K28" i="2"/>
  <c r="K39" i="2" s="1"/>
  <c r="D28" i="2"/>
  <c r="D39" i="2" s="1"/>
  <c r="H48" i="2"/>
  <c r="I48" i="2"/>
  <c r="J48" i="2"/>
  <c r="K48" i="2"/>
  <c r="L48" i="2"/>
  <c r="M48" i="2"/>
  <c r="N48" i="2"/>
  <c r="O48" i="2"/>
  <c r="H54" i="20" l="1"/>
  <c r="G5" i="12"/>
  <c r="G2" i="4"/>
  <c r="M254" i="20"/>
  <c r="N254" i="20" s="1"/>
  <c r="O254" i="20" s="1"/>
  <c r="P254" i="20" s="1"/>
  <c r="Q254" i="20" s="1"/>
  <c r="G78" i="1"/>
  <c r="L78" i="1"/>
  <c r="Q78" i="1"/>
  <c r="V78" i="1"/>
  <c r="AA78" i="1"/>
  <c r="AF78" i="1"/>
  <c r="AK78" i="1"/>
  <c r="AP78" i="1"/>
  <c r="G94" i="1"/>
  <c r="L94" i="1"/>
  <c r="Q94" i="1"/>
  <c r="V94" i="1"/>
  <c r="AA94" i="1"/>
  <c r="AF94" i="1"/>
  <c r="AK94" i="1"/>
  <c r="AP94" i="1"/>
  <c r="B94" i="1"/>
  <c r="I54" i="20" l="1"/>
  <c r="H5" i="12"/>
  <c r="H2" i="4"/>
  <c r="R254" i="20"/>
  <c r="S254" i="20" s="1"/>
  <c r="T254" i="20" s="1"/>
  <c r="U254" i="20" s="1"/>
  <c r="V254" i="20" s="1"/>
  <c r="H78" i="1"/>
  <c r="I78" i="1"/>
  <c r="J78" i="1"/>
  <c r="K78" i="1"/>
  <c r="O78" i="1"/>
  <c r="P78" i="1"/>
  <c r="N78" i="1"/>
  <c r="M78" i="1"/>
  <c r="C94" i="1"/>
  <c r="E94" i="1"/>
  <c r="F94" i="1"/>
  <c r="D94" i="1"/>
  <c r="AL94" i="1"/>
  <c r="AM94" i="1"/>
  <c r="AN94" i="1"/>
  <c r="AO94" i="1"/>
  <c r="AN78" i="1"/>
  <c r="AO78" i="1"/>
  <c r="AL78" i="1"/>
  <c r="AM78" i="1"/>
  <c r="AG78" i="1"/>
  <c r="AH78" i="1"/>
  <c r="AI78" i="1"/>
  <c r="AJ78" i="1"/>
  <c r="M94" i="1"/>
  <c r="N94" i="1"/>
  <c r="O94" i="1"/>
  <c r="P94" i="1"/>
  <c r="AB94" i="1"/>
  <c r="AC94" i="1"/>
  <c r="AD94" i="1"/>
  <c r="AE94" i="1"/>
  <c r="AB78" i="1"/>
  <c r="AC78" i="1"/>
  <c r="AD78" i="1"/>
  <c r="AE78" i="1"/>
  <c r="J94" i="1"/>
  <c r="K94" i="1"/>
  <c r="H94" i="1"/>
  <c r="I94" i="1"/>
  <c r="W94" i="1"/>
  <c r="X94" i="1"/>
  <c r="Y94" i="1"/>
  <c r="Z94" i="1"/>
  <c r="W78" i="1"/>
  <c r="X78" i="1"/>
  <c r="Y78" i="1"/>
  <c r="Z78" i="1"/>
  <c r="AG94" i="1"/>
  <c r="AH94" i="1"/>
  <c r="AI94" i="1"/>
  <c r="AJ94" i="1"/>
  <c r="T94" i="1"/>
  <c r="U94" i="1"/>
  <c r="S94" i="1"/>
  <c r="R94" i="1"/>
  <c r="R78" i="1"/>
  <c r="S78" i="1"/>
  <c r="T78" i="1"/>
  <c r="U78" i="1"/>
  <c r="F78" i="1"/>
  <c r="E78" i="1"/>
  <c r="D78" i="1"/>
  <c r="C78" i="1"/>
  <c r="J54" i="20" l="1"/>
  <c r="I5" i="12"/>
  <c r="I2" i="4"/>
  <c r="W254" i="20"/>
  <c r="X254" i="20" s="1"/>
  <c r="Y254" i="20" s="1"/>
  <c r="Z254" i="20" s="1"/>
  <c r="AA254" i="20" s="1"/>
  <c r="J54" i="2"/>
  <c r="F70" i="2" s="1"/>
  <c r="Q21" i="1" s="1"/>
  <c r="K54" i="2"/>
  <c r="G70" i="2" s="1"/>
  <c r="V21" i="1" s="1"/>
  <c r="L54" i="2"/>
  <c r="H70" i="2" s="1"/>
  <c r="AA21" i="1" s="1"/>
  <c r="M54" i="2"/>
  <c r="I70" i="2" s="1"/>
  <c r="AF21" i="1" s="1"/>
  <c r="N54" i="2"/>
  <c r="J70" i="2" s="1"/>
  <c r="AK21" i="1" s="1"/>
  <c r="O54" i="2"/>
  <c r="K70" i="2" s="1"/>
  <c r="AP21" i="1" s="1"/>
  <c r="G54" i="2"/>
  <c r="C70" i="2" s="1"/>
  <c r="B21" i="1" s="1"/>
  <c r="J25" i="17"/>
  <c r="AP201" i="1" s="1"/>
  <c r="C25" i="17"/>
  <c r="G201" i="1" s="1"/>
  <c r="D25" i="17"/>
  <c r="L201" i="1" s="1"/>
  <c r="E25" i="17"/>
  <c r="Q201" i="1" s="1"/>
  <c r="F25" i="17"/>
  <c r="V201" i="1" s="1"/>
  <c r="G25" i="17"/>
  <c r="AA201" i="1" s="1"/>
  <c r="H25" i="17"/>
  <c r="AF201" i="1" s="1"/>
  <c r="I25" i="17"/>
  <c r="AK201" i="1" s="1"/>
  <c r="C26" i="17"/>
  <c r="G205" i="1" s="1"/>
  <c r="D26" i="17"/>
  <c r="L205" i="1" s="1"/>
  <c r="E26" i="17"/>
  <c r="Q205" i="1" s="1"/>
  <c r="F26" i="17"/>
  <c r="V205" i="1" s="1"/>
  <c r="G26" i="17"/>
  <c r="AA205" i="1" s="1"/>
  <c r="H26" i="17"/>
  <c r="AF205" i="1" s="1"/>
  <c r="I26" i="17"/>
  <c r="AK205" i="1" s="1"/>
  <c r="J26" i="17"/>
  <c r="AP205" i="1" s="1"/>
  <c r="C27" i="17"/>
  <c r="G215" i="1" s="1"/>
  <c r="D27" i="17"/>
  <c r="L215" i="1" s="1"/>
  <c r="E27" i="17"/>
  <c r="Q215" i="1" s="1"/>
  <c r="F27" i="17"/>
  <c r="V215" i="1" s="1"/>
  <c r="G27" i="17"/>
  <c r="AA215" i="1" s="1"/>
  <c r="H27" i="17"/>
  <c r="AF215" i="1" s="1"/>
  <c r="I27" i="17"/>
  <c r="AK215" i="1" s="1"/>
  <c r="J27" i="17"/>
  <c r="AP215" i="1" s="1"/>
  <c r="C28" i="17"/>
  <c r="G213" i="1" s="1"/>
  <c r="D28" i="17"/>
  <c r="L213" i="1" s="1"/>
  <c r="E28" i="17"/>
  <c r="Q213" i="1" s="1"/>
  <c r="F28" i="17"/>
  <c r="V213" i="1" s="1"/>
  <c r="G28" i="17"/>
  <c r="AA213" i="1" s="1"/>
  <c r="H28" i="17"/>
  <c r="AF213" i="1" s="1"/>
  <c r="I28" i="17"/>
  <c r="AK213" i="1" s="1"/>
  <c r="J28" i="17"/>
  <c r="AP213" i="1" s="1"/>
  <c r="C29" i="17"/>
  <c r="G209" i="1" s="1"/>
  <c r="D29" i="17"/>
  <c r="L209" i="1" s="1"/>
  <c r="E29" i="17"/>
  <c r="Q209" i="1" s="1"/>
  <c r="F29" i="17"/>
  <c r="V209" i="1" s="1"/>
  <c r="G29" i="17"/>
  <c r="AA209" i="1" s="1"/>
  <c r="H29" i="17"/>
  <c r="AF209" i="1" s="1"/>
  <c r="I29" i="17"/>
  <c r="AK209" i="1" s="1"/>
  <c r="J29" i="17"/>
  <c r="AP209" i="1" s="1"/>
  <c r="C30" i="17"/>
  <c r="D30" i="17"/>
  <c r="E30" i="17"/>
  <c r="F30" i="17"/>
  <c r="G30" i="17"/>
  <c r="H30" i="17"/>
  <c r="I30" i="17"/>
  <c r="J30" i="17"/>
  <c r="C31" i="17"/>
  <c r="G207" i="1" s="1"/>
  <c r="D31" i="17"/>
  <c r="L207" i="1" s="1"/>
  <c r="E31" i="17"/>
  <c r="Q207" i="1" s="1"/>
  <c r="F31" i="17"/>
  <c r="V207" i="1" s="1"/>
  <c r="G31" i="17"/>
  <c r="AA207" i="1" s="1"/>
  <c r="H31" i="17"/>
  <c r="AF207" i="1" s="1"/>
  <c r="I31" i="17"/>
  <c r="AK207" i="1" s="1"/>
  <c r="J31" i="17"/>
  <c r="AP207" i="1" s="1"/>
  <c r="C32" i="17"/>
  <c r="G203" i="1" s="1"/>
  <c r="D32" i="17"/>
  <c r="L203" i="1" s="1"/>
  <c r="E32" i="17"/>
  <c r="Q203" i="1" s="1"/>
  <c r="F32" i="17"/>
  <c r="V203" i="1" s="1"/>
  <c r="G32" i="17"/>
  <c r="AA203" i="1" s="1"/>
  <c r="H32" i="17"/>
  <c r="AF203" i="1" s="1"/>
  <c r="I32" i="17"/>
  <c r="AK203" i="1" s="1"/>
  <c r="J32" i="17"/>
  <c r="AP203" i="1" s="1"/>
  <c r="C33" i="17"/>
  <c r="D33" i="17"/>
  <c r="E33" i="17"/>
  <c r="F33" i="17"/>
  <c r="G33" i="17"/>
  <c r="H33" i="17"/>
  <c r="I33" i="17"/>
  <c r="J33" i="17"/>
  <c r="C34" i="17"/>
  <c r="D34" i="17"/>
  <c r="E34" i="17"/>
  <c r="F34" i="17"/>
  <c r="G34" i="17"/>
  <c r="H34" i="17"/>
  <c r="I34" i="17"/>
  <c r="J34" i="17"/>
  <c r="B27" i="17"/>
  <c r="B215" i="1" s="1"/>
  <c r="B26" i="17"/>
  <c r="B205" i="1" s="1"/>
  <c r="B28" i="17"/>
  <c r="B213" i="1" s="1"/>
  <c r="B29" i="17"/>
  <c r="B209" i="1" s="1"/>
  <c r="B30" i="17"/>
  <c r="B31" i="17"/>
  <c r="B207" i="1" s="1"/>
  <c r="B32" i="17"/>
  <c r="B203" i="1" s="1"/>
  <c r="B33" i="17"/>
  <c r="B34" i="17"/>
  <c r="B41" i="15"/>
  <c r="K54" i="20" l="1"/>
  <c r="J5" i="12"/>
  <c r="J2" i="4"/>
  <c r="AB254" i="20"/>
  <c r="AC254" i="20" s="1"/>
  <c r="AD254" i="20" s="1"/>
  <c r="AE254" i="20" s="1"/>
  <c r="AF254" i="20" s="1"/>
  <c r="N203" i="1"/>
  <c r="O203" i="1"/>
  <c r="M203" i="1"/>
  <c r="M202" i="1" s="1"/>
  <c r="P203" i="1"/>
  <c r="O205" i="1"/>
  <c r="N205" i="1"/>
  <c r="P205" i="1"/>
  <c r="Q204" i="1" s="1"/>
  <c r="M205" i="1"/>
  <c r="M204" i="1" s="1"/>
  <c r="F215" i="1"/>
  <c r="E215" i="1"/>
  <c r="D215" i="1"/>
  <c r="C215" i="1"/>
  <c r="H203" i="1"/>
  <c r="J203" i="1"/>
  <c r="I203" i="1"/>
  <c r="K203" i="1"/>
  <c r="L202" i="1" s="1"/>
  <c r="I207" i="1"/>
  <c r="H207" i="1"/>
  <c r="J207" i="1"/>
  <c r="K207" i="1"/>
  <c r="H209" i="1"/>
  <c r="I209" i="1"/>
  <c r="K209" i="1"/>
  <c r="J209" i="1"/>
  <c r="I213" i="1"/>
  <c r="J213" i="1"/>
  <c r="H213" i="1"/>
  <c r="K213" i="1"/>
  <c r="H215" i="1"/>
  <c r="I215" i="1"/>
  <c r="J215" i="1"/>
  <c r="K215" i="1"/>
  <c r="K205" i="1"/>
  <c r="L204" i="1" s="1"/>
  <c r="I205" i="1"/>
  <c r="J205" i="1"/>
  <c r="H205" i="1"/>
  <c r="S21" i="1"/>
  <c r="P21" i="1"/>
  <c r="T21" i="1"/>
  <c r="U21" i="1"/>
  <c r="M21" i="1"/>
  <c r="N21" i="1"/>
  <c r="R21" i="1"/>
  <c r="O21" i="1"/>
  <c r="N213" i="1"/>
  <c r="O213" i="1"/>
  <c r="M213" i="1"/>
  <c r="M212" i="1" s="1"/>
  <c r="P213" i="1"/>
  <c r="Q212" i="1" s="1"/>
  <c r="AL201" i="1"/>
  <c r="AL200" i="1" s="1"/>
  <c r="AM201" i="1"/>
  <c r="AO201" i="1"/>
  <c r="AN201" i="1"/>
  <c r="N207" i="1"/>
  <c r="O207" i="1"/>
  <c r="M207" i="1"/>
  <c r="M206" i="1" s="1"/>
  <c r="P207" i="1"/>
  <c r="Q206" i="1" s="1"/>
  <c r="Z21" i="1"/>
  <c r="W21" i="1"/>
  <c r="X21" i="1"/>
  <c r="Y21" i="1"/>
  <c r="F203" i="1"/>
  <c r="C203" i="1"/>
  <c r="E203" i="1"/>
  <c r="D203" i="1"/>
  <c r="AM207" i="1"/>
  <c r="AN207" i="1"/>
  <c r="AO207" i="1"/>
  <c r="AL207" i="1"/>
  <c r="AL206" i="1" s="1"/>
  <c r="AL209" i="1"/>
  <c r="AN209" i="1"/>
  <c r="AO209" i="1"/>
  <c r="AM209" i="1"/>
  <c r="AL215" i="1"/>
  <c r="AL214" i="1" s="1"/>
  <c r="AM215" i="1"/>
  <c r="AO215" i="1"/>
  <c r="AP214" i="1" s="1"/>
  <c r="AN215" i="1"/>
  <c r="C207" i="1"/>
  <c r="F207" i="1"/>
  <c r="E207" i="1"/>
  <c r="D207" i="1"/>
  <c r="AH203" i="1"/>
  <c r="AI203" i="1"/>
  <c r="AJ203" i="1"/>
  <c r="AG203" i="1"/>
  <c r="AG202" i="1" s="1"/>
  <c r="AG207" i="1"/>
  <c r="AG206" i="1" s="1"/>
  <c r="AJ207" i="1"/>
  <c r="AI207" i="1"/>
  <c r="AH207" i="1"/>
  <c r="AJ209" i="1"/>
  <c r="AH209" i="1"/>
  <c r="AG209" i="1"/>
  <c r="AI209" i="1"/>
  <c r="AI213" i="1"/>
  <c r="AJ213" i="1"/>
  <c r="AH213" i="1"/>
  <c r="AG213" i="1"/>
  <c r="AG212" i="1" s="1"/>
  <c r="AG215" i="1"/>
  <c r="AG214" i="1" s="1"/>
  <c r="AH215" i="1"/>
  <c r="AI215" i="1"/>
  <c r="AJ215" i="1"/>
  <c r="AG205" i="1"/>
  <c r="AG204" i="1" s="1"/>
  <c r="AH205" i="1"/>
  <c r="AI205" i="1"/>
  <c r="AJ205" i="1"/>
  <c r="AB201" i="1"/>
  <c r="AB200" i="1" s="1"/>
  <c r="AE201" i="1"/>
  <c r="AD201" i="1"/>
  <c r="AC201" i="1"/>
  <c r="F205" i="1"/>
  <c r="D205" i="1"/>
  <c r="E205" i="1"/>
  <c r="C205" i="1"/>
  <c r="M215" i="1"/>
  <c r="M214" i="1" s="1"/>
  <c r="N215" i="1"/>
  <c r="O215" i="1"/>
  <c r="P215" i="1"/>
  <c r="AI201" i="1"/>
  <c r="AJ201" i="1"/>
  <c r="AH201" i="1"/>
  <c r="AG201" i="1"/>
  <c r="AG200" i="1" s="1"/>
  <c r="AB207" i="1"/>
  <c r="AB206" i="1" s="1"/>
  <c r="AD207" i="1"/>
  <c r="AC207" i="1"/>
  <c r="AE207" i="1"/>
  <c r="AB205" i="1"/>
  <c r="AB204" i="1" s="1"/>
  <c r="AC205" i="1"/>
  <c r="AD205" i="1"/>
  <c r="AE205" i="1"/>
  <c r="AF204" i="1" s="1"/>
  <c r="H201" i="1"/>
  <c r="I201" i="1"/>
  <c r="J201" i="1"/>
  <c r="K201" i="1"/>
  <c r="C201" i="1"/>
  <c r="F201" i="1"/>
  <c r="E201" i="1"/>
  <c r="D201" i="1"/>
  <c r="AL203" i="1"/>
  <c r="AL202" i="1" s="1"/>
  <c r="AM203" i="1"/>
  <c r="AN203" i="1"/>
  <c r="AO203" i="1"/>
  <c r="AN213" i="1"/>
  <c r="AO213" i="1"/>
  <c r="AL213" i="1"/>
  <c r="AL212" i="1" s="1"/>
  <c r="AM213" i="1"/>
  <c r="AM205" i="1"/>
  <c r="AN205" i="1"/>
  <c r="AO205" i="1"/>
  <c r="AL205" i="1"/>
  <c r="AL204" i="1" s="1"/>
  <c r="AD203" i="1"/>
  <c r="AE203" i="1"/>
  <c r="AB203" i="1"/>
  <c r="AB202" i="1" s="1"/>
  <c r="AC203" i="1"/>
  <c r="AD213" i="1"/>
  <c r="AB213" i="1"/>
  <c r="AB212" i="1" s="1"/>
  <c r="AE213" i="1"/>
  <c r="AC213" i="1"/>
  <c r="AO21" i="1"/>
  <c r="AL21" i="1"/>
  <c r="AM21" i="1"/>
  <c r="AN21" i="1"/>
  <c r="F209" i="1"/>
  <c r="E209" i="1"/>
  <c r="C209" i="1"/>
  <c r="D209" i="1"/>
  <c r="Y203" i="1"/>
  <c r="W203" i="1"/>
  <c r="W202" i="1" s="1"/>
  <c r="X203" i="1"/>
  <c r="Z203" i="1"/>
  <c r="AA202" i="1" s="1"/>
  <c r="X207" i="1"/>
  <c r="Z207" i="1"/>
  <c r="AA206" i="1" s="1"/>
  <c r="Y207" i="1"/>
  <c r="W207" i="1"/>
  <c r="W206" i="1" s="1"/>
  <c r="X209" i="1"/>
  <c r="Y209" i="1"/>
  <c r="Z209" i="1"/>
  <c r="W209" i="1"/>
  <c r="Y213" i="1"/>
  <c r="W213" i="1"/>
  <c r="W212" i="1" s="1"/>
  <c r="Z213" i="1"/>
  <c r="X213" i="1"/>
  <c r="W215" i="1"/>
  <c r="W214" i="1" s="1"/>
  <c r="Z215" i="1"/>
  <c r="AA214" i="1" s="1"/>
  <c r="X215" i="1"/>
  <c r="Y215" i="1"/>
  <c r="X205" i="1"/>
  <c r="W205" i="1"/>
  <c r="W204" i="1" s="1"/>
  <c r="Z205" i="1"/>
  <c r="Y205" i="1"/>
  <c r="T201" i="1"/>
  <c r="U201" i="1"/>
  <c r="V200" i="1" s="1"/>
  <c r="R201" i="1"/>
  <c r="R200" i="1" s="1"/>
  <c r="S201" i="1"/>
  <c r="AG21" i="1"/>
  <c r="AH21" i="1"/>
  <c r="AI21" i="1"/>
  <c r="AJ21" i="1"/>
  <c r="M209" i="1"/>
  <c r="N209" i="1"/>
  <c r="P209" i="1"/>
  <c r="O209" i="1"/>
  <c r="E21" i="1"/>
  <c r="D21" i="1"/>
  <c r="C21" i="1"/>
  <c r="F21" i="1"/>
  <c r="AC209" i="1"/>
  <c r="AE209" i="1"/>
  <c r="AD209" i="1"/>
  <c r="AB209" i="1"/>
  <c r="AB215" i="1"/>
  <c r="AB214" i="1" s="1"/>
  <c r="AE215" i="1"/>
  <c r="AF214" i="1" s="1"/>
  <c r="AC215" i="1"/>
  <c r="AD215" i="1"/>
  <c r="Z201" i="1"/>
  <c r="W201" i="1"/>
  <c r="W200" i="1" s="1"/>
  <c r="Y201" i="1"/>
  <c r="X201" i="1"/>
  <c r="C213" i="1"/>
  <c r="F213" i="1"/>
  <c r="E213" i="1"/>
  <c r="D213" i="1"/>
  <c r="R203" i="1"/>
  <c r="R202" i="1" s="1"/>
  <c r="S203" i="1"/>
  <c r="T203" i="1"/>
  <c r="U203" i="1"/>
  <c r="V202" i="1" s="1"/>
  <c r="T207" i="1"/>
  <c r="R207" i="1"/>
  <c r="R206" i="1" s="1"/>
  <c r="S207" i="1"/>
  <c r="U207" i="1"/>
  <c r="R209" i="1"/>
  <c r="U209" i="1"/>
  <c r="T209" i="1"/>
  <c r="S209" i="1"/>
  <c r="U213" i="1"/>
  <c r="S213" i="1"/>
  <c r="R213" i="1"/>
  <c r="R212" i="1" s="1"/>
  <c r="T213" i="1"/>
  <c r="U215" i="1"/>
  <c r="R215" i="1"/>
  <c r="R214" i="1" s="1"/>
  <c r="S215" i="1"/>
  <c r="T215" i="1"/>
  <c r="U205" i="1"/>
  <c r="T205" i="1"/>
  <c r="R205" i="1"/>
  <c r="R204" i="1" s="1"/>
  <c r="S205" i="1"/>
  <c r="M201" i="1"/>
  <c r="M200" i="1" s="1"/>
  <c r="P201" i="1"/>
  <c r="Q200" i="1" s="1"/>
  <c r="N201" i="1"/>
  <c r="O201" i="1"/>
  <c r="AB21" i="1"/>
  <c r="AC21" i="1"/>
  <c r="AD21" i="1"/>
  <c r="AE21" i="1"/>
  <c r="C40" i="15"/>
  <c r="D40" i="15"/>
  <c r="E40" i="15"/>
  <c r="F40" i="15"/>
  <c r="G40" i="15"/>
  <c r="H40" i="15"/>
  <c r="I40" i="15"/>
  <c r="J40" i="15"/>
  <c r="C41" i="15"/>
  <c r="D41" i="15"/>
  <c r="E41" i="15"/>
  <c r="F41" i="15"/>
  <c r="G41" i="15"/>
  <c r="H41" i="15"/>
  <c r="I41" i="15"/>
  <c r="J41" i="15"/>
  <c r="C42" i="15"/>
  <c r="G36" i="1" s="1"/>
  <c r="D42" i="15"/>
  <c r="L36" i="1" s="1"/>
  <c r="E42" i="15"/>
  <c r="Q36" i="1" s="1"/>
  <c r="F42" i="15"/>
  <c r="V36" i="1" s="1"/>
  <c r="G42" i="15"/>
  <c r="AA36" i="1" s="1"/>
  <c r="H42" i="15"/>
  <c r="AF36" i="1" s="1"/>
  <c r="I42" i="15"/>
  <c r="AK36" i="1" s="1"/>
  <c r="J42" i="15"/>
  <c r="AP36" i="1" s="1"/>
  <c r="C43" i="15"/>
  <c r="G41" i="1" s="1"/>
  <c r="D43" i="15"/>
  <c r="L41" i="1" s="1"/>
  <c r="E43" i="15"/>
  <c r="Q41" i="1" s="1"/>
  <c r="F43" i="15"/>
  <c r="V41" i="1" s="1"/>
  <c r="G43" i="15"/>
  <c r="AA41" i="1" s="1"/>
  <c r="H43" i="15"/>
  <c r="AF41" i="1" s="1"/>
  <c r="I43" i="15"/>
  <c r="AK41" i="1" s="1"/>
  <c r="J43" i="15"/>
  <c r="AP41" i="1" s="1"/>
  <c r="C44" i="15"/>
  <c r="G33" i="1" s="1"/>
  <c r="D44" i="15"/>
  <c r="L33" i="1" s="1"/>
  <c r="E44" i="15"/>
  <c r="Q33" i="1" s="1"/>
  <c r="F44" i="15"/>
  <c r="V33" i="1" s="1"/>
  <c r="G44" i="15"/>
  <c r="AA33" i="1" s="1"/>
  <c r="H44" i="15"/>
  <c r="AF33" i="1" s="1"/>
  <c r="I44" i="15"/>
  <c r="AK33" i="1" s="1"/>
  <c r="J44" i="15"/>
  <c r="AP33" i="1" s="1"/>
  <c r="C45" i="15"/>
  <c r="G37" i="1" s="1"/>
  <c r="D45" i="15"/>
  <c r="L37" i="1" s="1"/>
  <c r="E45" i="15"/>
  <c r="Q37" i="1" s="1"/>
  <c r="F45" i="15"/>
  <c r="V37" i="1" s="1"/>
  <c r="G45" i="15"/>
  <c r="AA37" i="1" s="1"/>
  <c r="H45" i="15"/>
  <c r="AF37" i="1" s="1"/>
  <c r="I45" i="15"/>
  <c r="AK37" i="1" s="1"/>
  <c r="J45" i="15"/>
  <c r="AP37" i="1" s="1"/>
  <c r="C46" i="15"/>
  <c r="D46" i="15"/>
  <c r="E46" i="15"/>
  <c r="F46" i="15"/>
  <c r="G46" i="15"/>
  <c r="H46" i="15"/>
  <c r="I46" i="15"/>
  <c r="J46" i="15"/>
  <c r="B42" i="15"/>
  <c r="B36" i="1" s="1"/>
  <c r="B44" i="15"/>
  <c r="B33" i="1" s="1"/>
  <c r="B45" i="15"/>
  <c r="B37" i="1" s="1"/>
  <c r="B46" i="15"/>
  <c r="E209" i="20" l="1"/>
  <c r="L54" i="20"/>
  <c r="K5" i="12"/>
  <c r="K2" i="4"/>
  <c r="U206" i="1"/>
  <c r="U214" i="1"/>
  <c r="Y204" i="1"/>
  <c r="AC214" i="1"/>
  <c r="Z212" i="1"/>
  <c r="Y206" i="1"/>
  <c r="AC212" i="1"/>
  <c r="AE206" i="1"/>
  <c r="AN214" i="1"/>
  <c r="AN200" i="1"/>
  <c r="K212" i="1"/>
  <c r="P202" i="1"/>
  <c r="O214" i="1"/>
  <c r="AI214" i="1"/>
  <c r="AJ202" i="1"/>
  <c r="AO206" i="1"/>
  <c r="AO202" i="1"/>
  <c r="K200" i="1"/>
  <c r="P214" i="1"/>
  <c r="AJ214" i="1"/>
  <c r="K206" i="1"/>
  <c r="AG254" i="20"/>
  <c r="AH254" i="20" s="1"/>
  <c r="AI254" i="20" s="1"/>
  <c r="AJ254" i="20" s="1"/>
  <c r="AK254" i="20" s="1"/>
  <c r="S204" i="1"/>
  <c r="T212" i="1"/>
  <c r="Z200" i="1"/>
  <c r="Y202" i="1"/>
  <c r="AE202" i="1"/>
  <c r="AO212" i="1"/>
  <c r="AC204" i="1"/>
  <c r="AJ200" i="1"/>
  <c r="AH204" i="1"/>
  <c r="AJ212" i="1"/>
  <c r="O206" i="1"/>
  <c r="O212" i="1"/>
  <c r="N204" i="1"/>
  <c r="AJ206" i="1"/>
  <c r="J202" i="1"/>
  <c r="N200" i="1"/>
  <c r="S214" i="1"/>
  <c r="T202" i="1"/>
  <c r="X200" i="1"/>
  <c r="S200" i="1"/>
  <c r="Y214" i="1"/>
  <c r="AD212" i="1"/>
  <c r="AM204" i="1"/>
  <c r="AH200" i="1"/>
  <c r="AH212" i="1"/>
  <c r="AI206" i="1"/>
  <c r="AA212" i="1"/>
  <c r="S206" i="1"/>
  <c r="AD214" i="1"/>
  <c r="X212" i="1"/>
  <c r="AD202" i="1"/>
  <c r="AN212" i="1"/>
  <c r="AI200" i="1"/>
  <c r="AI212" i="1"/>
  <c r="N206" i="1"/>
  <c r="N212" i="1"/>
  <c r="L200" i="1"/>
  <c r="H200" i="1" s="1"/>
  <c r="AC200" i="1"/>
  <c r="T200" i="1"/>
  <c r="J206" i="1"/>
  <c r="L212" i="1"/>
  <c r="X204" i="1"/>
  <c r="AD206" i="1"/>
  <c r="O202" i="1"/>
  <c r="AP212" i="1"/>
  <c r="T204" i="1"/>
  <c r="Z204" i="1"/>
  <c r="AP206" i="1"/>
  <c r="Q202" i="1"/>
  <c r="AA200" i="1"/>
  <c r="S212" i="1"/>
  <c r="U204" i="1"/>
  <c r="U212" i="1"/>
  <c r="T206" i="1"/>
  <c r="AE214" i="1"/>
  <c r="Z206" i="1"/>
  <c r="AE212" i="1"/>
  <c r="AO204" i="1"/>
  <c r="AN202" i="1"/>
  <c r="J200" i="1"/>
  <c r="AC206" i="1"/>
  <c r="AD200" i="1"/>
  <c r="AO214" i="1"/>
  <c r="AO200" i="1"/>
  <c r="E205" i="20"/>
  <c r="J204" i="1"/>
  <c r="AF212" i="1"/>
  <c r="V206" i="1"/>
  <c r="AP202" i="1"/>
  <c r="O200" i="1"/>
  <c r="T214" i="1"/>
  <c r="U202" i="1"/>
  <c r="Y212" i="1"/>
  <c r="X206" i="1"/>
  <c r="AN204" i="1"/>
  <c r="AM202" i="1"/>
  <c r="N214" i="1"/>
  <c r="AE200" i="1"/>
  <c r="AH214" i="1"/>
  <c r="AI202" i="1"/>
  <c r="AM214" i="1"/>
  <c r="AN206" i="1"/>
  <c r="AM200" i="1"/>
  <c r="J212" i="1"/>
  <c r="AF200" i="1"/>
  <c r="AF206" i="1"/>
  <c r="AK202" i="1"/>
  <c r="Z202" i="1"/>
  <c r="AH202" i="1"/>
  <c r="AM206" i="1"/>
  <c r="K204" i="1"/>
  <c r="N202" i="1"/>
  <c r="AK214" i="1"/>
  <c r="AF202" i="1"/>
  <c r="V214" i="1"/>
  <c r="L206" i="1"/>
  <c r="P200" i="1"/>
  <c r="S202" i="1"/>
  <c r="Y200" i="1"/>
  <c r="X214" i="1"/>
  <c r="X202" i="1"/>
  <c r="AC202" i="1"/>
  <c r="AM212" i="1"/>
  <c r="AE204" i="1"/>
  <c r="AJ204" i="1"/>
  <c r="AH206" i="1"/>
  <c r="P206" i="1"/>
  <c r="P212" i="1"/>
  <c r="K214" i="1"/>
  <c r="K202" i="1"/>
  <c r="Q214" i="1"/>
  <c r="AK204" i="1"/>
  <c r="AK200" i="1"/>
  <c r="AP200" i="1"/>
  <c r="AK206" i="1"/>
  <c r="O204" i="1"/>
  <c r="U200" i="1"/>
  <c r="Z214" i="1"/>
  <c r="AD204" i="1"/>
  <c r="AI204" i="1"/>
  <c r="J214" i="1"/>
  <c r="P204" i="1"/>
  <c r="AA204" i="1"/>
  <c r="V204" i="1"/>
  <c r="AK212" i="1"/>
  <c r="AP204" i="1"/>
  <c r="L214" i="1"/>
  <c r="V212" i="1"/>
  <c r="AG37" i="1"/>
  <c r="AH37" i="1"/>
  <c r="AJ37" i="1"/>
  <c r="AI37" i="1"/>
  <c r="AC34" i="1"/>
  <c r="AD34" i="1"/>
  <c r="AE34" i="1"/>
  <c r="AB34" i="1"/>
  <c r="C38" i="1"/>
  <c r="D38" i="1"/>
  <c r="E38" i="1"/>
  <c r="F38" i="1"/>
  <c r="X38" i="1"/>
  <c r="Y38" i="1"/>
  <c r="W38" i="1"/>
  <c r="Z38" i="1"/>
  <c r="W37" i="1"/>
  <c r="X37" i="1"/>
  <c r="Y37" i="1"/>
  <c r="Z37" i="1"/>
  <c r="W33" i="1"/>
  <c r="Y33" i="1"/>
  <c r="X33" i="1"/>
  <c r="Z33" i="1"/>
  <c r="W41" i="1"/>
  <c r="Y41" i="1"/>
  <c r="Z41" i="1"/>
  <c r="X41" i="1"/>
  <c r="Y36" i="1"/>
  <c r="W36" i="1"/>
  <c r="X36" i="1"/>
  <c r="Z36" i="1"/>
  <c r="AG41" i="1"/>
  <c r="AI41" i="1"/>
  <c r="AH41" i="1"/>
  <c r="AD33" i="1"/>
  <c r="AE33" i="1"/>
  <c r="AC33" i="1"/>
  <c r="AB33" i="1"/>
  <c r="F37" i="1"/>
  <c r="C37" i="1"/>
  <c r="E37" i="1"/>
  <c r="D37" i="1"/>
  <c r="T38" i="1"/>
  <c r="U38" i="1"/>
  <c r="R38" i="1"/>
  <c r="S38" i="1"/>
  <c r="U37" i="1"/>
  <c r="R37" i="1"/>
  <c r="S37" i="1"/>
  <c r="T37" i="1"/>
  <c r="S33" i="1"/>
  <c r="T33" i="1"/>
  <c r="U33" i="1"/>
  <c r="R33" i="1"/>
  <c r="T41" i="1"/>
  <c r="U41" i="1"/>
  <c r="S41" i="1"/>
  <c r="R41" i="1"/>
  <c r="S36" i="1"/>
  <c r="U36" i="1"/>
  <c r="V35" i="1" s="1"/>
  <c r="R36" i="1"/>
  <c r="T36" i="1"/>
  <c r="M34" i="1"/>
  <c r="P34" i="1"/>
  <c r="AI34" i="1"/>
  <c r="AH34" i="1"/>
  <c r="AC36" i="1"/>
  <c r="AD36" i="1"/>
  <c r="AB36" i="1"/>
  <c r="AE36" i="1"/>
  <c r="AF35" i="1" s="1"/>
  <c r="P37" i="1"/>
  <c r="N37" i="1"/>
  <c r="M37" i="1"/>
  <c r="O37" i="1"/>
  <c r="M36" i="1"/>
  <c r="O36" i="1"/>
  <c r="P36" i="1"/>
  <c r="Q35" i="1" s="1"/>
  <c r="N36" i="1"/>
  <c r="H37" i="1"/>
  <c r="K37" i="1"/>
  <c r="I37" i="1"/>
  <c r="J37" i="1"/>
  <c r="I36" i="1"/>
  <c r="H36" i="1"/>
  <c r="J36" i="1"/>
  <c r="K36" i="1"/>
  <c r="AG38" i="1"/>
  <c r="AJ38" i="1"/>
  <c r="AH38" i="1"/>
  <c r="AI38" i="1"/>
  <c r="AG36" i="1"/>
  <c r="AJ36" i="1"/>
  <c r="AK35" i="1" s="1"/>
  <c r="AH36" i="1"/>
  <c r="AI36" i="1"/>
  <c r="AC37" i="1"/>
  <c r="AB37" i="1"/>
  <c r="AD37" i="1"/>
  <c r="AE37" i="1"/>
  <c r="D33" i="1"/>
  <c r="C33" i="1"/>
  <c r="E33" i="1"/>
  <c r="F33" i="1"/>
  <c r="P33" i="1"/>
  <c r="M33" i="1"/>
  <c r="N33" i="1"/>
  <c r="O33" i="1"/>
  <c r="C36" i="1"/>
  <c r="E36" i="1"/>
  <c r="D36" i="1"/>
  <c r="F36" i="1"/>
  <c r="I33" i="1"/>
  <c r="H33" i="1"/>
  <c r="J33" i="1"/>
  <c r="K33" i="1"/>
  <c r="AO38" i="1"/>
  <c r="AN33" i="1"/>
  <c r="AG33" i="1"/>
  <c r="AH33" i="1"/>
  <c r="AI33" i="1"/>
  <c r="AJ33" i="1"/>
  <c r="AE38" i="1"/>
  <c r="AB38" i="1"/>
  <c r="AC38" i="1"/>
  <c r="AD38" i="1"/>
  <c r="AB41" i="1"/>
  <c r="AC41" i="1"/>
  <c r="AD41" i="1"/>
  <c r="AE41" i="1"/>
  <c r="N38" i="1"/>
  <c r="O38" i="1"/>
  <c r="M38" i="1"/>
  <c r="P38" i="1"/>
  <c r="N41" i="1"/>
  <c r="M41" i="1"/>
  <c r="P41" i="1"/>
  <c r="O41" i="1"/>
  <c r="H38" i="1"/>
  <c r="I38" i="1"/>
  <c r="J38" i="1"/>
  <c r="K38" i="1"/>
  <c r="H41" i="1"/>
  <c r="J41" i="1"/>
  <c r="K41" i="1"/>
  <c r="I41" i="1"/>
  <c r="C41" i="1"/>
  <c r="D41" i="1"/>
  <c r="F41" i="1"/>
  <c r="E41" i="1"/>
  <c r="AM38" i="1"/>
  <c r="AN38" i="1"/>
  <c r="AL38" i="1"/>
  <c r="AN37" i="1"/>
  <c r="AM37" i="1"/>
  <c r="AL37" i="1"/>
  <c r="AO37" i="1"/>
  <c r="AL33" i="1"/>
  <c r="AM33" i="1"/>
  <c r="AO33" i="1"/>
  <c r="AJ41" i="1"/>
  <c r="AL41" i="1"/>
  <c r="AO41" i="1"/>
  <c r="AM41" i="1"/>
  <c r="AN41" i="1"/>
  <c r="AM36" i="1"/>
  <c r="AL36" i="1"/>
  <c r="AN36" i="1"/>
  <c r="AO36" i="1"/>
  <c r="AG34" i="1"/>
  <c r="E30" i="14"/>
  <c r="F30" i="14"/>
  <c r="G30" i="14"/>
  <c r="G103" i="1" s="1"/>
  <c r="H30" i="14"/>
  <c r="I30" i="14"/>
  <c r="J30" i="14"/>
  <c r="K30" i="14"/>
  <c r="L30" i="14"/>
  <c r="L103" i="1" s="1"/>
  <c r="M30" i="14"/>
  <c r="N30" i="14"/>
  <c r="O30" i="14"/>
  <c r="P30" i="14"/>
  <c r="Q30" i="14"/>
  <c r="Q103" i="1" s="1"/>
  <c r="R30" i="14"/>
  <c r="S30" i="14"/>
  <c r="T30" i="14"/>
  <c r="U30" i="14"/>
  <c r="V30" i="14"/>
  <c r="V103" i="1" s="1"/>
  <c r="W30" i="14"/>
  <c r="X30" i="14"/>
  <c r="Y30" i="14"/>
  <c r="Z30" i="14"/>
  <c r="AA30" i="14"/>
  <c r="AA103" i="1" s="1"/>
  <c r="AB30" i="14"/>
  <c r="AC30" i="14"/>
  <c r="AD30" i="14"/>
  <c r="AE30" i="14"/>
  <c r="AF30" i="14"/>
  <c r="AF103" i="1" s="1"/>
  <c r="AG30" i="14"/>
  <c r="AH30" i="14"/>
  <c r="AI30" i="14"/>
  <c r="AJ30" i="14"/>
  <c r="AK30" i="14"/>
  <c r="AK103" i="1" s="1"/>
  <c r="AL30" i="14"/>
  <c r="AM30" i="14"/>
  <c r="AN30" i="14"/>
  <c r="AO30" i="14"/>
  <c r="AP30" i="14"/>
  <c r="AP103" i="1" s="1"/>
  <c r="E31" i="14"/>
  <c r="F31" i="14"/>
  <c r="G31" i="14"/>
  <c r="G106" i="1" s="1"/>
  <c r="H31" i="14"/>
  <c r="I31" i="14"/>
  <c r="J31" i="14"/>
  <c r="K31" i="14"/>
  <c r="L31" i="14"/>
  <c r="L106" i="1" s="1"/>
  <c r="M31" i="14"/>
  <c r="N31" i="14"/>
  <c r="O31" i="14"/>
  <c r="P31" i="14"/>
  <c r="Q31" i="14"/>
  <c r="Q106" i="1" s="1"/>
  <c r="R31" i="14"/>
  <c r="S31" i="14"/>
  <c r="T31" i="14"/>
  <c r="U31" i="14"/>
  <c r="V31" i="14"/>
  <c r="V106" i="1" s="1"/>
  <c r="W31" i="14"/>
  <c r="X31" i="14"/>
  <c r="Y31" i="14"/>
  <c r="Z31" i="14"/>
  <c r="AA31" i="14"/>
  <c r="AA106" i="1" s="1"/>
  <c r="AB31" i="14"/>
  <c r="AC31" i="14"/>
  <c r="AD31" i="14"/>
  <c r="AE31" i="14"/>
  <c r="AF31" i="14"/>
  <c r="AF106" i="1" s="1"/>
  <c r="AG31" i="14"/>
  <c r="AH31" i="14"/>
  <c r="AI31" i="14"/>
  <c r="AJ31" i="14"/>
  <c r="AK31" i="14"/>
  <c r="AK106" i="1" s="1"/>
  <c r="AL31" i="14"/>
  <c r="AM31" i="14"/>
  <c r="AN31" i="14"/>
  <c r="AO31" i="14"/>
  <c r="AP31" i="14"/>
  <c r="AP106" i="1" s="1"/>
  <c r="E32" i="14"/>
  <c r="G32" i="14"/>
  <c r="G107" i="1" s="1"/>
  <c r="H32" i="14"/>
  <c r="I32" i="14"/>
  <c r="J32" i="14"/>
  <c r="K32" i="14"/>
  <c r="L32" i="14"/>
  <c r="L107" i="1" s="1"/>
  <c r="M32" i="14"/>
  <c r="N32" i="14"/>
  <c r="O32" i="14"/>
  <c r="P32" i="14"/>
  <c r="Q32" i="14"/>
  <c r="Q107" i="1" s="1"/>
  <c r="R32" i="14"/>
  <c r="S32" i="14"/>
  <c r="T32" i="14"/>
  <c r="U32" i="14"/>
  <c r="V32" i="14"/>
  <c r="V107" i="1" s="1"/>
  <c r="W32" i="14"/>
  <c r="X32" i="14"/>
  <c r="Y32" i="14"/>
  <c r="Z32" i="14"/>
  <c r="AA32" i="14"/>
  <c r="AA107" i="1" s="1"/>
  <c r="AB32" i="14"/>
  <c r="AC32" i="14"/>
  <c r="AD32" i="14"/>
  <c r="AE32" i="14"/>
  <c r="AF32" i="14"/>
  <c r="AF107" i="1" s="1"/>
  <c r="AG32" i="14"/>
  <c r="AH32" i="14"/>
  <c r="AI32" i="14"/>
  <c r="AJ32" i="14"/>
  <c r="AK32" i="14"/>
  <c r="AK107" i="1" s="1"/>
  <c r="AL32" i="14"/>
  <c r="AM32" i="14"/>
  <c r="AN32" i="14"/>
  <c r="AO32" i="14"/>
  <c r="AP32" i="14"/>
  <c r="AP107" i="1" s="1"/>
  <c r="B31" i="14"/>
  <c r="B106" i="1" s="1"/>
  <c r="C26" i="14"/>
  <c r="C31" i="14" s="1"/>
  <c r="D26" i="14"/>
  <c r="D31" i="14" s="1"/>
  <c r="B27" i="14"/>
  <c r="B32" i="14" s="1"/>
  <c r="B107" i="1" s="1"/>
  <c r="C27" i="14"/>
  <c r="C32" i="14" s="1"/>
  <c r="D27" i="14"/>
  <c r="D32" i="14" s="1"/>
  <c r="C25" i="14"/>
  <c r="C30" i="14" s="1"/>
  <c r="D25" i="14"/>
  <c r="D30" i="14" s="1"/>
  <c r="B103" i="1"/>
  <c r="B58" i="1"/>
  <c r="B48" i="1"/>
  <c r="B46" i="1"/>
  <c r="E206" i="20" l="1"/>
  <c r="E201" i="20"/>
  <c r="F201" i="20" s="1"/>
  <c r="G201" i="20" s="1"/>
  <c r="H201" i="20" s="1"/>
  <c r="I201" i="20" s="1"/>
  <c r="J201" i="20" s="1"/>
  <c r="K201" i="20" s="1"/>
  <c r="L201" i="20" s="1"/>
  <c r="E207" i="20"/>
  <c r="F207" i="20" s="1"/>
  <c r="E200" i="20"/>
  <c r="F200" i="20" s="1"/>
  <c r="M54" i="20"/>
  <c r="L5" i="12"/>
  <c r="L2" i="4"/>
  <c r="E203" i="20"/>
  <c r="F203" i="20" s="1"/>
  <c r="G203" i="20" s="1"/>
  <c r="H203" i="20" s="1"/>
  <c r="I203" i="20" s="1"/>
  <c r="J203" i="20" s="1"/>
  <c r="K203" i="20" s="1"/>
  <c r="L203" i="20" s="1"/>
  <c r="G207" i="20"/>
  <c r="H207" i="20" s="1"/>
  <c r="I207" i="20" s="1"/>
  <c r="J207" i="20" s="1"/>
  <c r="K207" i="20" s="1"/>
  <c r="L207" i="20" s="1"/>
  <c r="I200" i="1"/>
  <c r="G200" i="20"/>
  <c r="H200" i="20" s="1"/>
  <c r="I200" i="20" s="1"/>
  <c r="J200" i="20" s="1"/>
  <c r="K200" i="20" s="1"/>
  <c r="L200" i="20" s="1"/>
  <c r="M200" i="20" s="1"/>
  <c r="N200" i="20" s="1"/>
  <c r="O200" i="20" s="1"/>
  <c r="P200" i="20" s="1"/>
  <c r="Q200" i="20" s="1"/>
  <c r="R200" i="20" s="1"/>
  <c r="S200" i="20" s="1"/>
  <c r="T200" i="20" s="1"/>
  <c r="U200" i="20" s="1"/>
  <c r="V200" i="20" s="1"/>
  <c r="W200" i="20" s="1"/>
  <c r="X200" i="20" s="1"/>
  <c r="Y200" i="20" s="1"/>
  <c r="Z200" i="20" s="1"/>
  <c r="AA200" i="20" s="1"/>
  <c r="AB200" i="20" s="1"/>
  <c r="AC200" i="20" s="1"/>
  <c r="AD200" i="20" s="1"/>
  <c r="AE200" i="20" s="1"/>
  <c r="AF200" i="20" s="1"/>
  <c r="AG200" i="20" s="1"/>
  <c r="AH200" i="20" s="1"/>
  <c r="AI200" i="20" s="1"/>
  <c r="AJ200" i="20" s="1"/>
  <c r="AK200" i="20" s="1"/>
  <c r="E204" i="20"/>
  <c r="F204" i="20" s="1"/>
  <c r="G204" i="20" s="1"/>
  <c r="E202" i="20"/>
  <c r="O35" i="1"/>
  <c r="AE35" i="1"/>
  <c r="AO35" i="1"/>
  <c r="M35" i="1"/>
  <c r="AB35" i="1"/>
  <c r="Z35" i="1"/>
  <c r="AA35" i="1"/>
  <c r="AI35" i="1"/>
  <c r="AH35" i="1"/>
  <c r="AC35" i="1"/>
  <c r="T35" i="1"/>
  <c r="W35" i="1"/>
  <c r="AM35" i="1"/>
  <c r="AJ35" i="1"/>
  <c r="K35" i="1"/>
  <c r="R35" i="1"/>
  <c r="Y35" i="1"/>
  <c r="AP35" i="1"/>
  <c r="P35" i="1"/>
  <c r="AN35" i="1"/>
  <c r="AL35" i="1"/>
  <c r="AG35" i="1"/>
  <c r="J35" i="1"/>
  <c r="U35" i="1"/>
  <c r="AD35" i="1"/>
  <c r="X35" i="1"/>
  <c r="N35" i="1"/>
  <c r="S35" i="1"/>
  <c r="L35" i="1"/>
  <c r="AO48" i="1"/>
  <c r="AN48" i="1"/>
  <c r="AL48" i="1"/>
  <c r="AM48" i="1"/>
  <c r="AC58" i="1"/>
  <c r="AB58" i="1"/>
  <c r="AD58" i="1"/>
  <c r="AE58" i="1"/>
  <c r="W34" i="1"/>
  <c r="X34" i="1"/>
  <c r="Y34" i="1"/>
  <c r="Z34" i="1"/>
  <c r="B54" i="1"/>
  <c r="Z48" i="1"/>
  <c r="Y48" i="1"/>
  <c r="X48" i="1"/>
  <c r="W58" i="1"/>
  <c r="Z58" i="1"/>
  <c r="Y58" i="1"/>
  <c r="X58" i="1"/>
  <c r="U54" i="1"/>
  <c r="AJ34" i="1"/>
  <c r="R34" i="1"/>
  <c r="S34" i="1"/>
  <c r="T34" i="1"/>
  <c r="U34" i="1"/>
  <c r="F46" i="1"/>
  <c r="D46" i="1"/>
  <c r="E46" i="1"/>
  <c r="C46" i="1"/>
  <c r="AM46" i="1"/>
  <c r="AL46" i="1"/>
  <c r="AN46" i="1"/>
  <c r="AO46" i="1"/>
  <c r="B52" i="1"/>
  <c r="B50" i="1"/>
  <c r="R48" i="1"/>
  <c r="U48" i="1"/>
  <c r="T48" i="1"/>
  <c r="S48" i="1"/>
  <c r="U58" i="1"/>
  <c r="R58" i="1"/>
  <c r="S58" i="1"/>
  <c r="T58" i="1"/>
  <c r="M54" i="1"/>
  <c r="N48" i="1"/>
  <c r="P48" i="1"/>
  <c r="O48" i="1"/>
  <c r="M48" i="1"/>
  <c r="W46" i="1"/>
  <c r="AE46" i="1"/>
  <c r="AB46" i="1"/>
  <c r="AD46" i="1"/>
  <c r="AC46" i="1"/>
  <c r="J48" i="1"/>
  <c r="I48" i="1"/>
  <c r="H48" i="1"/>
  <c r="K48" i="1"/>
  <c r="J58" i="1"/>
  <c r="K58" i="1"/>
  <c r="H58" i="1"/>
  <c r="I58" i="1"/>
  <c r="K46" i="1"/>
  <c r="H46" i="1"/>
  <c r="I46" i="1"/>
  <c r="C48" i="1"/>
  <c r="D48" i="1"/>
  <c r="E48" i="1"/>
  <c r="F48" i="1"/>
  <c r="P58" i="1"/>
  <c r="O58" i="1"/>
  <c r="N58" i="1"/>
  <c r="M58" i="1"/>
  <c r="H34" i="1"/>
  <c r="I34" i="1"/>
  <c r="J34" i="1"/>
  <c r="K34" i="1"/>
  <c r="E34" i="1"/>
  <c r="F34" i="1"/>
  <c r="D34" i="1"/>
  <c r="C34" i="1"/>
  <c r="W48" i="1"/>
  <c r="AD48" i="1"/>
  <c r="AC48" i="1"/>
  <c r="AB48" i="1"/>
  <c r="AE48" i="1"/>
  <c r="AI46" i="1"/>
  <c r="AJ46" i="1"/>
  <c r="AH46" i="1"/>
  <c r="AG46" i="1"/>
  <c r="P54" i="1"/>
  <c r="O54" i="1"/>
  <c r="N54" i="1"/>
  <c r="Y46" i="1"/>
  <c r="Z46" i="1"/>
  <c r="X46" i="1"/>
  <c r="R46" i="1"/>
  <c r="T46" i="1"/>
  <c r="U46" i="1"/>
  <c r="S46" i="1"/>
  <c r="C58" i="1"/>
  <c r="D58" i="1"/>
  <c r="E58" i="1"/>
  <c r="F58" i="1"/>
  <c r="AG58" i="1"/>
  <c r="AM58" i="1"/>
  <c r="AN58" i="1"/>
  <c r="AL58" i="1"/>
  <c r="AO58" i="1"/>
  <c r="O34" i="1"/>
  <c r="M46" i="1"/>
  <c r="O46" i="1"/>
  <c r="P46" i="1"/>
  <c r="N46" i="1"/>
  <c r="AI48" i="1"/>
  <c r="AJ48" i="1"/>
  <c r="AH48" i="1"/>
  <c r="AG48" i="1"/>
  <c r="AH58" i="1"/>
  <c r="AJ58" i="1"/>
  <c r="AI58" i="1"/>
  <c r="AB54" i="1"/>
  <c r="AN34" i="1"/>
  <c r="AL34" i="1"/>
  <c r="AO34" i="1"/>
  <c r="AM34" i="1"/>
  <c r="N34" i="1"/>
  <c r="AE106" i="1"/>
  <c r="AD106" i="1"/>
  <c r="AB106" i="1"/>
  <c r="AC106" i="1"/>
  <c r="W107" i="1"/>
  <c r="Y107" i="1"/>
  <c r="X107" i="1"/>
  <c r="Z107" i="1"/>
  <c r="P106" i="1"/>
  <c r="N106" i="1"/>
  <c r="O106" i="1"/>
  <c r="M106" i="1"/>
  <c r="M107" i="1"/>
  <c r="N107" i="1"/>
  <c r="O107" i="1"/>
  <c r="P107" i="1"/>
  <c r="K107" i="1"/>
  <c r="E107" i="1"/>
  <c r="F107" i="1"/>
  <c r="D107" i="1"/>
  <c r="H107" i="1"/>
  <c r="I107" i="1"/>
  <c r="C107" i="1"/>
  <c r="J107" i="1"/>
  <c r="AB107" i="1"/>
  <c r="AD107" i="1"/>
  <c r="AC107" i="1"/>
  <c r="AE107" i="1"/>
  <c r="U106" i="1"/>
  <c r="R106" i="1"/>
  <c r="S106" i="1"/>
  <c r="T106" i="1"/>
  <c r="R107" i="1"/>
  <c r="S107" i="1"/>
  <c r="T107" i="1"/>
  <c r="U107" i="1"/>
  <c r="H106" i="1"/>
  <c r="J106" i="1"/>
  <c r="I106" i="1"/>
  <c r="K106" i="1"/>
  <c r="AJ106" i="1"/>
  <c r="AI106" i="1"/>
  <c r="AG106" i="1"/>
  <c r="AH106" i="1"/>
  <c r="AG107" i="1"/>
  <c r="AI107" i="1"/>
  <c r="AH107" i="1"/>
  <c r="AJ107" i="1"/>
  <c r="Z106" i="1"/>
  <c r="Y106" i="1"/>
  <c r="W106" i="1"/>
  <c r="X106" i="1"/>
  <c r="AO107" i="1"/>
  <c r="AN107" i="1"/>
  <c r="AL107" i="1"/>
  <c r="AM107" i="1"/>
  <c r="AL106" i="1"/>
  <c r="AM106" i="1"/>
  <c r="AN106" i="1"/>
  <c r="AO106" i="1"/>
  <c r="F106" i="1"/>
  <c r="C106" i="1"/>
  <c r="D106" i="1"/>
  <c r="E106" i="1"/>
  <c r="AB103" i="1"/>
  <c r="AB102" i="1" s="1"/>
  <c r="AC103" i="1"/>
  <c r="AD103" i="1"/>
  <c r="AE103" i="1"/>
  <c r="AL103" i="1"/>
  <c r="AL102" i="1" s="1"/>
  <c r="AM103" i="1"/>
  <c r="AN103" i="1"/>
  <c r="AO103" i="1"/>
  <c r="AI103" i="1"/>
  <c r="AJ103" i="1"/>
  <c r="AK102" i="1" s="1"/>
  <c r="AH103" i="1"/>
  <c r="AG103" i="1"/>
  <c r="AG102" i="1" s="1"/>
  <c r="M103" i="1"/>
  <c r="M102" i="1" s="1"/>
  <c r="N103" i="1"/>
  <c r="O103" i="1"/>
  <c r="P103" i="1"/>
  <c r="W103" i="1"/>
  <c r="W102" i="1" s="1"/>
  <c r="X103" i="1"/>
  <c r="Y103" i="1"/>
  <c r="Z103" i="1"/>
  <c r="S103" i="1"/>
  <c r="T103" i="1"/>
  <c r="U103" i="1"/>
  <c r="V102" i="1" s="1"/>
  <c r="R103" i="1"/>
  <c r="F103" i="1"/>
  <c r="E103" i="1"/>
  <c r="J103" i="1"/>
  <c r="D103" i="1"/>
  <c r="H103" i="1"/>
  <c r="C103" i="1"/>
  <c r="I103" i="1"/>
  <c r="K103" i="1"/>
  <c r="L102" i="1" s="1"/>
  <c r="G223" i="1"/>
  <c r="L223" i="1"/>
  <c r="Q223" i="1"/>
  <c r="V223" i="1"/>
  <c r="AA223" i="1"/>
  <c r="AF223" i="1"/>
  <c r="AK223" i="1"/>
  <c r="AP223" i="1"/>
  <c r="B223" i="1"/>
  <c r="D61" i="2"/>
  <c r="E35" i="20" l="1"/>
  <c r="N54" i="20"/>
  <c r="M5" i="12"/>
  <c r="F35" i="20"/>
  <c r="E4" i="5"/>
  <c r="M2" i="4"/>
  <c r="M207" i="20"/>
  <c r="N207" i="20" s="1"/>
  <c r="O207" i="20" s="1"/>
  <c r="P207" i="20" s="1"/>
  <c r="Q207" i="20" s="1"/>
  <c r="H204" i="20"/>
  <c r="I204" i="20" s="1"/>
  <c r="J204" i="20" s="1"/>
  <c r="K204" i="20" s="1"/>
  <c r="L204" i="20" s="1"/>
  <c r="J102" i="1"/>
  <c r="AO102" i="1"/>
  <c r="X102" i="1"/>
  <c r="J57" i="1"/>
  <c r="Z102" i="1"/>
  <c r="AE102" i="1"/>
  <c r="T102" i="1"/>
  <c r="N102" i="1"/>
  <c r="AM102" i="1"/>
  <c r="Y102" i="1"/>
  <c r="AH102" i="1"/>
  <c r="AD102" i="1"/>
  <c r="S102" i="1"/>
  <c r="AC102" i="1"/>
  <c r="AP102" i="1"/>
  <c r="AI102" i="1"/>
  <c r="AF102" i="1"/>
  <c r="AJ102" i="1"/>
  <c r="K102" i="1"/>
  <c r="R102" i="1"/>
  <c r="P102" i="1"/>
  <c r="AA102" i="1"/>
  <c r="U102" i="1"/>
  <c r="O102" i="1"/>
  <c r="AN102" i="1"/>
  <c r="Q102" i="1"/>
  <c r="AG47" i="1"/>
  <c r="AE57" i="1"/>
  <c r="AF57" i="1"/>
  <c r="AH47" i="1"/>
  <c r="N57" i="1"/>
  <c r="S47" i="1"/>
  <c r="X57" i="1"/>
  <c r="AD57" i="1"/>
  <c r="AJ47" i="1"/>
  <c r="AK47" i="1"/>
  <c r="AD47" i="1"/>
  <c r="O57" i="1"/>
  <c r="K47" i="1"/>
  <c r="L47" i="1"/>
  <c r="T47" i="1"/>
  <c r="Y57" i="1"/>
  <c r="AB57" i="1"/>
  <c r="Z47" i="1"/>
  <c r="AA47" i="1"/>
  <c r="W47" i="1"/>
  <c r="P57" i="1"/>
  <c r="Q57" i="1"/>
  <c r="U47" i="1"/>
  <c r="V47" i="1"/>
  <c r="Z57" i="1"/>
  <c r="AA57" i="1"/>
  <c r="AI57" i="1"/>
  <c r="AL57" i="1"/>
  <c r="T57" i="1"/>
  <c r="R47" i="1"/>
  <c r="W57" i="1"/>
  <c r="AB47" i="1"/>
  <c r="AO47" i="1"/>
  <c r="AP47" i="1"/>
  <c r="AO57" i="1"/>
  <c r="AP57" i="1"/>
  <c r="AC57" i="1"/>
  <c r="AJ57" i="1"/>
  <c r="AK57" i="1"/>
  <c r="AN57" i="1"/>
  <c r="J47" i="1"/>
  <c r="M47" i="1"/>
  <c r="S57" i="1"/>
  <c r="AM47" i="1"/>
  <c r="O47" i="1"/>
  <c r="R57" i="1"/>
  <c r="X47" i="1"/>
  <c r="AL47" i="1"/>
  <c r="M57" i="1"/>
  <c r="N47" i="1"/>
  <c r="AC47" i="1"/>
  <c r="AI47" i="1"/>
  <c r="AH57" i="1"/>
  <c r="AM57" i="1"/>
  <c r="AG57" i="1"/>
  <c r="AE47" i="1"/>
  <c r="AF47" i="1"/>
  <c r="K57" i="1"/>
  <c r="L57" i="1"/>
  <c r="P47" i="1"/>
  <c r="Q47" i="1"/>
  <c r="U57" i="1"/>
  <c r="V57" i="1"/>
  <c r="Y47" i="1"/>
  <c r="AN47" i="1"/>
  <c r="AO45" i="1"/>
  <c r="AP45" i="1"/>
  <c r="J45" i="1"/>
  <c r="AB45" i="1"/>
  <c r="AN45" i="1"/>
  <c r="X45" i="1"/>
  <c r="AG45" i="1"/>
  <c r="AE45" i="1"/>
  <c r="AF45" i="1"/>
  <c r="AL45" i="1"/>
  <c r="K45" i="1"/>
  <c r="L45" i="1"/>
  <c r="Z45" i="1"/>
  <c r="AA45" i="1"/>
  <c r="Y45" i="1"/>
  <c r="M45" i="1"/>
  <c r="R45" i="1"/>
  <c r="AD45" i="1"/>
  <c r="AH45" i="1"/>
  <c r="W45" i="1"/>
  <c r="AM45" i="1"/>
  <c r="AJ45" i="1"/>
  <c r="AK45" i="1"/>
  <c r="N45" i="1"/>
  <c r="S45" i="1"/>
  <c r="AI45" i="1"/>
  <c r="P45" i="1"/>
  <c r="Q45" i="1"/>
  <c r="U45" i="1"/>
  <c r="V45" i="1"/>
  <c r="O45" i="1"/>
  <c r="T45" i="1"/>
  <c r="AC45" i="1"/>
  <c r="S54" i="1"/>
  <c r="T54" i="1"/>
  <c r="R54" i="1"/>
  <c r="AE54" i="1"/>
  <c r="R52" i="1"/>
  <c r="S52" i="1"/>
  <c r="T52" i="1"/>
  <c r="U52" i="1"/>
  <c r="AI54" i="1"/>
  <c r="AJ54" i="1"/>
  <c r="AH54" i="1"/>
  <c r="W52" i="1"/>
  <c r="X52" i="1"/>
  <c r="Y52" i="1"/>
  <c r="Z52" i="1"/>
  <c r="W54" i="1"/>
  <c r="Y54" i="1"/>
  <c r="Z54" i="1"/>
  <c r="X54" i="1"/>
  <c r="AI52" i="1"/>
  <c r="AG52" i="1"/>
  <c r="AJ52" i="1"/>
  <c r="AH52" i="1"/>
  <c r="R50" i="1"/>
  <c r="S50" i="1"/>
  <c r="T50" i="1"/>
  <c r="U50" i="1"/>
  <c r="C52" i="1"/>
  <c r="D52" i="1"/>
  <c r="E52" i="1"/>
  <c r="F52" i="1"/>
  <c r="M52" i="1"/>
  <c r="P52" i="1"/>
  <c r="O52" i="1"/>
  <c r="N52" i="1"/>
  <c r="AO52" i="1"/>
  <c r="AN52" i="1"/>
  <c r="AL52" i="1"/>
  <c r="AM52" i="1"/>
  <c r="J52" i="1"/>
  <c r="K52" i="1"/>
  <c r="H52" i="1"/>
  <c r="I52" i="1"/>
  <c r="AC54" i="1"/>
  <c r="AC52" i="1"/>
  <c r="AE52" i="1"/>
  <c r="AD52" i="1"/>
  <c r="AB52" i="1"/>
  <c r="K50" i="1"/>
  <c r="H50" i="1"/>
  <c r="I50" i="1"/>
  <c r="J50" i="1"/>
  <c r="AD54" i="1"/>
  <c r="F54" i="1"/>
  <c r="E54" i="1"/>
  <c r="D54" i="1"/>
  <c r="C54" i="1"/>
  <c r="AM50" i="1"/>
  <c r="AO50" i="1"/>
  <c r="AN50" i="1"/>
  <c r="AL50" i="1"/>
  <c r="AD50" i="1"/>
  <c r="AB50" i="1"/>
  <c r="AC50" i="1"/>
  <c r="E67" i="2"/>
  <c r="L23" i="1" s="1"/>
  <c r="F67" i="2"/>
  <c r="Q23" i="1" s="1"/>
  <c r="I67" i="2"/>
  <c r="AF23" i="1" s="1"/>
  <c r="B23" i="1"/>
  <c r="G67" i="2"/>
  <c r="V23" i="1" s="1"/>
  <c r="H67" i="2"/>
  <c r="AA23" i="1" s="1"/>
  <c r="K67" i="2"/>
  <c r="AP23" i="1" s="1"/>
  <c r="D67" i="2"/>
  <c r="G23" i="1" s="1"/>
  <c r="J67" i="2"/>
  <c r="AK23" i="1" s="1"/>
  <c r="F50" i="1"/>
  <c r="C50" i="1"/>
  <c r="D50" i="1"/>
  <c r="E50" i="1"/>
  <c r="M50" i="1"/>
  <c r="O50" i="1"/>
  <c r="P50" i="1"/>
  <c r="N50" i="1"/>
  <c r="K54" i="1"/>
  <c r="J54" i="1"/>
  <c r="I54" i="1"/>
  <c r="H54" i="1"/>
  <c r="W50" i="1"/>
  <c r="X50" i="1"/>
  <c r="Y50" i="1"/>
  <c r="Z50" i="1"/>
  <c r="AG54" i="1"/>
  <c r="AL54" i="1"/>
  <c r="AM54" i="1"/>
  <c r="AN54" i="1"/>
  <c r="AO54" i="1"/>
  <c r="AE50" i="1"/>
  <c r="AJ50" i="1"/>
  <c r="AH50" i="1"/>
  <c r="AI50" i="1"/>
  <c r="AG50" i="1"/>
  <c r="AM223" i="1"/>
  <c r="AN223" i="1"/>
  <c r="AO223" i="1"/>
  <c r="AL223" i="1"/>
  <c r="AL222" i="1" s="1"/>
  <c r="AJ223" i="1"/>
  <c r="AG223" i="1"/>
  <c r="AG222" i="1" s="1"/>
  <c r="AH223" i="1"/>
  <c r="AI223" i="1"/>
  <c r="W223" i="1"/>
  <c r="W222" i="1" s="1"/>
  <c r="X223" i="1"/>
  <c r="Y223" i="1"/>
  <c r="Z223" i="1"/>
  <c r="P223" i="1"/>
  <c r="M223" i="1"/>
  <c r="M222" i="1" s="1"/>
  <c r="O223" i="1"/>
  <c r="N223" i="1"/>
  <c r="AE223" i="1"/>
  <c r="AB223" i="1"/>
  <c r="AB222" i="1" s="1"/>
  <c r="AC223" i="1"/>
  <c r="AD223" i="1"/>
  <c r="F223" i="1"/>
  <c r="E223" i="1"/>
  <c r="D223" i="1"/>
  <c r="C223" i="1"/>
  <c r="R223" i="1"/>
  <c r="R222" i="1" s="1"/>
  <c r="S223" i="1"/>
  <c r="T223" i="1"/>
  <c r="U223" i="1"/>
  <c r="J223" i="1"/>
  <c r="K223" i="1"/>
  <c r="H223" i="1"/>
  <c r="I223" i="1"/>
  <c r="B290" i="1"/>
  <c r="G298" i="1"/>
  <c r="G290" i="1"/>
  <c r="L290" i="1"/>
  <c r="Q290" i="1"/>
  <c r="V290" i="1"/>
  <c r="AA290" i="1"/>
  <c r="AF290" i="1"/>
  <c r="AK290" i="1"/>
  <c r="AP290" i="1"/>
  <c r="G292" i="1"/>
  <c r="L292" i="1"/>
  <c r="Q292" i="1"/>
  <c r="V292" i="1"/>
  <c r="AA292" i="1"/>
  <c r="AF292" i="1"/>
  <c r="AK292" i="1"/>
  <c r="AP292" i="1"/>
  <c r="G294" i="1"/>
  <c r="L294" i="1"/>
  <c r="Q294" i="1"/>
  <c r="V294" i="1"/>
  <c r="AA294" i="1"/>
  <c r="AF294" i="1"/>
  <c r="AK294" i="1"/>
  <c r="AP294" i="1"/>
  <c r="G296" i="1"/>
  <c r="L296" i="1"/>
  <c r="Q296" i="1"/>
  <c r="V296" i="1"/>
  <c r="AA296" i="1"/>
  <c r="AF296" i="1"/>
  <c r="AK296" i="1"/>
  <c r="AP296" i="1"/>
  <c r="L298" i="1"/>
  <c r="Q298" i="1"/>
  <c r="V298" i="1"/>
  <c r="AA298" i="1"/>
  <c r="AF298" i="1"/>
  <c r="AK298" i="1"/>
  <c r="AP298" i="1"/>
  <c r="G300" i="1"/>
  <c r="L300" i="1"/>
  <c r="Q300" i="1"/>
  <c r="V300" i="1"/>
  <c r="AA300" i="1"/>
  <c r="AF300" i="1"/>
  <c r="AK300" i="1"/>
  <c r="AP300" i="1"/>
  <c r="G302" i="1"/>
  <c r="L302" i="1"/>
  <c r="Q302" i="1"/>
  <c r="V302" i="1"/>
  <c r="AA302" i="1"/>
  <c r="AF302" i="1"/>
  <c r="AK302" i="1"/>
  <c r="AP302" i="1"/>
  <c r="G304" i="1"/>
  <c r="L304" i="1"/>
  <c r="Q304" i="1"/>
  <c r="V304" i="1"/>
  <c r="AA304" i="1"/>
  <c r="AF304" i="1"/>
  <c r="AK304" i="1"/>
  <c r="AP304" i="1"/>
  <c r="G306" i="1"/>
  <c r="L306" i="1"/>
  <c r="Q306" i="1"/>
  <c r="V306" i="1"/>
  <c r="AA306" i="1"/>
  <c r="AF306" i="1"/>
  <c r="AK306" i="1"/>
  <c r="AP306" i="1"/>
  <c r="G308" i="1"/>
  <c r="L308" i="1"/>
  <c r="Q308" i="1"/>
  <c r="V308" i="1"/>
  <c r="AA308" i="1"/>
  <c r="AF308" i="1"/>
  <c r="AG308" i="1" s="1"/>
  <c r="B292" i="1"/>
  <c r="B294" i="1"/>
  <c r="B296" i="1"/>
  <c r="B298" i="1"/>
  <c r="B300" i="1"/>
  <c r="B302" i="1"/>
  <c r="B304" i="1"/>
  <c r="B306" i="1"/>
  <c r="B308" i="1"/>
  <c r="E45" i="20" l="1"/>
  <c r="E5" i="4" s="1"/>
  <c r="E51" i="20"/>
  <c r="E5" i="19" s="1"/>
  <c r="E52" i="20"/>
  <c r="E5" i="10" s="1"/>
  <c r="E46" i="20"/>
  <c r="E5" i="6" s="1"/>
  <c r="E109" i="20"/>
  <c r="E8" i="4" s="1"/>
  <c r="G35" i="20"/>
  <c r="F4" i="5"/>
  <c r="O54" i="20"/>
  <c r="N5" i="12"/>
  <c r="N2" i="4"/>
  <c r="F109" i="20"/>
  <c r="N222" i="1"/>
  <c r="AI222" i="1"/>
  <c r="S222" i="1"/>
  <c r="Y222" i="1"/>
  <c r="J222" i="1"/>
  <c r="AD222" i="1"/>
  <c r="V222" i="1"/>
  <c r="U222" i="1"/>
  <c r="AK222" i="1"/>
  <c r="AJ222" i="1"/>
  <c r="T222" i="1"/>
  <c r="AC222" i="1"/>
  <c r="AA222" i="1"/>
  <c r="Z222" i="1"/>
  <c r="AF222" i="1"/>
  <c r="AE222" i="1"/>
  <c r="X222" i="1"/>
  <c r="AN222" i="1"/>
  <c r="Q222" i="1"/>
  <c r="P222" i="1"/>
  <c r="AP222" i="1"/>
  <c r="AO222" i="1"/>
  <c r="AM222" i="1"/>
  <c r="O222" i="1"/>
  <c r="L222" i="1"/>
  <c r="K222" i="1"/>
  <c r="AH222" i="1"/>
  <c r="R207" i="20"/>
  <c r="S207" i="20" s="1"/>
  <c r="T207" i="20" s="1"/>
  <c r="U207" i="20" s="1"/>
  <c r="V207" i="20" s="1"/>
  <c r="F46" i="20"/>
  <c r="F45" i="20"/>
  <c r="F51" i="20"/>
  <c r="AO49" i="1"/>
  <c r="AP49" i="1"/>
  <c r="X49" i="1"/>
  <c r="R51" i="1"/>
  <c r="W49" i="1"/>
  <c r="O49" i="1"/>
  <c r="AC49" i="1"/>
  <c r="AN51" i="1"/>
  <c r="AE49" i="1"/>
  <c r="AF49" i="1"/>
  <c r="P51" i="1"/>
  <c r="Q51" i="1"/>
  <c r="J49" i="1"/>
  <c r="S49" i="1"/>
  <c r="AM49" i="1"/>
  <c r="AG49" i="1"/>
  <c r="M49" i="1"/>
  <c r="AB49" i="1"/>
  <c r="K49" i="1"/>
  <c r="L49" i="1"/>
  <c r="AO51" i="1"/>
  <c r="AP51" i="1"/>
  <c r="AH51" i="1"/>
  <c r="AN49" i="1"/>
  <c r="X51" i="1"/>
  <c r="N49" i="1"/>
  <c r="AC51" i="1"/>
  <c r="W51" i="1"/>
  <c r="R49" i="1"/>
  <c r="AI49" i="1"/>
  <c r="AJ51" i="1"/>
  <c r="AK51" i="1"/>
  <c r="T49" i="1"/>
  <c r="Y49" i="1"/>
  <c r="M51" i="1"/>
  <c r="AH49" i="1"/>
  <c r="AB51" i="1"/>
  <c r="K51" i="1"/>
  <c r="L51" i="1"/>
  <c r="N51" i="1"/>
  <c r="AG51" i="1"/>
  <c r="Z51" i="1"/>
  <c r="AA51" i="1"/>
  <c r="Z49" i="1"/>
  <c r="AA49" i="1"/>
  <c r="AE51" i="1"/>
  <c r="AF51" i="1"/>
  <c r="T51" i="1"/>
  <c r="AM51" i="1"/>
  <c r="S51" i="1"/>
  <c r="P49" i="1"/>
  <c r="Q49" i="1"/>
  <c r="AL51" i="1"/>
  <c r="AD49" i="1"/>
  <c r="AJ49" i="1"/>
  <c r="AK49" i="1"/>
  <c r="AL49" i="1"/>
  <c r="AD51" i="1"/>
  <c r="J51" i="1"/>
  <c r="O51" i="1"/>
  <c r="U49" i="1"/>
  <c r="V49" i="1"/>
  <c r="AI51" i="1"/>
  <c r="Y51" i="1"/>
  <c r="U51" i="1"/>
  <c r="V51" i="1"/>
  <c r="Z23" i="1"/>
  <c r="W23" i="1"/>
  <c r="X23" i="1"/>
  <c r="Y23" i="1"/>
  <c r="E23" i="1"/>
  <c r="F23" i="1"/>
  <c r="C23" i="1"/>
  <c r="D23" i="1"/>
  <c r="AB23" i="1"/>
  <c r="AC23" i="1"/>
  <c r="AD23" i="1"/>
  <c r="AE23" i="1"/>
  <c r="AG23" i="1"/>
  <c r="AH23" i="1"/>
  <c r="AI23" i="1"/>
  <c r="AJ23" i="1"/>
  <c r="S23" i="1"/>
  <c r="T23" i="1"/>
  <c r="U23" i="1"/>
  <c r="R23" i="1"/>
  <c r="AO23" i="1"/>
  <c r="AL23" i="1"/>
  <c r="AM23" i="1"/>
  <c r="AN23" i="1"/>
  <c r="P23" i="1"/>
  <c r="M23" i="1"/>
  <c r="N23" i="1"/>
  <c r="O23" i="1"/>
  <c r="I23" i="1"/>
  <c r="K23" i="1"/>
  <c r="H23" i="1"/>
  <c r="J23" i="1"/>
  <c r="Y304" i="1"/>
  <c r="Z304" i="1"/>
  <c r="W304" i="1"/>
  <c r="W303" i="1" s="1"/>
  <c r="X304" i="1"/>
  <c r="C304" i="1"/>
  <c r="F304" i="1"/>
  <c r="E304" i="1"/>
  <c r="D304" i="1"/>
  <c r="T308" i="1"/>
  <c r="U308" i="1"/>
  <c r="S308" i="1"/>
  <c r="R308" i="1"/>
  <c r="O306" i="1"/>
  <c r="O305" i="1" s="1"/>
  <c r="P306" i="1"/>
  <c r="M306" i="1"/>
  <c r="M305" i="1" s="1"/>
  <c r="N306" i="1"/>
  <c r="AO300" i="1"/>
  <c r="AL300" i="1"/>
  <c r="AM300" i="1"/>
  <c r="AN300" i="1"/>
  <c r="AJ298" i="1"/>
  <c r="AJ297" i="1" s="1"/>
  <c r="AH298" i="1"/>
  <c r="AG298" i="1"/>
  <c r="AG297" i="1" s="1"/>
  <c r="AI298" i="1"/>
  <c r="AI297" i="1" s="1"/>
  <c r="AN294" i="1"/>
  <c r="AO294" i="1"/>
  <c r="AL294" i="1"/>
  <c r="AL293" i="1" s="1"/>
  <c r="AM294" i="1"/>
  <c r="AG292" i="1"/>
  <c r="AG291" i="1" s="1"/>
  <c r="AH292" i="1"/>
  <c r="AI292" i="1"/>
  <c r="AI291" i="1" s="1"/>
  <c r="AJ292" i="1"/>
  <c r="AJ291" i="1" s="1"/>
  <c r="J292" i="1"/>
  <c r="K292" i="1"/>
  <c r="H292" i="1"/>
  <c r="I292" i="1"/>
  <c r="AC290" i="1"/>
  <c r="AC289" i="1" s="1"/>
  <c r="AB290" i="1"/>
  <c r="AB289" i="1" s="1"/>
  <c r="AD290" i="1"/>
  <c r="AE290" i="1"/>
  <c r="O294" i="1"/>
  <c r="M294" i="1"/>
  <c r="M293" i="1" s="1"/>
  <c r="N294" i="1"/>
  <c r="P294" i="1"/>
  <c r="C300" i="1"/>
  <c r="E300" i="1"/>
  <c r="F300" i="1"/>
  <c r="D300" i="1"/>
  <c r="AL304" i="1"/>
  <c r="AL303" i="1" s="1"/>
  <c r="AO304" i="1"/>
  <c r="AP303" i="1" s="1"/>
  <c r="AM304" i="1"/>
  <c r="AM303" i="1" s="1"/>
  <c r="AN304" i="1"/>
  <c r="AJ302" i="1"/>
  <c r="AH302" i="1"/>
  <c r="AG302" i="1"/>
  <c r="AI302" i="1"/>
  <c r="H302" i="1"/>
  <c r="I302" i="1"/>
  <c r="J302" i="1"/>
  <c r="K302" i="1"/>
  <c r="AB300" i="1"/>
  <c r="AC300" i="1"/>
  <c r="AD300" i="1"/>
  <c r="AE300" i="1"/>
  <c r="W298" i="1"/>
  <c r="W297" i="1" s="1"/>
  <c r="X298" i="1"/>
  <c r="Y298" i="1"/>
  <c r="Z298" i="1"/>
  <c r="AG296" i="1"/>
  <c r="AG295" i="1" s="1"/>
  <c r="AH296" i="1"/>
  <c r="AI296" i="1"/>
  <c r="AI295" i="1" s="1"/>
  <c r="AJ296" i="1"/>
  <c r="AJ295" i="1" s="1"/>
  <c r="J296" i="1"/>
  <c r="K296" i="1"/>
  <c r="I296" i="1"/>
  <c r="H296" i="1"/>
  <c r="AD294" i="1"/>
  <c r="AD293" i="1" s="1"/>
  <c r="AC294" i="1"/>
  <c r="AE294" i="1"/>
  <c r="AB294" i="1"/>
  <c r="AB293" i="1" s="1"/>
  <c r="Y292" i="1"/>
  <c r="X292" i="1"/>
  <c r="Z292" i="1"/>
  <c r="W292" i="1"/>
  <c r="W291" i="1" s="1"/>
  <c r="R290" i="1"/>
  <c r="R289" i="1" s="1"/>
  <c r="T290" i="1"/>
  <c r="S290" i="1"/>
  <c r="U290" i="1"/>
  <c r="J308" i="1"/>
  <c r="K308" i="1"/>
  <c r="H308" i="1"/>
  <c r="I308" i="1"/>
  <c r="T302" i="1"/>
  <c r="R302" i="1"/>
  <c r="S302" i="1"/>
  <c r="U302" i="1"/>
  <c r="F298" i="1"/>
  <c r="E298" i="1"/>
  <c r="D298" i="1"/>
  <c r="C298" i="1"/>
  <c r="Z308" i="1"/>
  <c r="X308" i="1"/>
  <c r="W308" i="1"/>
  <c r="Y308" i="1"/>
  <c r="R306" i="1"/>
  <c r="R305" i="1" s="1"/>
  <c r="T306" i="1"/>
  <c r="U306" i="1"/>
  <c r="S306" i="1"/>
  <c r="N304" i="1"/>
  <c r="N303" i="1" s="1"/>
  <c r="O304" i="1"/>
  <c r="P304" i="1"/>
  <c r="M304" i="1"/>
  <c r="M303" i="1" s="1"/>
  <c r="AN298" i="1"/>
  <c r="AO298" i="1"/>
  <c r="AP297" i="1" s="1"/>
  <c r="AL298" i="1"/>
  <c r="AL297" i="1" s="1"/>
  <c r="AM298" i="1"/>
  <c r="AO292" i="1"/>
  <c r="AO291" i="1" s="1"/>
  <c r="AL292" i="1"/>
  <c r="AL291" i="1" s="1"/>
  <c r="AM292" i="1"/>
  <c r="AM291" i="1" s="1"/>
  <c r="AN292" i="1"/>
  <c r="AN291" i="1" s="1"/>
  <c r="AJ290" i="1"/>
  <c r="AK289" i="1" s="1"/>
  <c r="AH290" i="1"/>
  <c r="AG290" i="1"/>
  <c r="AG289" i="1" s="1"/>
  <c r="AI290" i="1"/>
  <c r="AI289" i="1" s="1"/>
  <c r="H290" i="1"/>
  <c r="I290" i="1"/>
  <c r="J290" i="1"/>
  <c r="K290" i="1"/>
  <c r="C296" i="1"/>
  <c r="E296" i="1"/>
  <c r="F296" i="1"/>
  <c r="D296" i="1"/>
  <c r="AO308" i="1"/>
  <c r="AL308" i="1"/>
  <c r="AM308" i="1"/>
  <c r="AN308" i="1"/>
  <c r="AJ306" i="1"/>
  <c r="AH306" i="1"/>
  <c r="AI306" i="1"/>
  <c r="AI305" i="1" s="1"/>
  <c r="AG306" i="1"/>
  <c r="AG305" i="1" s="1"/>
  <c r="J306" i="1"/>
  <c r="J305" i="1" s="1"/>
  <c r="H306" i="1"/>
  <c r="I306" i="1"/>
  <c r="K306" i="1"/>
  <c r="AB304" i="1"/>
  <c r="AB303" i="1" s="1"/>
  <c r="AC304" i="1"/>
  <c r="AD304" i="1"/>
  <c r="AE304" i="1"/>
  <c r="W302" i="1"/>
  <c r="X302" i="1"/>
  <c r="Y302" i="1"/>
  <c r="Z302" i="1"/>
  <c r="T300" i="1"/>
  <c r="U300" i="1"/>
  <c r="R300" i="1"/>
  <c r="S300" i="1"/>
  <c r="O298" i="1"/>
  <c r="O297" i="1" s="1"/>
  <c r="P298" i="1"/>
  <c r="N298" i="1"/>
  <c r="M298" i="1"/>
  <c r="M297" i="1" s="1"/>
  <c r="Y296" i="1"/>
  <c r="Z296" i="1"/>
  <c r="X296" i="1"/>
  <c r="W296" i="1"/>
  <c r="W295" i="1" s="1"/>
  <c r="R294" i="1"/>
  <c r="R293" i="1" s="1"/>
  <c r="T294" i="1"/>
  <c r="S294" i="1"/>
  <c r="U294" i="1"/>
  <c r="M292" i="1"/>
  <c r="M291" i="1" s="1"/>
  <c r="N292" i="1"/>
  <c r="O292" i="1"/>
  <c r="P292" i="1"/>
  <c r="H298" i="1"/>
  <c r="I298" i="1"/>
  <c r="J298" i="1"/>
  <c r="K298" i="1"/>
  <c r="AH308" i="1"/>
  <c r="AI308" i="1"/>
  <c r="AJ308" i="1"/>
  <c r="F294" i="1"/>
  <c r="D294" i="1"/>
  <c r="C294" i="1"/>
  <c r="E294" i="1"/>
  <c r="M308" i="1"/>
  <c r="N308" i="1"/>
  <c r="O308" i="1"/>
  <c r="P308" i="1"/>
  <c r="AN302" i="1"/>
  <c r="AO302" i="1"/>
  <c r="AL302" i="1"/>
  <c r="AM302" i="1"/>
  <c r="AG300" i="1"/>
  <c r="AH300" i="1"/>
  <c r="AI300" i="1"/>
  <c r="AJ300" i="1"/>
  <c r="J300" i="1"/>
  <c r="K300" i="1"/>
  <c r="H300" i="1"/>
  <c r="I300" i="1"/>
  <c r="AE298" i="1"/>
  <c r="AC298" i="1"/>
  <c r="AD298" i="1"/>
  <c r="AB298" i="1"/>
  <c r="AB297" i="1" s="1"/>
  <c r="AL296" i="1"/>
  <c r="AL295" i="1" s="1"/>
  <c r="AO296" i="1"/>
  <c r="AO295" i="1" s="1"/>
  <c r="AM296" i="1"/>
  <c r="AN296" i="1"/>
  <c r="AN295" i="1" s="1"/>
  <c r="AH294" i="1"/>
  <c r="AH293" i="1" s="1"/>
  <c r="AG294" i="1"/>
  <c r="AG293" i="1" s="1"/>
  <c r="AI294" i="1"/>
  <c r="AJ294" i="1"/>
  <c r="AJ293" i="1" s="1"/>
  <c r="H294" i="1"/>
  <c r="I294" i="1"/>
  <c r="J294" i="1"/>
  <c r="K294" i="1"/>
  <c r="AB292" i="1"/>
  <c r="AB291" i="1" s="1"/>
  <c r="AC292" i="1"/>
  <c r="AD292" i="1"/>
  <c r="AE292" i="1"/>
  <c r="W290" i="1"/>
  <c r="W289" i="1" s="1"/>
  <c r="X290" i="1"/>
  <c r="X289" i="1" s="1"/>
  <c r="Y290" i="1"/>
  <c r="Z290" i="1"/>
  <c r="F290" i="1"/>
  <c r="E290" i="1"/>
  <c r="D290" i="1"/>
  <c r="C290" i="1"/>
  <c r="F302" i="1"/>
  <c r="E302" i="1"/>
  <c r="D302" i="1"/>
  <c r="C302" i="1"/>
  <c r="M300" i="1"/>
  <c r="N300" i="1"/>
  <c r="O300" i="1"/>
  <c r="P300" i="1"/>
  <c r="C308" i="1"/>
  <c r="E308" i="1"/>
  <c r="F308" i="1"/>
  <c r="D308" i="1"/>
  <c r="C292" i="1"/>
  <c r="D292" i="1"/>
  <c r="F292" i="1"/>
  <c r="E292" i="1"/>
  <c r="AB308" i="1"/>
  <c r="AC308" i="1"/>
  <c r="AD308" i="1"/>
  <c r="AE308" i="1"/>
  <c r="W306" i="1"/>
  <c r="W305" i="1" s="1"/>
  <c r="X306" i="1"/>
  <c r="Y306" i="1"/>
  <c r="Z306" i="1"/>
  <c r="T304" i="1"/>
  <c r="R304" i="1"/>
  <c r="R303" i="1" s="1"/>
  <c r="U304" i="1"/>
  <c r="S304" i="1"/>
  <c r="O302" i="1"/>
  <c r="M302" i="1"/>
  <c r="N302" i="1"/>
  <c r="P302" i="1"/>
  <c r="O296" i="1"/>
  <c r="M296" i="1"/>
  <c r="M295" i="1" s="1"/>
  <c r="N296" i="1"/>
  <c r="P296" i="1"/>
  <c r="AN290" i="1"/>
  <c r="AO290" i="1"/>
  <c r="AP289" i="1" s="1"/>
  <c r="AL290" i="1"/>
  <c r="AL289" i="1" s="1"/>
  <c r="AM290" i="1"/>
  <c r="AM289" i="1" s="1"/>
  <c r="AC306" i="1"/>
  <c r="AB306" i="1"/>
  <c r="AB305" i="1" s="1"/>
  <c r="AE306" i="1"/>
  <c r="AD306" i="1"/>
  <c r="T296" i="1"/>
  <c r="S296" i="1"/>
  <c r="U296" i="1"/>
  <c r="R296" i="1"/>
  <c r="R295" i="1" s="1"/>
  <c r="F306" i="1"/>
  <c r="E306" i="1"/>
  <c r="D306" i="1"/>
  <c r="C306" i="1"/>
  <c r="AN306" i="1"/>
  <c r="AO306" i="1"/>
  <c r="AP305" i="1" s="1"/>
  <c r="AL306" i="1"/>
  <c r="AL305" i="1" s="1"/>
  <c r="AM306" i="1"/>
  <c r="AM305" i="1" s="1"/>
  <c r="AG304" i="1"/>
  <c r="AG303" i="1" s="1"/>
  <c r="AH304" i="1"/>
  <c r="AH303" i="1" s="1"/>
  <c r="AI304" i="1"/>
  <c r="AJ304" i="1"/>
  <c r="AJ303" i="1" s="1"/>
  <c r="J304" i="1"/>
  <c r="H304" i="1"/>
  <c r="K304" i="1"/>
  <c r="I304" i="1"/>
  <c r="AC302" i="1"/>
  <c r="AE302" i="1"/>
  <c r="AB302" i="1"/>
  <c r="AD302" i="1"/>
  <c r="X300" i="1"/>
  <c r="W300" i="1"/>
  <c r="Y300" i="1"/>
  <c r="Z300" i="1"/>
  <c r="R298" i="1"/>
  <c r="R297" i="1" s="1"/>
  <c r="T298" i="1"/>
  <c r="T297" i="1" s="1"/>
  <c r="U298" i="1"/>
  <c r="S298" i="1"/>
  <c r="AB296" i="1"/>
  <c r="AB295" i="1" s="1"/>
  <c r="AC296" i="1"/>
  <c r="AD296" i="1"/>
  <c r="AE296" i="1"/>
  <c r="W294" i="1"/>
  <c r="W293" i="1" s="1"/>
  <c r="X294" i="1"/>
  <c r="X293" i="1" s="1"/>
  <c r="Y294" i="1"/>
  <c r="Z294" i="1"/>
  <c r="T292" i="1"/>
  <c r="T291" i="1" s="1"/>
  <c r="R292" i="1"/>
  <c r="R291" i="1" s="1"/>
  <c r="U292" i="1"/>
  <c r="S292" i="1"/>
  <c r="O290" i="1"/>
  <c r="P290" i="1"/>
  <c r="M290" i="1"/>
  <c r="M289" i="1" s="1"/>
  <c r="N290" i="1"/>
  <c r="B178" i="1"/>
  <c r="B122" i="1" s="1"/>
  <c r="G170" i="1"/>
  <c r="G115" i="1" s="1"/>
  <c r="L170" i="1"/>
  <c r="L115" i="1" s="1"/>
  <c r="Q170" i="1"/>
  <c r="Q115" i="1" s="1"/>
  <c r="V170" i="1"/>
  <c r="V115" i="1" s="1"/>
  <c r="AA170" i="1"/>
  <c r="AA115" i="1" s="1"/>
  <c r="AF170" i="1"/>
  <c r="AF115" i="1" s="1"/>
  <c r="AK170" i="1"/>
  <c r="AK115" i="1" s="1"/>
  <c r="AP170" i="1"/>
  <c r="AP115" i="1" s="1"/>
  <c r="G171" i="1"/>
  <c r="G116" i="1" s="1"/>
  <c r="L171" i="1"/>
  <c r="L116" i="1" s="1"/>
  <c r="Q171" i="1"/>
  <c r="Q116" i="1" s="1"/>
  <c r="V171" i="1"/>
  <c r="V116" i="1" s="1"/>
  <c r="AA171" i="1"/>
  <c r="AA116" i="1" s="1"/>
  <c r="AF171" i="1"/>
  <c r="AF116" i="1" s="1"/>
  <c r="AK171" i="1"/>
  <c r="AK116" i="1" s="1"/>
  <c r="AP171" i="1"/>
  <c r="G172" i="1"/>
  <c r="G117" i="1" s="1"/>
  <c r="L172" i="1"/>
  <c r="L117" i="1" s="1"/>
  <c r="Q172" i="1"/>
  <c r="Q117" i="1" s="1"/>
  <c r="V172" i="1"/>
  <c r="V117" i="1" s="1"/>
  <c r="AA172" i="1"/>
  <c r="AA117" i="1" s="1"/>
  <c r="AF172" i="1"/>
  <c r="AF117" i="1" s="1"/>
  <c r="AK172" i="1"/>
  <c r="AK117" i="1" s="1"/>
  <c r="AP172" i="1"/>
  <c r="G175" i="1"/>
  <c r="G119" i="1" s="1"/>
  <c r="L175" i="1"/>
  <c r="L119" i="1" s="1"/>
  <c r="Q175" i="1"/>
  <c r="Q119" i="1" s="1"/>
  <c r="V175" i="1"/>
  <c r="V119" i="1" s="1"/>
  <c r="AA175" i="1"/>
  <c r="AA119" i="1" s="1"/>
  <c r="AF175" i="1"/>
  <c r="AF119" i="1" s="1"/>
  <c r="AK175" i="1"/>
  <c r="AK119" i="1" s="1"/>
  <c r="AP175" i="1"/>
  <c r="G176" i="1"/>
  <c r="G120" i="1" s="1"/>
  <c r="L176" i="1"/>
  <c r="L120" i="1" s="1"/>
  <c r="Q176" i="1"/>
  <c r="Q120" i="1" s="1"/>
  <c r="V176" i="1"/>
  <c r="V120" i="1" s="1"/>
  <c r="AA176" i="1"/>
  <c r="AA120" i="1" s="1"/>
  <c r="AF176" i="1"/>
  <c r="AF120" i="1" s="1"/>
  <c r="AK176" i="1"/>
  <c r="AK120" i="1" s="1"/>
  <c r="AP176" i="1"/>
  <c r="G177" i="1"/>
  <c r="G121" i="1" s="1"/>
  <c r="L177" i="1"/>
  <c r="L121" i="1" s="1"/>
  <c r="Q177" i="1"/>
  <c r="Q121" i="1" s="1"/>
  <c r="V177" i="1"/>
  <c r="V121" i="1" s="1"/>
  <c r="AA177" i="1"/>
  <c r="AA121" i="1" s="1"/>
  <c r="AF177" i="1"/>
  <c r="AF121" i="1" s="1"/>
  <c r="AK177" i="1"/>
  <c r="AK121" i="1" s="1"/>
  <c r="AP177" i="1"/>
  <c r="G178" i="1"/>
  <c r="G122" i="1" s="1"/>
  <c r="L178" i="1"/>
  <c r="L122" i="1" s="1"/>
  <c r="Q178" i="1"/>
  <c r="Q122" i="1" s="1"/>
  <c r="V178" i="1"/>
  <c r="V122" i="1" s="1"/>
  <c r="AA178" i="1"/>
  <c r="AA122" i="1" s="1"/>
  <c r="AF178" i="1"/>
  <c r="AF122" i="1" s="1"/>
  <c r="AK178" i="1"/>
  <c r="AK122" i="1" s="1"/>
  <c r="AP178" i="1"/>
  <c r="G179" i="1"/>
  <c r="G123" i="1" s="1"/>
  <c r="L179" i="1"/>
  <c r="L123" i="1" s="1"/>
  <c r="Q179" i="1"/>
  <c r="Q123" i="1" s="1"/>
  <c r="V179" i="1"/>
  <c r="V123" i="1" s="1"/>
  <c r="AA179" i="1"/>
  <c r="AA123" i="1" s="1"/>
  <c r="AF179" i="1"/>
  <c r="AF123" i="1" s="1"/>
  <c r="AK179" i="1"/>
  <c r="AK123" i="1" s="1"/>
  <c r="AP179" i="1"/>
  <c r="G180" i="1"/>
  <c r="G124" i="1" s="1"/>
  <c r="L180" i="1"/>
  <c r="L124" i="1" s="1"/>
  <c r="Q180" i="1"/>
  <c r="Q124" i="1" s="1"/>
  <c r="V180" i="1"/>
  <c r="V124" i="1" s="1"/>
  <c r="AA180" i="1"/>
  <c r="AA124" i="1" s="1"/>
  <c r="AF180" i="1"/>
  <c r="AF124" i="1" s="1"/>
  <c r="AK180" i="1"/>
  <c r="AK124" i="1" s="1"/>
  <c r="AP180" i="1"/>
  <c r="B175" i="1"/>
  <c r="B119" i="1" s="1"/>
  <c r="B180" i="1"/>
  <c r="B124" i="1" s="1"/>
  <c r="B179" i="1"/>
  <c r="B123" i="1" s="1"/>
  <c r="B177" i="1"/>
  <c r="B121" i="1" s="1"/>
  <c r="B176" i="1"/>
  <c r="B120" i="1" s="1"/>
  <c r="B172" i="1"/>
  <c r="B117" i="1" s="1"/>
  <c r="B171" i="1"/>
  <c r="B116" i="1" s="1"/>
  <c r="B170" i="1"/>
  <c r="B115" i="1" s="1"/>
  <c r="G157" i="1"/>
  <c r="L157" i="1"/>
  <c r="Q157" i="1"/>
  <c r="V157" i="1"/>
  <c r="AA157" i="1"/>
  <c r="AF157" i="1"/>
  <c r="AK157" i="1"/>
  <c r="AP157" i="1"/>
  <c r="AP174" i="1" s="1"/>
  <c r="B157" i="1"/>
  <c r="AP10" i="1"/>
  <c r="AP7" i="1"/>
  <c r="AK7" i="1"/>
  <c r="AK10" i="1"/>
  <c r="V7" i="1"/>
  <c r="AA7" i="1"/>
  <c r="V10" i="1"/>
  <c r="AA10" i="1"/>
  <c r="G10" i="1"/>
  <c r="L10" i="1"/>
  <c r="Q10" i="1"/>
  <c r="AF10" i="1"/>
  <c r="B10" i="1"/>
  <c r="B7" i="1"/>
  <c r="G7" i="1"/>
  <c r="L7" i="1"/>
  <c r="Q7" i="1"/>
  <c r="AF7" i="1"/>
  <c r="J303" i="1" l="1"/>
  <c r="AN305" i="1"/>
  <c r="AN289" i="1"/>
  <c r="AK293" i="1"/>
  <c r="AI303" i="1"/>
  <c r="AM295" i="1"/>
  <c r="T289" i="1"/>
  <c r="AH295" i="1"/>
  <c r="AH291" i="1"/>
  <c r="AH297" i="1"/>
  <c r="AK291" i="1"/>
  <c r="AM297" i="1"/>
  <c r="AN303" i="1"/>
  <c r="AM293" i="1"/>
  <c r="AK295" i="1"/>
  <c r="AK297" i="1"/>
  <c r="AP291" i="1"/>
  <c r="AD295" i="1"/>
  <c r="Y305" i="1"/>
  <c r="AD291" i="1"/>
  <c r="AI293" i="1"/>
  <c r="AD297" i="1"/>
  <c r="N291" i="1"/>
  <c r="AC303" i="1"/>
  <c r="AH305" i="1"/>
  <c r="AH289" i="1"/>
  <c r="AO297" i="1"/>
  <c r="T305" i="1"/>
  <c r="X291" i="1"/>
  <c r="X297" i="1"/>
  <c r="AO303" i="1"/>
  <c r="AO293" i="1"/>
  <c r="AK303" i="1"/>
  <c r="AP293" i="1"/>
  <c r="AC295" i="1"/>
  <c r="AO305" i="1"/>
  <c r="S295" i="1"/>
  <c r="AO289" i="1"/>
  <c r="X305" i="1"/>
  <c r="AC291" i="1"/>
  <c r="AC297" i="1"/>
  <c r="Y295" i="1"/>
  <c r="AJ305" i="1"/>
  <c r="AJ289" i="1"/>
  <c r="AN297" i="1"/>
  <c r="J295" i="1"/>
  <c r="O293" i="1"/>
  <c r="J291" i="1"/>
  <c r="E277" i="20" s="1"/>
  <c r="F277" i="20" s="1"/>
  <c r="G277" i="20" s="1"/>
  <c r="AN293" i="1"/>
  <c r="Y303" i="1"/>
  <c r="AK305" i="1"/>
  <c r="AP295" i="1"/>
  <c r="E283" i="20"/>
  <c r="F283" i="20" s="1"/>
  <c r="N289" i="1"/>
  <c r="S297" i="1"/>
  <c r="AD305" i="1"/>
  <c r="J297" i="1"/>
  <c r="N297" i="1"/>
  <c r="AC293" i="1"/>
  <c r="E284" i="20"/>
  <c r="X295" i="1"/>
  <c r="F52" i="20"/>
  <c r="F5" i="10" s="1"/>
  <c r="E215" i="20"/>
  <c r="O289" i="1"/>
  <c r="AC305" i="1"/>
  <c r="O295" i="1"/>
  <c r="T303" i="1"/>
  <c r="P291" i="1"/>
  <c r="Q291" i="1"/>
  <c r="AF303" i="1"/>
  <c r="AE303" i="1"/>
  <c r="S305" i="1"/>
  <c r="AA297" i="1"/>
  <c r="Z297" i="1"/>
  <c r="Q293" i="1"/>
  <c r="P293" i="1"/>
  <c r="X303" i="1"/>
  <c r="G46" i="20"/>
  <c r="F5" i="6"/>
  <c r="AA303" i="1"/>
  <c r="Z303" i="1"/>
  <c r="P289" i="1"/>
  <c r="Q289" i="1"/>
  <c r="G45" i="20"/>
  <c r="F5" i="4"/>
  <c r="S291" i="1"/>
  <c r="AE295" i="1"/>
  <c r="AF295" i="1"/>
  <c r="AA305" i="1"/>
  <c r="Z305" i="1"/>
  <c r="AF291" i="1"/>
  <c r="AE291" i="1"/>
  <c r="O291" i="1"/>
  <c r="AD303" i="1"/>
  <c r="V305" i="1"/>
  <c r="U305" i="1"/>
  <c r="AA291" i="1"/>
  <c r="Z291" i="1"/>
  <c r="Y297" i="1"/>
  <c r="N293" i="1"/>
  <c r="V291" i="1"/>
  <c r="U291" i="1"/>
  <c r="L291" i="1"/>
  <c r="K291" i="1"/>
  <c r="Y291" i="1"/>
  <c r="G109" i="20"/>
  <c r="F8" i="4"/>
  <c r="P54" i="20"/>
  <c r="O5" i="12"/>
  <c r="T295" i="1"/>
  <c r="AF297" i="1"/>
  <c r="AE297" i="1"/>
  <c r="L297" i="1"/>
  <c r="K297" i="1"/>
  <c r="V293" i="1"/>
  <c r="U293" i="1"/>
  <c r="K305" i="1"/>
  <c r="F284" i="20" s="1"/>
  <c r="L305" i="1"/>
  <c r="L289" i="1"/>
  <c r="K289" i="1"/>
  <c r="U289" i="1"/>
  <c r="V289" i="1"/>
  <c r="AE289" i="1"/>
  <c r="AF289" i="1"/>
  <c r="N305" i="1"/>
  <c r="V295" i="1"/>
  <c r="U295" i="1"/>
  <c r="AA295" i="1"/>
  <c r="Z295" i="1"/>
  <c r="E279" i="20"/>
  <c r="F279" i="20" s="1"/>
  <c r="G279" i="20" s="1"/>
  <c r="H279" i="20" s="1"/>
  <c r="I279" i="20" s="1"/>
  <c r="J279" i="20" s="1"/>
  <c r="K279" i="20" s="1"/>
  <c r="L279" i="20" s="1"/>
  <c r="M279" i="20" s="1"/>
  <c r="N279" i="20" s="1"/>
  <c r="O279" i="20" s="1"/>
  <c r="P279" i="20" s="1"/>
  <c r="Q279" i="20" s="1"/>
  <c r="R279" i="20" s="1"/>
  <c r="S279" i="20" s="1"/>
  <c r="T279" i="20" s="1"/>
  <c r="U279" i="20" s="1"/>
  <c r="V279" i="20" s="1"/>
  <c r="W279" i="20" s="1"/>
  <c r="X279" i="20" s="1"/>
  <c r="Y279" i="20" s="1"/>
  <c r="Z279" i="20" s="1"/>
  <c r="AA279" i="20" s="1"/>
  <c r="AB279" i="20" s="1"/>
  <c r="AC279" i="20" s="1"/>
  <c r="AD279" i="20" s="1"/>
  <c r="AE279" i="20" s="1"/>
  <c r="AF279" i="20" s="1"/>
  <c r="AG279" i="20" s="1"/>
  <c r="AH279" i="20" s="1"/>
  <c r="AI279" i="20" s="1"/>
  <c r="AJ279" i="20" s="1"/>
  <c r="AK279" i="20" s="1"/>
  <c r="E282" i="20"/>
  <c r="AA293" i="1"/>
  <c r="Z293" i="1"/>
  <c r="Q295" i="1"/>
  <c r="P295" i="1"/>
  <c r="S303" i="1"/>
  <c r="Z289" i="1"/>
  <c r="AA289" i="1"/>
  <c r="L293" i="1"/>
  <c r="K293" i="1"/>
  <c r="S293" i="1"/>
  <c r="J289" i="1"/>
  <c r="Q303" i="1"/>
  <c r="P303" i="1"/>
  <c r="S289" i="1"/>
  <c r="AE293" i="1"/>
  <c r="AF293" i="1"/>
  <c r="AD289" i="1"/>
  <c r="L303" i="1"/>
  <c r="K303" i="1"/>
  <c r="L295" i="1"/>
  <c r="K295" i="1"/>
  <c r="Y293" i="1"/>
  <c r="U297" i="1"/>
  <c r="V297" i="1"/>
  <c r="AE305" i="1"/>
  <c r="AF305" i="1"/>
  <c r="N295" i="1"/>
  <c r="U303" i="1"/>
  <c r="V303" i="1"/>
  <c r="Y289" i="1"/>
  <c r="J293" i="1"/>
  <c r="E281" i="20"/>
  <c r="F281" i="20" s="1"/>
  <c r="G281" i="20" s="1"/>
  <c r="T293" i="1"/>
  <c r="Q297" i="1"/>
  <c r="P297" i="1"/>
  <c r="O303" i="1"/>
  <c r="Q305" i="1"/>
  <c r="P305" i="1"/>
  <c r="G51" i="20"/>
  <c r="F5" i="19"/>
  <c r="H35" i="20"/>
  <c r="G4" i="5"/>
  <c r="G52" i="20"/>
  <c r="O2" i="4"/>
  <c r="F215" i="20"/>
  <c r="G215" i="20" s="1"/>
  <c r="H215" i="20" s="1"/>
  <c r="I215" i="20" s="1"/>
  <c r="J215" i="20" s="1"/>
  <c r="K215" i="20" s="1"/>
  <c r="L215" i="20" s="1"/>
  <c r="M215" i="20" s="1"/>
  <c r="N215" i="20" s="1"/>
  <c r="O215" i="20" s="1"/>
  <c r="P215" i="20" s="1"/>
  <c r="Q215" i="20" s="1"/>
  <c r="R215" i="20" s="1"/>
  <c r="S215" i="20" s="1"/>
  <c r="T215" i="20" s="1"/>
  <c r="U215" i="20" s="1"/>
  <c r="V215" i="20" s="1"/>
  <c r="W215" i="20" s="1"/>
  <c r="X215" i="20" s="1"/>
  <c r="Y215" i="20" s="1"/>
  <c r="Z215" i="20" s="1"/>
  <c r="AA215" i="20" s="1"/>
  <c r="AB215" i="20" s="1"/>
  <c r="AC215" i="20" s="1"/>
  <c r="AD215" i="20" s="1"/>
  <c r="AE215" i="20" s="1"/>
  <c r="AF215" i="20" s="1"/>
  <c r="AG215" i="20" s="1"/>
  <c r="AH215" i="20" s="1"/>
  <c r="AI215" i="20" s="1"/>
  <c r="AJ215" i="20" s="1"/>
  <c r="AK215" i="20" s="1"/>
  <c r="W207" i="20"/>
  <c r="X207" i="20" s="1"/>
  <c r="Y207" i="20" s="1"/>
  <c r="Z207" i="20" s="1"/>
  <c r="AA207" i="20" s="1"/>
  <c r="E49" i="20"/>
  <c r="E48" i="20"/>
  <c r="E50" i="20"/>
  <c r="E47" i="20"/>
  <c r="E53" i="20"/>
  <c r="AP118" i="1"/>
  <c r="AP120" i="1"/>
  <c r="AP122" i="1"/>
  <c r="AP117" i="1"/>
  <c r="AP123" i="1"/>
  <c r="AP119" i="1"/>
  <c r="AP116" i="1"/>
  <c r="AP124" i="1"/>
  <c r="AP121" i="1"/>
  <c r="B174" i="1"/>
  <c r="B118" i="1" s="1"/>
  <c r="C157" i="1"/>
  <c r="E157" i="1"/>
  <c r="D157" i="1"/>
  <c r="F157" i="1"/>
  <c r="H176" i="1"/>
  <c r="I176" i="1"/>
  <c r="J176" i="1"/>
  <c r="K176" i="1"/>
  <c r="F178" i="1"/>
  <c r="E178" i="1"/>
  <c r="C178" i="1"/>
  <c r="D178" i="1"/>
  <c r="E10" i="1"/>
  <c r="F10" i="1"/>
  <c r="C10" i="1"/>
  <c r="D10" i="1"/>
  <c r="C175" i="1"/>
  <c r="D175" i="1"/>
  <c r="E175" i="1"/>
  <c r="F175" i="1"/>
  <c r="J172" i="1"/>
  <c r="K172" i="1"/>
  <c r="I172" i="1"/>
  <c r="H172" i="1"/>
  <c r="M7" i="1"/>
  <c r="N7" i="1"/>
  <c r="O7" i="1"/>
  <c r="P7" i="1"/>
  <c r="AK174" i="1"/>
  <c r="AK118" i="1" s="1"/>
  <c r="AL157" i="1"/>
  <c r="AM157" i="1"/>
  <c r="AN157" i="1"/>
  <c r="AO157" i="1"/>
  <c r="F116" i="1"/>
  <c r="F171" i="1"/>
  <c r="E171" i="1"/>
  <c r="D171" i="1"/>
  <c r="C171" i="1"/>
  <c r="AN180" i="1"/>
  <c r="AO180" i="1"/>
  <c r="AL180" i="1"/>
  <c r="AM180" i="1"/>
  <c r="AL179" i="1"/>
  <c r="AM179" i="1"/>
  <c r="AN179" i="1"/>
  <c r="AO179" i="1"/>
  <c r="AN178" i="1"/>
  <c r="AO178" i="1"/>
  <c r="AL178" i="1"/>
  <c r="AM178" i="1"/>
  <c r="AL177" i="1"/>
  <c r="AM177" i="1"/>
  <c r="AN177" i="1"/>
  <c r="AO177" i="1"/>
  <c r="AN176" i="1"/>
  <c r="AO176" i="1"/>
  <c r="AL176" i="1"/>
  <c r="AM176" i="1"/>
  <c r="AL175" i="1"/>
  <c r="AM175" i="1"/>
  <c r="AN175" i="1"/>
  <c r="AO175" i="1"/>
  <c r="AL172" i="1"/>
  <c r="AM172" i="1"/>
  <c r="AN172" i="1"/>
  <c r="AO172" i="1"/>
  <c r="AH116" i="1"/>
  <c r="AN171" i="1"/>
  <c r="AO171" i="1"/>
  <c r="AL171" i="1"/>
  <c r="AM171" i="1"/>
  <c r="AL170" i="1"/>
  <c r="AL169" i="1" s="1"/>
  <c r="AM170" i="1"/>
  <c r="AN170" i="1"/>
  <c r="AO170" i="1"/>
  <c r="J179" i="1"/>
  <c r="K179" i="1"/>
  <c r="H179" i="1"/>
  <c r="I179" i="1"/>
  <c r="N10" i="1"/>
  <c r="O10" i="1"/>
  <c r="M10" i="1"/>
  <c r="P10" i="1"/>
  <c r="Z7" i="1"/>
  <c r="W7" i="1"/>
  <c r="X7" i="1"/>
  <c r="Y7" i="1"/>
  <c r="AF174" i="1"/>
  <c r="AF118" i="1" s="1"/>
  <c r="AG157" i="1"/>
  <c r="AH157" i="1"/>
  <c r="AI157" i="1"/>
  <c r="AJ157" i="1"/>
  <c r="C172" i="1"/>
  <c r="D172" i="1"/>
  <c r="E172" i="1"/>
  <c r="F172" i="1"/>
  <c r="AG180" i="1"/>
  <c r="AH180" i="1"/>
  <c r="AI180" i="1"/>
  <c r="AJ180" i="1"/>
  <c r="AG123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2" i="1"/>
  <c r="AH172" i="1"/>
  <c r="AI172" i="1"/>
  <c r="AJ172" i="1"/>
  <c r="AG171" i="1"/>
  <c r="AH171" i="1"/>
  <c r="AI171" i="1"/>
  <c r="AJ171" i="1"/>
  <c r="AG170" i="1"/>
  <c r="AG169" i="1" s="1"/>
  <c r="AH170" i="1"/>
  <c r="AI170" i="1"/>
  <c r="AJ170" i="1"/>
  <c r="AB10" i="1"/>
  <c r="AC10" i="1"/>
  <c r="AD10" i="1"/>
  <c r="AE10" i="1"/>
  <c r="J177" i="1"/>
  <c r="K177" i="1"/>
  <c r="H177" i="1"/>
  <c r="I177" i="1"/>
  <c r="AN10" i="1"/>
  <c r="AO10" i="1"/>
  <c r="AL10" i="1"/>
  <c r="AM10" i="1"/>
  <c r="AA174" i="1"/>
  <c r="AA118" i="1" s="1"/>
  <c r="AB157" i="1"/>
  <c r="AC157" i="1"/>
  <c r="AD157" i="1"/>
  <c r="AE157" i="1"/>
  <c r="F176" i="1"/>
  <c r="E176" i="1"/>
  <c r="D176" i="1"/>
  <c r="C176" i="1"/>
  <c r="AB180" i="1"/>
  <c r="AC180" i="1"/>
  <c r="AD180" i="1"/>
  <c r="AE180" i="1"/>
  <c r="AB179" i="1"/>
  <c r="AC179" i="1"/>
  <c r="AD179" i="1"/>
  <c r="AE179" i="1"/>
  <c r="AB178" i="1"/>
  <c r="AC178" i="1"/>
  <c r="AD178" i="1"/>
  <c r="AE178" i="1"/>
  <c r="AC121" i="1"/>
  <c r="AB177" i="1"/>
  <c r="AC177" i="1"/>
  <c r="AD177" i="1"/>
  <c r="AE177" i="1"/>
  <c r="AB176" i="1"/>
  <c r="AC176" i="1"/>
  <c r="AD176" i="1"/>
  <c r="AE176" i="1"/>
  <c r="AB175" i="1"/>
  <c r="AC175" i="1"/>
  <c r="AD175" i="1"/>
  <c r="AE175" i="1"/>
  <c r="AB172" i="1"/>
  <c r="AC172" i="1"/>
  <c r="AD172" i="1"/>
  <c r="AE172" i="1"/>
  <c r="AB171" i="1"/>
  <c r="AC171" i="1"/>
  <c r="AD171" i="1"/>
  <c r="AE171" i="1"/>
  <c r="AB170" i="1"/>
  <c r="AB169" i="1" s="1"/>
  <c r="AC170" i="1"/>
  <c r="AD170" i="1"/>
  <c r="AE170" i="1"/>
  <c r="H178" i="1"/>
  <c r="I178" i="1"/>
  <c r="J178" i="1"/>
  <c r="K178" i="1"/>
  <c r="J170" i="1"/>
  <c r="K170" i="1"/>
  <c r="H170" i="1"/>
  <c r="I170" i="1"/>
  <c r="AH7" i="1"/>
  <c r="AI7" i="1"/>
  <c r="AJ7" i="1"/>
  <c r="AG7" i="1"/>
  <c r="W10" i="1"/>
  <c r="X10" i="1"/>
  <c r="Y10" i="1"/>
  <c r="Z10" i="1"/>
  <c r="AL7" i="1"/>
  <c r="AM7" i="1"/>
  <c r="AN7" i="1"/>
  <c r="AO7" i="1"/>
  <c r="V174" i="1"/>
  <c r="V118" i="1" s="1"/>
  <c r="W157" i="1"/>
  <c r="X157" i="1"/>
  <c r="Y157" i="1"/>
  <c r="Z157" i="1"/>
  <c r="C177" i="1"/>
  <c r="D177" i="1"/>
  <c r="E177" i="1"/>
  <c r="F177" i="1"/>
  <c r="W180" i="1"/>
  <c r="X180" i="1"/>
  <c r="Y180" i="1"/>
  <c r="Z180" i="1"/>
  <c r="W179" i="1"/>
  <c r="X179" i="1"/>
  <c r="Y179" i="1"/>
  <c r="Z179" i="1"/>
  <c r="W178" i="1"/>
  <c r="X178" i="1"/>
  <c r="Y178" i="1"/>
  <c r="Z178" i="1"/>
  <c r="X121" i="1"/>
  <c r="W177" i="1"/>
  <c r="X177" i="1"/>
  <c r="Y177" i="1"/>
  <c r="Z177" i="1"/>
  <c r="W176" i="1"/>
  <c r="X176" i="1"/>
  <c r="Y176" i="1"/>
  <c r="Z176" i="1"/>
  <c r="W175" i="1"/>
  <c r="X175" i="1"/>
  <c r="Y175" i="1"/>
  <c r="Z175" i="1"/>
  <c r="W172" i="1"/>
  <c r="X172" i="1"/>
  <c r="Y172" i="1"/>
  <c r="Z172" i="1"/>
  <c r="W171" i="1"/>
  <c r="X171" i="1"/>
  <c r="Y171" i="1"/>
  <c r="Z171" i="1"/>
  <c r="W170" i="1"/>
  <c r="W169" i="1" s="1"/>
  <c r="X170" i="1"/>
  <c r="Y170" i="1"/>
  <c r="Z170" i="1"/>
  <c r="G174" i="1"/>
  <c r="G118" i="1" s="1"/>
  <c r="J157" i="1"/>
  <c r="K157" i="1"/>
  <c r="H157" i="1"/>
  <c r="I157" i="1"/>
  <c r="J175" i="1"/>
  <c r="K175" i="1"/>
  <c r="H175" i="1"/>
  <c r="I175" i="1"/>
  <c r="D115" i="1"/>
  <c r="C170" i="1"/>
  <c r="D170" i="1"/>
  <c r="E170" i="1"/>
  <c r="F170" i="1"/>
  <c r="AG10" i="1"/>
  <c r="AH10" i="1"/>
  <c r="AI10" i="1"/>
  <c r="AJ10" i="1"/>
  <c r="U10" i="1"/>
  <c r="T10" i="1"/>
  <c r="R10" i="1"/>
  <c r="S10" i="1"/>
  <c r="AE7" i="1"/>
  <c r="AB7" i="1"/>
  <c r="AC7" i="1"/>
  <c r="AD7" i="1"/>
  <c r="Q174" i="1"/>
  <c r="Q118" i="1" s="1"/>
  <c r="T157" i="1"/>
  <c r="U157" i="1"/>
  <c r="S157" i="1"/>
  <c r="R157" i="1"/>
  <c r="C179" i="1"/>
  <c r="D179" i="1"/>
  <c r="E179" i="1"/>
  <c r="F179" i="1"/>
  <c r="R180" i="1"/>
  <c r="S180" i="1"/>
  <c r="T180" i="1"/>
  <c r="U180" i="1"/>
  <c r="T179" i="1"/>
  <c r="U179" i="1"/>
  <c r="S179" i="1"/>
  <c r="R179" i="1"/>
  <c r="T122" i="1"/>
  <c r="R178" i="1"/>
  <c r="S178" i="1"/>
  <c r="T178" i="1"/>
  <c r="U178" i="1"/>
  <c r="T177" i="1"/>
  <c r="U177" i="1"/>
  <c r="R177" i="1"/>
  <c r="S177" i="1"/>
  <c r="R176" i="1"/>
  <c r="S176" i="1"/>
  <c r="T176" i="1"/>
  <c r="U176" i="1"/>
  <c r="T175" i="1"/>
  <c r="U175" i="1"/>
  <c r="S175" i="1"/>
  <c r="R175" i="1"/>
  <c r="T172" i="1"/>
  <c r="U172" i="1"/>
  <c r="R172" i="1"/>
  <c r="S172" i="1"/>
  <c r="R171" i="1"/>
  <c r="S171" i="1"/>
  <c r="T171" i="1"/>
  <c r="U171" i="1"/>
  <c r="T170" i="1"/>
  <c r="U170" i="1"/>
  <c r="S170" i="1"/>
  <c r="R170" i="1"/>
  <c r="R169" i="1" s="1"/>
  <c r="H180" i="1"/>
  <c r="I180" i="1"/>
  <c r="J180" i="1"/>
  <c r="K180" i="1"/>
  <c r="J116" i="1"/>
  <c r="H171" i="1"/>
  <c r="I171" i="1"/>
  <c r="J171" i="1"/>
  <c r="K171" i="1"/>
  <c r="R7" i="1"/>
  <c r="S7" i="1"/>
  <c r="T7" i="1"/>
  <c r="U7" i="1"/>
  <c r="H7" i="1"/>
  <c r="I7" i="1"/>
  <c r="J7" i="1"/>
  <c r="K7" i="1"/>
  <c r="C7" i="1"/>
  <c r="D7" i="1"/>
  <c r="E7" i="1"/>
  <c r="F7" i="1"/>
  <c r="H10" i="1"/>
  <c r="K10" i="1"/>
  <c r="I10" i="1"/>
  <c r="J10" i="1"/>
  <c r="L174" i="1"/>
  <c r="L118" i="1" s="1"/>
  <c r="M157" i="1"/>
  <c r="N157" i="1"/>
  <c r="O157" i="1"/>
  <c r="P157" i="1"/>
  <c r="C180" i="1"/>
  <c r="D180" i="1"/>
  <c r="E180" i="1"/>
  <c r="F180" i="1"/>
  <c r="O180" i="1"/>
  <c r="P180" i="1"/>
  <c r="N180" i="1"/>
  <c r="M180" i="1"/>
  <c r="M179" i="1"/>
  <c r="N179" i="1"/>
  <c r="O179" i="1"/>
  <c r="P179" i="1"/>
  <c r="O178" i="1"/>
  <c r="P178" i="1"/>
  <c r="N178" i="1"/>
  <c r="M178" i="1"/>
  <c r="M177" i="1"/>
  <c r="N177" i="1"/>
  <c r="O177" i="1"/>
  <c r="P177" i="1"/>
  <c r="O176" i="1"/>
  <c r="P176" i="1"/>
  <c r="M176" i="1"/>
  <c r="N176" i="1"/>
  <c r="M175" i="1"/>
  <c r="N175" i="1"/>
  <c r="O175" i="1"/>
  <c r="P175" i="1"/>
  <c r="N117" i="1"/>
  <c r="M172" i="1"/>
  <c r="N172" i="1"/>
  <c r="O172" i="1"/>
  <c r="P172" i="1"/>
  <c r="O171" i="1"/>
  <c r="P171" i="1"/>
  <c r="N171" i="1"/>
  <c r="M171" i="1"/>
  <c r="M170" i="1"/>
  <c r="M169" i="1" s="1"/>
  <c r="N170" i="1"/>
  <c r="O170" i="1"/>
  <c r="P170" i="1"/>
  <c r="AN115" i="1"/>
  <c r="AO115" i="1"/>
  <c r="AL115" i="1"/>
  <c r="AM115" i="1"/>
  <c r="AG121" i="1"/>
  <c r="AH121" i="1"/>
  <c r="AI121" i="1"/>
  <c r="AJ121" i="1"/>
  <c r="AG117" i="1"/>
  <c r="AH117" i="1"/>
  <c r="AI117" i="1"/>
  <c r="AJ117" i="1"/>
  <c r="AG124" i="1"/>
  <c r="AJ124" i="1"/>
  <c r="AH124" i="1"/>
  <c r="AI124" i="1"/>
  <c r="AG119" i="1"/>
  <c r="AH119" i="1"/>
  <c r="AI119" i="1"/>
  <c r="AJ119" i="1"/>
  <c r="AG115" i="1"/>
  <c r="AH115" i="1"/>
  <c r="AI115" i="1"/>
  <c r="AJ115" i="1"/>
  <c r="AJ120" i="1"/>
  <c r="AG120" i="1"/>
  <c r="AH120" i="1"/>
  <c r="AI120" i="1"/>
  <c r="AG116" i="1"/>
  <c r="AG122" i="1"/>
  <c r="AH122" i="1"/>
  <c r="AJ122" i="1"/>
  <c r="AI122" i="1"/>
  <c r="AB122" i="1"/>
  <c r="AC122" i="1"/>
  <c r="AD122" i="1"/>
  <c r="AE122" i="1"/>
  <c r="AD117" i="1"/>
  <c r="AB117" i="1"/>
  <c r="AC117" i="1"/>
  <c r="AE117" i="1"/>
  <c r="AB124" i="1"/>
  <c r="AC124" i="1"/>
  <c r="AD124" i="1"/>
  <c r="AE124" i="1"/>
  <c r="AB116" i="1"/>
  <c r="AC116" i="1"/>
  <c r="AD116" i="1"/>
  <c r="AE116" i="1"/>
  <c r="AD119" i="1"/>
  <c r="AB119" i="1"/>
  <c r="AC119" i="1"/>
  <c r="AE119" i="1"/>
  <c r="AB121" i="1"/>
  <c r="AB115" i="1"/>
  <c r="AC115" i="1"/>
  <c r="AD115" i="1"/>
  <c r="AE115" i="1"/>
  <c r="AB120" i="1"/>
  <c r="AC120" i="1"/>
  <c r="AD120" i="1"/>
  <c r="AE120" i="1"/>
  <c r="X122" i="1"/>
  <c r="Y122" i="1"/>
  <c r="Z122" i="1"/>
  <c r="W122" i="1"/>
  <c r="W117" i="1"/>
  <c r="X117" i="1"/>
  <c r="Y117" i="1"/>
  <c r="Z117" i="1"/>
  <c r="W115" i="1"/>
  <c r="X115" i="1"/>
  <c r="Y115" i="1"/>
  <c r="Z115" i="1"/>
  <c r="X120" i="1"/>
  <c r="Y120" i="1"/>
  <c r="Z120" i="1"/>
  <c r="W120" i="1"/>
  <c r="Z123" i="1"/>
  <c r="W123" i="1"/>
  <c r="X123" i="1"/>
  <c r="Y123" i="1"/>
  <c r="Z119" i="1"/>
  <c r="W119" i="1"/>
  <c r="X119" i="1"/>
  <c r="Y119" i="1"/>
  <c r="X116" i="1"/>
  <c r="Y116" i="1"/>
  <c r="Z116" i="1"/>
  <c r="W116" i="1"/>
  <c r="X124" i="1"/>
  <c r="Y124" i="1"/>
  <c r="Z124" i="1"/>
  <c r="W124" i="1"/>
  <c r="Z121" i="1"/>
  <c r="R124" i="1"/>
  <c r="S124" i="1"/>
  <c r="T124" i="1"/>
  <c r="U124" i="1"/>
  <c r="T120" i="1"/>
  <c r="R120" i="1"/>
  <c r="S120" i="1"/>
  <c r="U120" i="1"/>
  <c r="R117" i="1"/>
  <c r="S117" i="1"/>
  <c r="T117" i="1"/>
  <c r="U117" i="1"/>
  <c r="R123" i="1"/>
  <c r="S123" i="1"/>
  <c r="T123" i="1"/>
  <c r="U123" i="1"/>
  <c r="R119" i="1"/>
  <c r="S119" i="1"/>
  <c r="T119" i="1"/>
  <c r="U119" i="1"/>
  <c r="R116" i="1"/>
  <c r="S116" i="1"/>
  <c r="U116" i="1"/>
  <c r="T116" i="1"/>
  <c r="R115" i="1"/>
  <c r="S115" i="1"/>
  <c r="T115" i="1"/>
  <c r="U115" i="1"/>
  <c r="R121" i="1"/>
  <c r="M124" i="1"/>
  <c r="N124" i="1"/>
  <c r="P124" i="1"/>
  <c r="O124" i="1"/>
  <c r="M123" i="1"/>
  <c r="N123" i="1"/>
  <c r="O123" i="1"/>
  <c r="P123" i="1"/>
  <c r="M121" i="1"/>
  <c r="N121" i="1"/>
  <c r="O121" i="1"/>
  <c r="P121" i="1"/>
  <c r="P120" i="1"/>
  <c r="M120" i="1"/>
  <c r="N120" i="1"/>
  <c r="O120" i="1"/>
  <c r="M119" i="1"/>
  <c r="N119" i="1"/>
  <c r="O119" i="1"/>
  <c r="P119" i="1"/>
  <c r="M117" i="1"/>
  <c r="P116" i="1"/>
  <c r="M116" i="1"/>
  <c r="N116" i="1"/>
  <c r="O116" i="1"/>
  <c r="M115" i="1"/>
  <c r="N115" i="1"/>
  <c r="O115" i="1"/>
  <c r="P115" i="1"/>
  <c r="J124" i="1"/>
  <c r="K124" i="1"/>
  <c r="H124" i="1"/>
  <c r="C124" i="1"/>
  <c r="D124" i="1"/>
  <c r="E124" i="1"/>
  <c r="F124" i="1"/>
  <c r="I124" i="1"/>
  <c r="J122" i="1"/>
  <c r="K122" i="1"/>
  <c r="H122" i="1"/>
  <c r="I122" i="1"/>
  <c r="H121" i="1"/>
  <c r="I121" i="1"/>
  <c r="J121" i="1"/>
  <c r="K121" i="1"/>
  <c r="H123" i="1"/>
  <c r="I123" i="1"/>
  <c r="J123" i="1"/>
  <c r="K123" i="1"/>
  <c r="J120" i="1"/>
  <c r="D120" i="1"/>
  <c r="K120" i="1"/>
  <c r="E120" i="1"/>
  <c r="F120" i="1"/>
  <c r="H120" i="1"/>
  <c r="I120" i="1"/>
  <c r="C120" i="1"/>
  <c r="J117" i="1"/>
  <c r="H115" i="1"/>
  <c r="I115" i="1"/>
  <c r="J115" i="1"/>
  <c r="K115" i="1"/>
  <c r="H119" i="1"/>
  <c r="I119" i="1"/>
  <c r="J119" i="1"/>
  <c r="K119" i="1"/>
  <c r="F123" i="1"/>
  <c r="C123" i="1"/>
  <c r="D123" i="1"/>
  <c r="E123" i="1"/>
  <c r="C122" i="1"/>
  <c r="D122" i="1"/>
  <c r="E122" i="1"/>
  <c r="F122" i="1"/>
  <c r="C121" i="1"/>
  <c r="D121" i="1"/>
  <c r="E121" i="1"/>
  <c r="F121" i="1"/>
  <c r="E119" i="1"/>
  <c r="F119" i="1"/>
  <c r="D119" i="1"/>
  <c r="C119" i="1"/>
  <c r="C117" i="1"/>
  <c r="F117" i="1"/>
  <c r="D117" i="1"/>
  <c r="E117" i="1"/>
  <c r="E116" i="1"/>
  <c r="G283" i="20" l="1"/>
  <c r="E280" i="20"/>
  <c r="F280" i="20" s="1"/>
  <c r="G280" i="20" s="1"/>
  <c r="E276" i="20"/>
  <c r="F276" i="20" s="1"/>
  <c r="G276" i="20" s="1"/>
  <c r="H276" i="20" s="1"/>
  <c r="I276" i="20" s="1"/>
  <c r="J276" i="20" s="1"/>
  <c r="K276" i="20" s="1"/>
  <c r="L276" i="20" s="1"/>
  <c r="M276" i="20" s="1"/>
  <c r="N276" i="20" s="1"/>
  <c r="O276" i="20" s="1"/>
  <c r="P276" i="20" s="1"/>
  <c r="Q276" i="20" s="1"/>
  <c r="R276" i="20" s="1"/>
  <c r="S276" i="20" s="1"/>
  <c r="T276" i="20" s="1"/>
  <c r="U276" i="20" s="1"/>
  <c r="V276" i="20" s="1"/>
  <c r="W276" i="20" s="1"/>
  <c r="X276" i="20" s="1"/>
  <c r="Y276" i="20" s="1"/>
  <c r="Z276" i="20" s="1"/>
  <c r="AA276" i="20" s="1"/>
  <c r="AB276" i="20" s="1"/>
  <c r="AC276" i="20" s="1"/>
  <c r="AD276" i="20" s="1"/>
  <c r="AE276" i="20" s="1"/>
  <c r="AF276" i="20" s="1"/>
  <c r="AG276" i="20" s="1"/>
  <c r="AH276" i="20" s="1"/>
  <c r="AI276" i="20" s="1"/>
  <c r="AJ276" i="20" s="1"/>
  <c r="AK276" i="20" s="1"/>
  <c r="E278" i="20"/>
  <c r="F278" i="20" s="1"/>
  <c r="G278" i="20" s="1"/>
  <c r="G284" i="20"/>
  <c r="H284" i="20" s="1"/>
  <c r="I284" i="20" s="1"/>
  <c r="J284" i="20" s="1"/>
  <c r="K284" i="20" s="1"/>
  <c r="L284" i="20" s="1"/>
  <c r="G129" i="20"/>
  <c r="F47" i="20"/>
  <c r="E5" i="5"/>
  <c r="H51" i="20"/>
  <c r="G5" i="19"/>
  <c r="H278" i="20"/>
  <c r="I278" i="20" s="1"/>
  <c r="J278" i="20" s="1"/>
  <c r="K278" i="20" s="1"/>
  <c r="L278" i="20" s="1"/>
  <c r="G123" i="20"/>
  <c r="F53" i="20"/>
  <c r="E5" i="11"/>
  <c r="G126" i="20"/>
  <c r="H281" i="20"/>
  <c r="I281" i="20" s="1"/>
  <c r="J281" i="20" s="1"/>
  <c r="K281" i="20" s="1"/>
  <c r="L281" i="20" s="1"/>
  <c r="H283" i="20"/>
  <c r="I283" i="20" s="1"/>
  <c r="J283" i="20" s="1"/>
  <c r="K283" i="20" s="1"/>
  <c r="L283" i="20" s="1"/>
  <c r="G128" i="20"/>
  <c r="H46" i="20"/>
  <c r="G5" i="6"/>
  <c r="F50" i="20"/>
  <c r="E5" i="9"/>
  <c r="F282" i="20"/>
  <c r="G282" i="20" s="1"/>
  <c r="Q54" i="20"/>
  <c r="P5" i="12"/>
  <c r="H45" i="20"/>
  <c r="G5" i="4"/>
  <c r="F49" i="20"/>
  <c r="E5" i="8"/>
  <c r="H109" i="20"/>
  <c r="G8" i="4"/>
  <c r="H277" i="20"/>
  <c r="I277" i="20" s="1"/>
  <c r="J277" i="20" s="1"/>
  <c r="K277" i="20" s="1"/>
  <c r="L277" i="20" s="1"/>
  <c r="G122" i="20"/>
  <c r="F48" i="20"/>
  <c r="E5" i="7"/>
  <c r="I35" i="20"/>
  <c r="H4" i="5"/>
  <c r="H52" i="20"/>
  <c r="G5" i="10"/>
  <c r="P2" i="4"/>
  <c r="AO120" i="1"/>
  <c r="AN120" i="1"/>
  <c r="AM120" i="1"/>
  <c r="AL120" i="1"/>
  <c r="AO124" i="1"/>
  <c r="Y169" i="1"/>
  <c r="AB207" i="20"/>
  <c r="AC207" i="20" s="1"/>
  <c r="AD207" i="20" s="1"/>
  <c r="AE207" i="20" s="1"/>
  <c r="AF207" i="20" s="1"/>
  <c r="AM117" i="1"/>
  <c r="AN117" i="1"/>
  <c r="O169" i="1"/>
  <c r="AD169" i="1"/>
  <c r="AN169" i="1"/>
  <c r="X169" i="1"/>
  <c r="AI169" i="1"/>
  <c r="AH169" i="1"/>
  <c r="S169" i="1"/>
  <c r="AC169" i="1"/>
  <c r="AN121" i="1"/>
  <c r="T169" i="1"/>
  <c r="AA169" i="1"/>
  <c r="Z169" i="1"/>
  <c r="J169" i="1"/>
  <c r="P169" i="1"/>
  <c r="Q169" i="1"/>
  <c r="AJ169" i="1"/>
  <c r="AK169" i="1"/>
  <c r="AM121" i="1"/>
  <c r="N169" i="1"/>
  <c r="AE169" i="1"/>
  <c r="AF169" i="1"/>
  <c r="AO169" i="1"/>
  <c r="AP169" i="1"/>
  <c r="AL121" i="1"/>
  <c r="AO121" i="1"/>
  <c r="U169" i="1"/>
  <c r="V169" i="1"/>
  <c r="K169" i="1"/>
  <c r="L169" i="1"/>
  <c r="AM169" i="1"/>
  <c r="AN122" i="1"/>
  <c r="AO122" i="1"/>
  <c r="AM122" i="1"/>
  <c r="AL122" i="1"/>
  <c r="AM124" i="1"/>
  <c r="AL124" i="1"/>
  <c r="AN124" i="1"/>
  <c r="AO117" i="1"/>
  <c r="AL117" i="1"/>
  <c r="AL123" i="1"/>
  <c r="AM123" i="1"/>
  <c r="AO119" i="1"/>
  <c r="AN119" i="1"/>
  <c r="AL119" i="1"/>
  <c r="AO123" i="1"/>
  <c r="AN123" i="1"/>
  <c r="AM119" i="1"/>
  <c r="O174" i="1"/>
  <c r="P174" i="1"/>
  <c r="M174" i="1"/>
  <c r="M173" i="1" s="1"/>
  <c r="N174" i="1"/>
  <c r="D116" i="1"/>
  <c r="I117" i="1"/>
  <c r="P122" i="1"/>
  <c r="W121" i="1"/>
  <c r="AO116" i="1"/>
  <c r="W174" i="1"/>
  <c r="W173" i="1" s="1"/>
  <c r="X174" i="1"/>
  <c r="Y174" i="1"/>
  <c r="Z174" i="1"/>
  <c r="AB174" i="1"/>
  <c r="AB173" i="1" s="1"/>
  <c r="AC174" i="1"/>
  <c r="AD174" i="1"/>
  <c r="AE174" i="1"/>
  <c r="O122" i="1"/>
  <c r="AN116" i="1"/>
  <c r="H174" i="1"/>
  <c r="I174" i="1"/>
  <c r="J174" i="1"/>
  <c r="K174" i="1"/>
  <c r="I116" i="1"/>
  <c r="H117" i="1"/>
  <c r="E115" i="1"/>
  <c r="K116" i="1"/>
  <c r="N122" i="1"/>
  <c r="AM116" i="1"/>
  <c r="C116" i="1"/>
  <c r="H116" i="1"/>
  <c r="M122" i="1"/>
  <c r="U122" i="1"/>
  <c r="AE123" i="1"/>
  <c r="AJ123" i="1"/>
  <c r="AL116" i="1"/>
  <c r="R174" i="1"/>
  <c r="R173" i="1" s="1"/>
  <c r="S174" i="1"/>
  <c r="T174" i="1"/>
  <c r="U174" i="1"/>
  <c r="C115" i="1"/>
  <c r="P117" i="1"/>
  <c r="U121" i="1"/>
  <c r="S122" i="1"/>
  <c r="AC123" i="1"/>
  <c r="AE121" i="1"/>
  <c r="AJ116" i="1"/>
  <c r="AI123" i="1"/>
  <c r="AN174" i="1"/>
  <c r="AO174" i="1"/>
  <c r="AL174" i="1"/>
  <c r="AL173" i="1" s="1"/>
  <c r="AM174" i="1"/>
  <c r="F115" i="1"/>
  <c r="O117" i="1"/>
  <c r="T121" i="1"/>
  <c r="R122" i="1"/>
  <c r="Y121" i="1"/>
  <c r="AB123" i="1"/>
  <c r="AD121" i="1"/>
  <c r="AI116" i="1"/>
  <c r="AH123" i="1"/>
  <c r="K117" i="1"/>
  <c r="S121" i="1"/>
  <c r="AD123" i="1"/>
  <c r="AG174" i="1"/>
  <c r="AG173" i="1" s="1"/>
  <c r="AH174" i="1"/>
  <c r="AI174" i="1"/>
  <c r="AJ174" i="1"/>
  <c r="F174" i="1"/>
  <c r="D174" i="1"/>
  <c r="C174" i="1"/>
  <c r="E174" i="1"/>
  <c r="H280" i="20" l="1"/>
  <c r="I280" i="20" s="1"/>
  <c r="J280" i="20" s="1"/>
  <c r="K280" i="20" s="1"/>
  <c r="L280" i="20" s="1"/>
  <c r="G125" i="20"/>
  <c r="F125" i="20" s="1"/>
  <c r="F9" i="8" s="1"/>
  <c r="E176" i="20"/>
  <c r="I45" i="20"/>
  <c r="H5" i="4"/>
  <c r="G9" i="6"/>
  <c r="C122" i="20"/>
  <c r="C9" i="6" s="1"/>
  <c r="F122" i="20"/>
  <c r="F9" i="6" s="1"/>
  <c r="E122" i="20"/>
  <c r="E9" i="6" s="1"/>
  <c r="D122" i="20"/>
  <c r="D9" i="6" s="1"/>
  <c r="M283" i="20"/>
  <c r="N283" i="20" s="1"/>
  <c r="O283" i="20" s="1"/>
  <c r="P283" i="20" s="1"/>
  <c r="Q283" i="20" s="1"/>
  <c r="L128" i="20"/>
  <c r="I128" i="20" s="1"/>
  <c r="I9" i="10" s="1"/>
  <c r="I51" i="20"/>
  <c r="H5" i="19"/>
  <c r="C128" i="20"/>
  <c r="C9" i="10" s="1"/>
  <c r="G9" i="10"/>
  <c r="E128" i="20"/>
  <c r="E9" i="10" s="1"/>
  <c r="F128" i="20"/>
  <c r="F9" i="10" s="1"/>
  <c r="D128" i="20"/>
  <c r="D9" i="10" s="1"/>
  <c r="M277" i="20"/>
  <c r="N277" i="20" s="1"/>
  <c r="O277" i="20" s="1"/>
  <c r="P277" i="20" s="1"/>
  <c r="Q277" i="20" s="1"/>
  <c r="L122" i="20"/>
  <c r="I122" i="20" s="1"/>
  <c r="I9" i="6" s="1"/>
  <c r="R54" i="20"/>
  <c r="Q5" i="12"/>
  <c r="M281" i="20"/>
  <c r="N281" i="20" s="1"/>
  <c r="O281" i="20" s="1"/>
  <c r="P281" i="20" s="1"/>
  <c r="Q281" i="20" s="1"/>
  <c r="L126" i="20"/>
  <c r="K126" i="20" s="1"/>
  <c r="K9" i="9" s="1"/>
  <c r="I109" i="20"/>
  <c r="H8" i="4"/>
  <c r="G9" i="8"/>
  <c r="E125" i="20"/>
  <c r="E9" i="8" s="1"/>
  <c r="D125" i="20"/>
  <c r="D9" i="8" s="1"/>
  <c r="G127" i="20"/>
  <c r="H282" i="20"/>
  <c r="I282" i="20" s="1"/>
  <c r="J282" i="20" s="1"/>
  <c r="K282" i="20" s="1"/>
  <c r="L282" i="20" s="1"/>
  <c r="J35" i="20"/>
  <c r="I4" i="5"/>
  <c r="G50" i="20"/>
  <c r="F5" i="9"/>
  <c r="G53" i="20"/>
  <c r="F5" i="11"/>
  <c r="M280" i="20"/>
  <c r="N280" i="20" s="1"/>
  <c r="O280" i="20" s="1"/>
  <c r="P280" i="20" s="1"/>
  <c r="Q280" i="20" s="1"/>
  <c r="L125" i="20"/>
  <c r="K125" i="20" s="1"/>
  <c r="K9" i="8" s="1"/>
  <c r="G47" i="20"/>
  <c r="F5" i="5"/>
  <c r="G49" i="20"/>
  <c r="F5" i="8"/>
  <c r="F123" i="20"/>
  <c r="F9" i="5" s="1"/>
  <c r="G9" i="5"/>
  <c r="C123" i="20"/>
  <c r="C9" i="5" s="1"/>
  <c r="D123" i="20"/>
  <c r="D9" i="5" s="1"/>
  <c r="E123" i="20"/>
  <c r="E9" i="5" s="1"/>
  <c r="G9" i="11"/>
  <c r="D129" i="20"/>
  <c r="D9" i="11" s="1"/>
  <c r="F129" i="20"/>
  <c r="F9" i="11" s="1"/>
  <c r="E129" i="20"/>
  <c r="E9" i="11" s="1"/>
  <c r="C129" i="20"/>
  <c r="C9" i="11" s="1"/>
  <c r="G9" i="9"/>
  <c r="F126" i="20"/>
  <c r="F9" i="9" s="1"/>
  <c r="D126" i="20"/>
  <c r="D9" i="9" s="1"/>
  <c r="E126" i="20"/>
  <c r="E9" i="9" s="1"/>
  <c r="C126" i="20"/>
  <c r="C9" i="9" s="1"/>
  <c r="G48" i="20"/>
  <c r="F5" i="7"/>
  <c r="I46" i="20"/>
  <c r="H5" i="6"/>
  <c r="M278" i="20"/>
  <c r="N278" i="20" s="1"/>
  <c r="O278" i="20" s="1"/>
  <c r="P278" i="20" s="1"/>
  <c r="Q278" i="20" s="1"/>
  <c r="L123" i="20"/>
  <c r="I123" i="20" s="1"/>
  <c r="I9" i="5" s="1"/>
  <c r="M284" i="20"/>
  <c r="N284" i="20" s="1"/>
  <c r="O284" i="20" s="1"/>
  <c r="P284" i="20" s="1"/>
  <c r="Q284" i="20" s="1"/>
  <c r="L129" i="20"/>
  <c r="J129" i="20" s="1"/>
  <c r="J9" i="11" s="1"/>
  <c r="I52" i="20"/>
  <c r="H5" i="10"/>
  <c r="Q2" i="4"/>
  <c r="AG207" i="20"/>
  <c r="AH207" i="20" s="1"/>
  <c r="AI207" i="20" s="1"/>
  <c r="AJ207" i="20" s="1"/>
  <c r="AK207" i="20" s="1"/>
  <c r="AH173" i="1"/>
  <c r="AI173" i="1"/>
  <c r="T173" i="1"/>
  <c r="AD173" i="1"/>
  <c r="X173" i="1"/>
  <c r="F176" i="20"/>
  <c r="G176" i="20" s="1"/>
  <c r="O173" i="1"/>
  <c r="Y173" i="1"/>
  <c r="AJ173" i="1"/>
  <c r="AK173" i="1"/>
  <c r="AM173" i="1"/>
  <c r="AA173" i="1"/>
  <c r="Z173" i="1"/>
  <c r="AO173" i="1"/>
  <c r="AP173" i="1"/>
  <c r="AN173" i="1"/>
  <c r="U173" i="1"/>
  <c r="V173" i="1"/>
  <c r="AE173" i="1"/>
  <c r="AF173" i="1"/>
  <c r="N173" i="1"/>
  <c r="K173" i="1"/>
  <c r="L173" i="1"/>
  <c r="S173" i="1"/>
  <c r="J173" i="1"/>
  <c r="AC173" i="1"/>
  <c r="P173" i="1"/>
  <c r="Q173" i="1"/>
  <c r="Y118" i="1"/>
  <c r="Z118" i="1"/>
  <c r="W118" i="1"/>
  <c r="X118" i="1"/>
  <c r="T118" i="1"/>
  <c r="R118" i="1"/>
  <c r="S118" i="1"/>
  <c r="U118" i="1"/>
  <c r="AI118" i="1"/>
  <c r="AH118" i="1"/>
  <c r="AJ118" i="1"/>
  <c r="AG118" i="1"/>
  <c r="AM118" i="1"/>
  <c r="AN118" i="1"/>
  <c r="AO118" i="1"/>
  <c r="AL118" i="1"/>
  <c r="J118" i="1"/>
  <c r="K118" i="1"/>
  <c r="H118" i="1"/>
  <c r="I118" i="1"/>
  <c r="AB118" i="1"/>
  <c r="AC118" i="1"/>
  <c r="AD118" i="1"/>
  <c r="AE118" i="1"/>
  <c r="E118" i="1"/>
  <c r="C118" i="1"/>
  <c r="F118" i="1"/>
  <c r="D118" i="1"/>
  <c r="O118" i="1"/>
  <c r="M118" i="1"/>
  <c r="P118" i="1"/>
  <c r="N118" i="1"/>
  <c r="H125" i="20" l="1"/>
  <c r="H9" i="8" s="1"/>
  <c r="K129" i="20"/>
  <c r="K9" i="11" s="1"/>
  <c r="I125" i="20"/>
  <c r="I9" i="8" s="1"/>
  <c r="C125" i="20"/>
  <c r="C9" i="8" s="1"/>
  <c r="J125" i="20"/>
  <c r="J9" i="8" s="1"/>
  <c r="J122" i="20"/>
  <c r="J9" i="6" s="1"/>
  <c r="E179" i="20"/>
  <c r="J126" i="20"/>
  <c r="J9" i="9" s="1"/>
  <c r="I129" i="20"/>
  <c r="I9" i="11" s="1"/>
  <c r="R284" i="20"/>
  <c r="S284" i="20" s="1"/>
  <c r="T284" i="20" s="1"/>
  <c r="U284" i="20" s="1"/>
  <c r="V284" i="20" s="1"/>
  <c r="Q129" i="20"/>
  <c r="H53" i="20"/>
  <c r="G5" i="11"/>
  <c r="L9" i="5"/>
  <c r="H129" i="20"/>
  <c r="H9" i="11" s="1"/>
  <c r="K123" i="20"/>
  <c r="K9" i="5" s="1"/>
  <c r="J109" i="20"/>
  <c r="I8" i="4"/>
  <c r="K128" i="20"/>
  <c r="K9" i="10" s="1"/>
  <c r="K122" i="20"/>
  <c r="K9" i="6" s="1"/>
  <c r="R278" i="20"/>
  <c r="S278" i="20" s="1"/>
  <c r="T278" i="20" s="1"/>
  <c r="U278" i="20" s="1"/>
  <c r="V278" i="20" s="1"/>
  <c r="Q123" i="20"/>
  <c r="P123" i="20" s="1"/>
  <c r="P9" i="5" s="1"/>
  <c r="H49" i="20"/>
  <c r="G5" i="8"/>
  <c r="H50" i="20"/>
  <c r="G5" i="9"/>
  <c r="H126" i="20"/>
  <c r="H9" i="9" s="1"/>
  <c r="L9" i="9"/>
  <c r="J51" i="20"/>
  <c r="I5" i="19"/>
  <c r="R281" i="20"/>
  <c r="S281" i="20" s="1"/>
  <c r="T281" i="20" s="1"/>
  <c r="U281" i="20" s="1"/>
  <c r="V281" i="20" s="1"/>
  <c r="Q126" i="20"/>
  <c r="H128" i="20"/>
  <c r="H9" i="10" s="1"/>
  <c r="H47" i="20"/>
  <c r="G5" i="5"/>
  <c r="R283" i="20"/>
  <c r="S283" i="20" s="1"/>
  <c r="T283" i="20" s="1"/>
  <c r="U283" i="20" s="1"/>
  <c r="V283" i="20" s="1"/>
  <c r="Q128" i="20"/>
  <c r="N128" i="20" s="1"/>
  <c r="N9" i="10" s="1"/>
  <c r="I126" i="20"/>
  <c r="I9" i="9" s="1"/>
  <c r="J123" i="20"/>
  <c r="J9" i="5" s="1"/>
  <c r="L9" i="8"/>
  <c r="N125" i="20"/>
  <c r="N9" i="8" s="1"/>
  <c r="M282" i="20"/>
  <c r="N282" i="20" s="1"/>
  <c r="O282" i="20" s="1"/>
  <c r="P282" i="20" s="1"/>
  <c r="Q282" i="20" s="1"/>
  <c r="L127" i="20"/>
  <c r="K127" i="20" s="1"/>
  <c r="K9" i="19" s="1"/>
  <c r="S54" i="20"/>
  <c r="R5" i="12"/>
  <c r="J128" i="20"/>
  <c r="J9" i="10" s="1"/>
  <c r="J46" i="20"/>
  <c r="I5" i="6"/>
  <c r="H48" i="20"/>
  <c r="G5" i="7"/>
  <c r="H123" i="20"/>
  <c r="H9" i="5" s="1"/>
  <c r="R280" i="20"/>
  <c r="S280" i="20" s="1"/>
  <c r="T280" i="20" s="1"/>
  <c r="U280" i="20" s="1"/>
  <c r="V280" i="20" s="1"/>
  <c r="Q125" i="20"/>
  <c r="G9" i="19"/>
  <c r="E127" i="20"/>
  <c r="E9" i="19" s="1"/>
  <c r="C127" i="20"/>
  <c r="C9" i="19" s="1"/>
  <c r="D127" i="20"/>
  <c r="D9" i="19" s="1"/>
  <c r="F127" i="20"/>
  <c r="F9" i="19" s="1"/>
  <c r="L9" i="6"/>
  <c r="L9" i="10"/>
  <c r="P128" i="20"/>
  <c r="P9" i="10" s="1"/>
  <c r="M128" i="20"/>
  <c r="M9" i="10" s="1"/>
  <c r="K35" i="20"/>
  <c r="J4" i="5"/>
  <c r="L9" i="11"/>
  <c r="N129" i="20"/>
  <c r="N9" i="11" s="1"/>
  <c r="P129" i="20"/>
  <c r="P9" i="11" s="1"/>
  <c r="M129" i="20"/>
  <c r="M9" i="11" s="1"/>
  <c r="O129" i="20"/>
  <c r="O9" i="11" s="1"/>
  <c r="R277" i="20"/>
  <c r="S277" i="20" s="1"/>
  <c r="T277" i="20" s="1"/>
  <c r="U277" i="20" s="1"/>
  <c r="V277" i="20" s="1"/>
  <c r="Q122" i="20"/>
  <c r="M122" i="20" s="1"/>
  <c r="M9" i="6" s="1"/>
  <c r="H122" i="20"/>
  <c r="H9" i="6" s="1"/>
  <c r="J45" i="20"/>
  <c r="I5" i="4"/>
  <c r="J52" i="20"/>
  <c r="I5" i="10"/>
  <c r="R2" i="4"/>
  <c r="G121" i="20"/>
  <c r="G9" i="4" s="1"/>
  <c r="H176" i="20"/>
  <c r="I176" i="20" s="1"/>
  <c r="J176" i="20" s="1"/>
  <c r="K176" i="20" s="1"/>
  <c r="L176" i="20" s="1"/>
  <c r="F179" i="20"/>
  <c r="G179" i="20" s="1"/>
  <c r="N122" i="20" l="1"/>
  <c r="N9" i="6" s="1"/>
  <c r="P122" i="20"/>
  <c r="P9" i="6" s="1"/>
  <c r="M123" i="20"/>
  <c r="M9" i="5" s="1"/>
  <c r="H127" i="20"/>
  <c r="H9" i="19" s="1"/>
  <c r="Q9" i="8"/>
  <c r="R125" i="20"/>
  <c r="R9" i="8" s="1"/>
  <c r="N126" i="20"/>
  <c r="N9" i="9" s="1"/>
  <c r="Q9" i="9"/>
  <c r="N123" i="20"/>
  <c r="N9" i="5" s="1"/>
  <c r="J127" i="20"/>
  <c r="J9" i="19" s="1"/>
  <c r="W280" i="20"/>
  <c r="X280" i="20" s="1"/>
  <c r="Y280" i="20" s="1"/>
  <c r="Z280" i="20" s="1"/>
  <c r="AA280" i="20" s="1"/>
  <c r="V125" i="20"/>
  <c r="T54" i="20"/>
  <c r="S5" i="12"/>
  <c r="W281" i="20"/>
  <c r="X281" i="20" s="1"/>
  <c r="Y281" i="20" s="1"/>
  <c r="Z281" i="20" s="1"/>
  <c r="AA281" i="20" s="1"/>
  <c r="V126" i="20"/>
  <c r="U126" i="20" s="1"/>
  <c r="U9" i="9" s="1"/>
  <c r="I50" i="20"/>
  <c r="H5" i="9"/>
  <c r="R282" i="20"/>
  <c r="S282" i="20" s="1"/>
  <c r="T282" i="20" s="1"/>
  <c r="U282" i="20" s="1"/>
  <c r="V282" i="20" s="1"/>
  <c r="Q127" i="20"/>
  <c r="O128" i="20"/>
  <c r="O9" i="10" s="1"/>
  <c r="Q9" i="10"/>
  <c r="K51" i="20"/>
  <c r="J5" i="19"/>
  <c r="K109" i="20"/>
  <c r="J8" i="4"/>
  <c r="I127" i="20"/>
  <c r="I9" i="19" s="1"/>
  <c r="L9" i="19"/>
  <c r="N127" i="20"/>
  <c r="N9" i="19" s="1"/>
  <c r="I48" i="20"/>
  <c r="H5" i="7"/>
  <c r="M125" i="20"/>
  <c r="M9" i="8" s="1"/>
  <c r="W283" i="20"/>
  <c r="X283" i="20" s="1"/>
  <c r="Y283" i="20" s="1"/>
  <c r="Z283" i="20" s="1"/>
  <c r="AA283" i="20" s="1"/>
  <c r="V128" i="20"/>
  <c r="U128" i="20" s="1"/>
  <c r="U9" i="10" s="1"/>
  <c r="P126" i="20"/>
  <c r="P9" i="9" s="1"/>
  <c r="I49" i="20"/>
  <c r="H5" i="8"/>
  <c r="I53" i="20"/>
  <c r="H5" i="11"/>
  <c r="K45" i="20"/>
  <c r="J5" i="4"/>
  <c r="P125" i="20"/>
  <c r="P9" i="8" s="1"/>
  <c r="M126" i="20"/>
  <c r="M9" i="9" s="1"/>
  <c r="Q9" i="5"/>
  <c r="Q9" i="11"/>
  <c r="W277" i="20"/>
  <c r="X277" i="20" s="1"/>
  <c r="Y277" i="20" s="1"/>
  <c r="Z277" i="20" s="1"/>
  <c r="AA277" i="20" s="1"/>
  <c r="V122" i="20"/>
  <c r="U122" i="20" s="1"/>
  <c r="U9" i="6" s="1"/>
  <c r="Q9" i="6"/>
  <c r="L35" i="20"/>
  <c r="K4" i="5"/>
  <c r="O122" i="20"/>
  <c r="O9" i="6" s="1"/>
  <c r="K46" i="20"/>
  <c r="J5" i="6"/>
  <c r="O125" i="20"/>
  <c r="O9" i="8" s="1"/>
  <c r="I47" i="20"/>
  <c r="H5" i="5"/>
  <c r="O126" i="20"/>
  <c r="O9" i="9" s="1"/>
  <c r="W278" i="20"/>
  <c r="X278" i="20" s="1"/>
  <c r="Y278" i="20" s="1"/>
  <c r="Z278" i="20" s="1"/>
  <c r="AA278" i="20" s="1"/>
  <c r="V123" i="20"/>
  <c r="R123" i="20" s="1"/>
  <c r="R9" i="5" s="1"/>
  <c r="O123" i="20"/>
  <c r="O9" i="5" s="1"/>
  <c r="W284" i="20"/>
  <c r="X284" i="20" s="1"/>
  <c r="Y284" i="20" s="1"/>
  <c r="Z284" i="20" s="1"/>
  <c r="AA284" i="20" s="1"/>
  <c r="V129" i="20"/>
  <c r="T129" i="20" s="1"/>
  <c r="T9" i="11" s="1"/>
  <c r="K52" i="20"/>
  <c r="J5" i="10"/>
  <c r="S2" i="4"/>
  <c r="F121" i="20"/>
  <c r="F9" i="4" s="1"/>
  <c r="C121" i="20"/>
  <c r="C9" i="4" s="1"/>
  <c r="E121" i="20"/>
  <c r="E9" i="4" s="1"/>
  <c r="D121" i="20"/>
  <c r="D9" i="4" s="1"/>
  <c r="H179" i="20"/>
  <c r="I179" i="20" s="1"/>
  <c r="J179" i="20" s="1"/>
  <c r="K179" i="20" s="1"/>
  <c r="L179" i="20" s="1"/>
  <c r="G124" i="20"/>
  <c r="G9" i="7" s="1"/>
  <c r="L121" i="20"/>
  <c r="M176" i="20"/>
  <c r="N176" i="20" s="1"/>
  <c r="O176" i="20" s="1"/>
  <c r="P176" i="20" s="1"/>
  <c r="Q176" i="20" s="1"/>
  <c r="S122" i="20" l="1"/>
  <c r="S9" i="6" s="1"/>
  <c r="AB284" i="20"/>
  <c r="AC284" i="20" s="1"/>
  <c r="AD284" i="20" s="1"/>
  <c r="AE284" i="20" s="1"/>
  <c r="AF284" i="20" s="1"/>
  <c r="AA129" i="20"/>
  <c r="T123" i="20"/>
  <c r="T9" i="5" s="1"/>
  <c r="L45" i="20"/>
  <c r="K5" i="4"/>
  <c r="U54" i="20"/>
  <c r="T5" i="12"/>
  <c r="L46" i="20"/>
  <c r="K5" i="6"/>
  <c r="S123" i="20"/>
  <c r="S9" i="5" s="1"/>
  <c r="L109" i="20"/>
  <c r="K8" i="4"/>
  <c r="P127" i="20"/>
  <c r="P9" i="19" s="1"/>
  <c r="Q9" i="19"/>
  <c r="T125" i="20"/>
  <c r="T9" i="8" s="1"/>
  <c r="V9" i="8"/>
  <c r="J53" i="20"/>
  <c r="I5" i="11"/>
  <c r="AB280" i="20"/>
  <c r="AC280" i="20" s="1"/>
  <c r="AD280" i="20" s="1"/>
  <c r="AE280" i="20" s="1"/>
  <c r="AF280" i="20" s="1"/>
  <c r="AA125" i="20"/>
  <c r="Y125" i="20" s="1"/>
  <c r="Y9" i="8" s="1"/>
  <c r="AB277" i="20"/>
  <c r="AC277" i="20" s="1"/>
  <c r="AD277" i="20" s="1"/>
  <c r="AE277" i="20" s="1"/>
  <c r="AF277" i="20" s="1"/>
  <c r="AA122" i="20"/>
  <c r="Y122" i="20" s="1"/>
  <c r="Y9" i="6" s="1"/>
  <c r="L51" i="20"/>
  <c r="K5" i="19"/>
  <c r="U125" i="20"/>
  <c r="U9" i="8" s="1"/>
  <c r="M35" i="20"/>
  <c r="L4" i="5"/>
  <c r="R129" i="20"/>
  <c r="R9" i="11" s="1"/>
  <c r="J49" i="20"/>
  <c r="I5" i="8"/>
  <c r="O127" i="20"/>
  <c r="O9" i="19" s="1"/>
  <c r="S128" i="20"/>
  <c r="S9" i="10" s="1"/>
  <c r="J50" i="20"/>
  <c r="I5" i="9"/>
  <c r="S125" i="20"/>
  <c r="S9" i="8" s="1"/>
  <c r="AB283" i="20"/>
  <c r="AC283" i="20" s="1"/>
  <c r="AD283" i="20" s="1"/>
  <c r="AE283" i="20" s="1"/>
  <c r="AF283" i="20" s="1"/>
  <c r="AA128" i="20"/>
  <c r="W128" i="20" s="1"/>
  <c r="W9" i="10" s="1"/>
  <c r="V9" i="6"/>
  <c r="J48" i="20"/>
  <c r="I5" i="7"/>
  <c r="K121" i="20"/>
  <c r="K9" i="4" s="1"/>
  <c r="L9" i="4"/>
  <c r="R122" i="20"/>
  <c r="R9" i="6" s="1"/>
  <c r="M127" i="20"/>
  <c r="M9" i="19" s="1"/>
  <c r="T126" i="20"/>
  <c r="T9" i="9" s="1"/>
  <c r="V9" i="9"/>
  <c r="R126" i="20"/>
  <c r="R9" i="9" s="1"/>
  <c r="S129" i="20"/>
  <c r="S9" i="11" s="1"/>
  <c r="V9" i="11"/>
  <c r="X129" i="20"/>
  <c r="X9" i="11" s="1"/>
  <c r="W129" i="20"/>
  <c r="W9" i="11" s="1"/>
  <c r="Y129" i="20"/>
  <c r="Y9" i="11" s="1"/>
  <c r="V9" i="5"/>
  <c r="X123" i="20"/>
  <c r="X9" i="5" s="1"/>
  <c r="U123" i="20"/>
  <c r="U9" i="5" s="1"/>
  <c r="V127" i="20"/>
  <c r="U127" i="20" s="1"/>
  <c r="U9" i="19" s="1"/>
  <c r="W282" i="20"/>
  <c r="X282" i="20" s="1"/>
  <c r="Y282" i="20" s="1"/>
  <c r="Z282" i="20" s="1"/>
  <c r="AA282" i="20" s="1"/>
  <c r="AB278" i="20"/>
  <c r="AC278" i="20" s="1"/>
  <c r="AD278" i="20" s="1"/>
  <c r="AE278" i="20" s="1"/>
  <c r="AF278" i="20" s="1"/>
  <c r="AA123" i="20"/>
  <c r="W123" i="20" s="1"/>
  <c r="W9" i="5" s="1"/>
  <c r="J47" i="20"/>
  <c r="I5" i="5"/>
  <c r="T122" i="20"/>
  <c r="T9" i="6" s="1"/>
  <c r="U129" i="20"/>
  <c r="U9" i="11" s="1"/>
  <c r="T128" i="20"/>
  <c r="T9" i="10" s="1"/>
  <c r="V9" i="10"/>
  <c r="R128" i="20"/>
  <c r="R9" i="10" s="1"/>
  <c r="AB281" i="20"/>
  <c r="AC281" i="20" s="1"/>
  <c r="AD281" i="20" s="1"/>
  <c r="AE281" i="20" s="1"/>
  <c r="AF281" i="20" s="1"/>
  <c r="AA126" i="20"/>
  <c r="S126" i="20"/>
  <c r="S9" i="9" s="1"/>
  <c r="L52" i="20"/>
  <c r="K5" i="10"/>
  <c r="T2" i="4"/>
  <c r="I121" i="20"/>
  <c r="I9" i="4" s="1"/>
  <c r="J121" i="20"/>
  <c r="J9" i="4" s="1"/>
  <c r="E124" i="20"/>
  <c r="E9" i="7" s="1"/>
  <c r="F124" i="20"/>
  <c r="F9" i="7" s="1"/>
  <c r="D124" i="20"/>
  <c r="D9" i="7" s="1"/>
  <c r="C124" i="20"/>
  <c r="C9" i="7" s="1"/>
  <c r="M179" i="20"/>
  <c r="N179" i="20" s="1"/>
  <c r="O179" i="20" s="1"/>
  <c r="P179" i="20" s="1"/>
  <c r="Q179" i="20" s="1"/>
  <c r="L124" i="20"/>
  <c r="R176" i="20"/>
  <c r="S176" i="20" s="1"/>
  <c r="T176" i="20" s="1"/>
  <c r="U176" i="20" s="1"/>
  <c r="V176" i="20" s="1"/>
  <c r="Q121" i="20"/>
  <c r="H121" i="20"/>
  <c r="H9" i="4" s="1"/>
  <c r="Z122" i="20" l="1"/>
  <c r="Z9" i="6" s="1"/>
  <c r="Z123" i="20"/>
  <c r="Z9" i="5" s="1"/>
  <c r="W122" i="20"/>
  <c r="W9" i="6" s="1"/>
  <c r="X122" i="20"/>
  <c r="X9" i="6" s="1"/>
  <c r="Z125" i="20"/>
  <c r="Z9" i="8" s="1"/>
  <c r="Y128" i="20"/>
  <c r="Y9" i="10" s="1"/>
  <c r="X128" i="20"/>
  <c r="X9" i="10" s="1"/>
  <c r="Z128" i="20"/>
  <c r="Z9" i="10" s="1"/>
  <c r="Y126" i="20"/>
  <c r="Y9" i="9" s="1"/>
  <c r="AA9" i="9"/>
  <c r="M46" i="20"/>
  <c r="L5" i="6"/>
  <c r="AG281" i="20"/>
  <c r="AH281" i="20" s="1"/>
  <c r="AI281" i="20" s="1"/>
  <c r="AJ281" i="20" s="1"/>
  <c r="AK281" i="20" s="1"/>
  <c r="AK126" i="20" s="1"/>
  <c r="AK9" i="9" s="1"/>
  <c r="AF126" i="20"/>
  <c r="AE126" i="20" s="1"/>
  <c r="AE9" i="9" s="1"/>
  <c r="K50" i="20"/>
  <c r="J5" i="9"/>
  <c r="K53" i="20"/>
  <c r="J5" i="11"/>
  <c r="S127" i="20"/>
  <c r="S9" i="19" s="1"/>
  <c r="N35" i="20"/>
  <c r="M4" i="5"/>
  <c r="O121" i="20"/>
  <c r="O9" i="4" s="1"/>
  <c r="Q9" i="4"/>
  <c r="W125" i="20"/>
  <c r="W9" i="8" s="1"/>
  <c r="V54" i="20"/>
  <c r="U5" i="12"/>
  <c r="R127" i="20"/>
  <c r="R9" i="19" s="1"/>
  <c r="V9" i="19"/>
  <c r="I124" i="20"/>
  <c r="I9" i="7" s="1"/>
  <c r="L9" i="7"/>
  <c r="K47" i="20"/>
  <c r="J5" i="5"/>
  <c r="AA9" i="6"/>
  <c r="M45" i="20"/>
  <c r="L5" i="4"/>
  <c r="AA9" i="5"/>
  <c r="Y123" i="20"/>
  <c r="Y9" i="5" s="1"/>
  <c r="Z126" i="20"/>
  <c r="Z9" i="9" s="1"/>
  <c r="AA9" i="10"/>
  <c r="K49" i="20"/>
  <c r="J5" i="8"/>
  <c r="AG277" i="20"/>
  <c r="AH277" i="20" s="1"/>
  <c r="AI277" i="20" s="1"/>
  <c r="AJ277" i="20" s="1"/>
  <c r="AK277" i="20" s="1"/>
  <c r="AK122" i="20" s="1"/>
  <c r="AF122" i="20"/>
  <c r="AE122" i="20" s="1"/>
  <c r="AE9" i="6" s="1"/>
  <c r="M109" i="20"/>
  <c r="L8" i="4"/>
  <c r="M51" i="20"/>
  <c r="L5" i="19"/>
  <c r="AG278" i="20"/>
  <c r="AH278" i="20" s="1"/>
  <c r="AI278" i="20" s="1"/>
  <c r="AJ278" i="20" s="1"/>
  <c r="AK278" i="20" s="1"/>
  <c r="AK123" i="20" s="1"/>
  <c r="AK9" i="5" s="1"/>
  <c r="AF123" i="20"/>
  <c r="AE123" i="20" s="1"/>
  <c r="AE9" i="5" s="1"/>
  <c r="X126" i="20"/>
  <c r="X9" i="9" s="1"/>
  <c r="AG283" i="20"/>
  <c r="AH283" i="20" s="1"/>
  <c r="AI283" i="20" s="1"/>
  <c r="AJ283" i="20" s="1"/>
  <c r="AK283" i="20" s="1"/>
  <c r="AK128" i="20" s="1"/>
  <c r="AK9" i="10" s="1"/>
  <c r="AF128" i="20"/>
  <c r="AD128" i="20" s="1"/>
  <c r="AD9" i="10" s="1"/>
  <c r="X125" i="20"/>
  <c r="X9" i="8" s="1"/>
  <c r="AA9" i="8"/>
  <c r="Z129" i="20"/>
  <c r="Z9" i="11" s="1"/>
  <c r="AA9" i="11"/>
  <c r="AA127" i="20"/>
  <c r="W127" i="20" s="1"/>
  <c r="W9" i="19" s="1"/>
  <c r="AB282" i="20"/>
  <c r="AC282" i="20" s="1"/>
  <c r="AD282" i="20" s="1"/>
  <c r="AE282" i="20" s="1"/>
  <c r="AF282" i="20" s="1"/>
  <c r="W126" i="20"/>
  <c r="W9" i="9" s="1"/>
  <c r="K48" i="20"/>
  <c r="J5" i="7"/>
  <c r="AG280" i="20"/>
  <c r="AH280" i="20" s="1"/>
  <c r="AI280" i="20" s="1"/>
  <c r="AJ280" i="20" s="1"/>
  <c r="AK280" i="20" s="1"/>
  <c r="AK125" i="20" s="1"/>
  <c r="AK9" i="8" s="1"/>
  <c r="AF125" i="20"/>
  <c r="AE125" i="20" s="1"/>
  <c r="AE9" i="8" s="1"/>
  <c r="T127" i="20"/>
  <c r="T9" i="19" s="1"/>
  <c r="AG284" i="20"/>
  <c r="AH284" i="20" s="1"/>
  <c r="AI284" i="20" s="1"/>
  <c r="AJ284" i="20" s="1"/>
  <c r="AK284" i="20" s="1"/>
  <c r="AK129" i="20" s="1"/>
  <c r="AK9" i="11" s="1"/>
  <c r="AF129" i="20"/>
  <c r="M52" i="20"/>
  <c r="L5" i="10"/>
  <c r="U2" i="4"/>
  <c r="N121" i="20"/>
  <c r="N9" i="4" s="1"/>
  <c r="M121" i="20"/>
  <c r="M9" i="4" s="1"/>
  <c r="K124" i="20"/>
  <c r="K9" i="7" s="1"/>
  <c r="J124" i="20"/>
  <c r="J9" i="7" s="1"/>
  <c r="P121" i="20"/>
  <c r="P9" i="4" s="1"/>
  <c r="V121" i="20"/>
  <c r="V9" i="4" s="1"/>
  <c r="W176" i="20"/>
  <c r="X176" i="20" s="1"/>
  <c r="Y176" i="20" s="1"/>
  <c r="Z176" i="20" s="1"/>
  <c r="AA176" i="20" s="1"/>
  <c r="H124" i="20"/>
  <c r="H9" i="7" s="1"/>
  <c r="R179" i="20"/>
  <c r="S179" i="20" s="1"/>
  <c r="T179" i="20" s="1"/>
  <c r="U179" i="20" s="1"/>
  <c r="V179" i="20" s="1"/>
  <c r="Q124" i="20"/>
  <c r="AC125" i="20" l="1"/>
  <c r="AC9" i="8" s="1"/>
  <c r="AD126" i="20"/>
  <c r="AD9" i="9" s="1"/>
  <c r="AB126" i="20"/>
  <c r="AB9" i="9" s="1"/>
  <c r="AB123" i="20"/>
  <c r="AB9" i="5" s="1"/>
  <c r="AB128" i="20"/>
  <c r="AB9" i="10" s="1"/>
  <c r="X127" i="20"/>
  <c r="X9" i="19" s="1"/>
  <c r="AA9" i="19"/>
  <c r="AC128" i="20"/>
  <c r="AC9" i="10" s="1"/>
  <c r="AD123" i="20"/>
  <c r="AD9" i="5" s="1"/>
  <c r="O35" i="20"/>
  <c r="N4" i="5"/>
  <c r="AC129" i="20"/>
  <c r="AC9" i="11" s="1"/>
  <c r="AF9" i="11"/>
  <c r="AJ129" i="20"/>
  <c r="AJ9" i="11" s="1"/>
  <c r="AI129" i="20"/>
  <c r="AI9" i="11" s="1"/>
  <c r="AG129" i="20"/>
  <c r="AG9" i="11" s="1"/>
  <c r="AH129" i="20"/>
  <c r="AH9" i="11" s="1"/>
  <c r="AB129" i="20"/>
  <c r="AB9" i="11" s="1"/>
  <c r="N51" i="20"/>
  <c r="M5" i="19"/>
  <c r="N46" i="20"/>
  <c r="M5" i="6"/>
  <c r="AD129" i="20"/>
  <c r="AD9" i="11" s="1"/>
  <c r="L47" i="20"/>
  <c r="K5" i="5"/>
  <c r="AE129" i="20"/>
  <c r="AE9" i="11" s="1"/>
  <c r="AF9" i="10"/>
  <c r="AG128" i="20"/>
  <c r="AG9" i="10" s="1"/>
  <c r="AJ128" i="20"/>
  <c r="AJ9" i="10" s="1"/>
  <c r="AI128" i="20"/>
  <c r="AI9" i="10" s="1"/>
  <c r="AH128" i="20"/>
  <c r="AH9" i="10" s="1"/>
  <c r="N109" i="20"/>
  <c r="M8" i="4"/>
  <c r="AE128" i="20"/>
  <c r="AE9" i="10" s="1"/>
  <c r="W54" i="20"/>
  <c r="V5" i="12"/>
  <c r="L53" i="20"/>
  <c r="K5" i="11"/>
  <c r="P124" i="20"/>
  <c r="P9" i="7" s="1"/>
  <c r="Q9" i="7"/>
  <c r="AD122" i="20"/>
  <c r="AD9" i="6" s="1"/>
  <c r="AF9" i="6"/>
  <c r="AG122" i="20"/>
  <c r="AG9" i="6" s="1"/>
  <c r="AH122" i="20"/>
  <c r="AH9" i="6" s="1"/>
  <c r="AJ122" i="20"/>
  <c r="AJ9" i="6" s="1"/>
  <c r="N45" i="20"/>
  <c r="M5" i="4"/>
  <c r="AG282" i="20"/>
  <c r="AH282" i="20" s="1"/>
  <c r="AI282" i="20" s="1"/>
  <c r="AJ282" i="20" s="1"/>
  <c r="AK282" i="20" s="1"/>
  <c r="AK127" i="20" s="1"/>
  <c r="AK9" i="19" s="1"/>
  <c r="AF127" i="20"/>
  <c r="L49" i="20"/>
  <c r="K5" i="8"/>
  <c r="AB125" i="20"/>
  <c r="AB9" i="8" s="1"/>
  <c r="AF9" i="8"/>
  <c r="AH125" i="20"/>
  <c r="AH9" i="8" s="1"/>
  <c r="AJ125" i="20"/>
  <c r="AJ9" i="8" s="1"/>
  <c r="AG125" i="20"/>
  <c r="AG9" i="8" s="1"/>
  <c r="AI125" i="20"/>
  <c r="AI9" i="8" s="1"/>
  <c r="L48" i="20"/>
  <c r="K5" i="7"/>
  <c r="AI122" i="20"/>
  <c r="AI9" i="6" s="1"/>
  <c r="AK9" i="6"/>
  <c r="AB122" i="20"/>
  <c r="AB9" i="6" s="1"/>
  <c r="Z127" i="20"/>
  <c r="Z9" i="19" s="1"/>
  <c r="L50" i="20"/>
  <c r="K5" i="9"/>
  <c r="AD125" i="20"/>
  <c r="AD9" i="8" s="1"/>
  <c r="AC123" i="20"/>
  <c r="AC9" i="5" s="1"/>
  <c r="AF9" i="5"/>
  <c r="AG123" i="20"/>
  <c r="AG9" i="5" s="1"/>
  <c r="AI123" i="20"/>
  <c r="AI9" i="5" s="1"/>
  <c r="AH123" i="20"/>
  <c r="AH9" i="5" s="1"/>
  <c r="AJ123" i="20"/>
  <c r="AJ9" i="5" s="1"/>
  <c r="AC122" i="20"/>
  <c r="AC9" i="6" s="1"/>
  <c r="Y127" i="20"/>
  <c r="Y9" i="19" s="1"/>
  <c r="AC126" i="20"/>
  <c r="AC9" i="9" s="1"/>
  <c r="AF9" i="9"/>
  <c r="AI126" i="20"/>
  <c r="AI9" i="9" s="1"/>
  <c r="AH126" i="20"/>
  <c r="AH9" i="9" s="1"/>
  <c r="AG126" i="20"/>
  <c r="AG9" i="9" s="1"/>
  <c r="AJ126" i="20"/>
  <c r="AJ9" i="9" s="1"/>
  <c r="N52" i="20"/>
  <c r="M5" i="10"/>
  <c r="V2" i="4"/>
  <c r="O124" i="20"/>
  <c r="O9" i="7" s="1"/>
  <c r="N124" i="20"/>
  <c r="N9" i="7" s="1"/>
  <c r="AB176" i="20"/>
  <c r="AC176" i="20" s="1"/>
  <c r="AD176" i="20" s="1"/>
  <c r="AE176" i="20" s="1"/>
  <c r="AF176" i="20" s="1"/>
  <c r="AA121" i="20"/>
  <c r="U121" i="20"/>
  <c r="U9" i="4" s="1"/>
  <c r="W179" i="20"/>
  <c r="X179" i="20" s="1"/>
  <c r="Y179" i="20" s="1"/>
  <c r="Z179" i="20" s="1"/>
  <c r="AA179" i="20" s="1"/>
  <c r="V124" i="20"/>
  <c r="S121" i="20"/>
  <c r="S9" i="4" s="1"/>
  <c r="R121" i="20"/>
  <c r="R9" i="4" s="1"/>
  <c r="M124" i="20"/>
  <c r="M9" i="7" s="1"/>
  <c r="T121" i="20"/>
  <c r="T9" i="4" s="1"/>
  <c r="AF9" i="19" l="1"/>
  <c r="AG127" i="20"/>
  <c r="AG9" i="19" s="1"/>
  <c r="AI127" i="20"/>
  <c r="AI9" i="19" s="1"/>
  <c r="AJ127" i="20"/>
  <c r="AJ9" i="19" s="1"/>
  <c r="AH127" i="20"/>
  <c r="AH9" i="19" s="1"/>
  <c r="M50" i="20"/>
  <c r="L5" i="9"/>
  <c r="O109" i="20"/>
  <c r="N8" i="4"/>
  <c r="M47" i="20"/>
  <c r="L5" i="5"/>
  <c r="Z121" i="20"/>
  <c r="Z9" i="4" s="1"/>
  <c r="AA9" i="4"/>
  <c r="AD127" i="20"/>
  <c r="AD9" i="19" s="1"/>
  <c r="O45" i="20"/>
  <c r="N5" i="4"/>
  <c r="M53" i="20"/>
  <c r="L5" i="11"/>
  <c r="O46" i="20"/>
  <c r="N5" i="6"/>
  <c r="AB127" i="20"/>
  <c r="AB9" i="19" s="1"/>
  <c r="AC127" i="20"/>
  <c r="AC9" i="19" s="1"/>
  <c r="AE127" i="20"/>
  <c r="AE9" i="19" s="1"/>
  <c r="X54" i="20"/>
  <c r="W5" i="12"/>
  <c r="O51" i="20"/>
  <c r="N5" i="19"/>
  <c r="S124" i="20"/>
  <c r="S9" i="7" s="1"/>
  <c r="V9" i="7"/>
  <c r="M48" i="20"/>
  <c r="L5" i="7"/>
  <c r="M49" i="20"/>
  <c r="L5" i="8"/>
  <c r="P35" i="20"/>
  <c r="O4" i="5"/>
  <c r="O52" i="20"/>
  <c r="N5" i="10"/>
  <c r="W2" i="4"/>
  <c r="X121" i="20"/>
  <c r="X9" i="4" s="1"/>
  <c r="Y121" i="20"/>
  <c r="Y9" i="4" s="1"/>
  <c r="W121" i="20"/>
  <c r="W9" i="4" s="1"/>
  <c r="U124" i="20"/>
  <c r="U9" i="7" s="1"/>
  <c r="T124" i="20"/>
  <c r="T9" i="7" s="1"/>
  <c r="AB179" i="20"/>
  <c r="AC179" i="20" s="1"/>
  <c r="AD179" i="20" s="1"/>
  <c r="AE179" i="20" s="1"/>
  <c r="AF179" i="20" s="1"/>
  <c r="AA124" i="20"/>
  <c r="AA9" i="7" s="1"/>
  <c r="R124" i="20"/>
  <c r="R9" i="7" s="1"/>
  <c r="AF121" i="20"/>
  <c r="AG176" i="20"/>
  <c r="AH176" i="20" s="1"/>
  <c r="AI176" i="20" s="1"/>
  <c r="AJ176" i="20" s="1"/>
  <c r="AK176" i="20" s="1"/>
  <c r="AK121" i="20" s="1"/>
  <c r="AK9" i="4" s="1"/>
  <c r="Y54" i="20" l="1"/>
  <c r="X5" i="12"/>
  <c r="P109" i="20"/>
  <c r="O8" i="4"/>
  <c r="AD121" i="20"/>
  <c r="AD9" i="4" s="1"/>
  <c r="AF9" i="4"/>
  <c r="P45" i="20"/>
  <c r="O5" i="4"/>
  <c r="N48" i="20"/>
  <c r="M5" i="7"/>
  <c r="N50" i="20"/>
  <c r="M5" i="9"/>
  <c r="P46" i="20"/>
  <c r="O5" i="6"/>
  <c r="Q35" i="20"/>
  <c r="P4" i="5"/>
  <c r="P51" i="20"/>
  <c r="O5" i="19"/>
  <c r="N47" i="20"/>
  <c r="M5" i="5"/>
  <c r="N49" i="20"/>
  <c r="M5" i="8"/>
  <c r="N53" i="20"/>
  <c r="M5" i="11"/>
  <c r="P52" i="20"/>
  <c r="O5" i="10"/>
  <c r="X2" i="4"/>
  <c r="AC121" i="20"/>
  <c r="AC9" i="4" s="1"/>
  <c r="AB121" i="20"/>
  <c r="AB9" i="4" s="1"/>
  <c r="Y124" i="20"/>
  <c r="Y9" i="7" s="1"/>
  <c r="AG121" i="20"/>
  <c r="AG9" i="4" s="1"/>
  <c r="AI121" i="20"/>
  <c r="AI9" i="4" s="1"/>
  <c r="AH121" i="20"/>
  <c r="AH9" i="4" s="1"/>
  <c r="AJ121" i="20"/>
  <c r="AJ9" i="4" s="1"/>
  <c r="AG179" i="20"/>
  <c r="AH179" i="20" s="1"/>
  <c r="AI179" i="20" s="1"/>
  <c r="AJ179" i="20" s="1"/>
  <c r="AK179" i="20" s="1"/>
  <c r="AK124" i="20" s="1"/>
  <c r="AK9" i="7" s="1"/>
  <c r="AF124" i="20"/>
  <c r="W124" i="20"/>
  <c r="W9" i="7" s="1"/>
  <c r="AE121" i="20"/>
  <c r="AE9" i="4" s="1"/>
  <c r="Z124" i="20"/>
  <c r="Z9" i="7" s="1"/>
  <c r="X124" i="20"/>
  <c r="X9" i="7" s="1"/>
  <c r="O53" i="20" l="1"/>
  <c r="N5" i="11"/>
  <c r="R35" i="20"/>
  <c r="Q4" i="5"/>
  <c r="Q45" i="20"/>
  <c r="P5" i="4"/>
  <c r="O47" i="20"/>
  <c r="N5" i="5"/>
  <c r="O50" i="20"/>
  <c r="N5" i="9"/>
  <c r="Q109" i="20"/>
  <c r="P8" i="4"/>
  <c r="O49" i="20"/>
  <c r="N5" i="8"/>
  <c r="Q46" i="20"/>
  <c r="P5" i="6"/>
  <c r="AB124" i="20"/>
  <c r="AB9" i="7" s="1"/>
  <c r="AF9" i="7"/>
  <c r="Q51" i="20"/>
  <c r="P5" i="19"/>
  <c r="O48" i="20"/>
  <c r="N5" i="7"/>
  <c r="Z54" i="20"/>
  <c r="Y5" i="12"/>
  <c r="Q52" i="20"/>
  <c r="P5" i="10"/>
  <c r="Y2" i="4"/>
  <c r="AD124" i="20"/>
  <c r="AD9" i="7" s="1"/>
  <c r="AE124" i="20"/>
  <c r="AE9" i="7" s="1"/>
  <c r="AJ124" i="20"/>
  <c r="AJ9" i="7" s="1"/>
  <c r="AG124" i="20"/>
  <c r="AG9" i="7" s="1"/>
  <c r="AH124" i="20"/>
  <c r="AH9" i="7" s="1"/>
  <c r="AI124" i="20"/>
  <c r="AI9" i="7" s="1"/>
  <c r="AC124" i="20"/>
  <c r="AC9" i="7" s="1"/>
  <c r="AA54" i="20" l="1"/>
  <c r="Z5" i="12"/>
  <c r="R46" i="20"/>
  <c r="Q5" i="6"/>
  <c r="P47" i="20"/>
  <c r="O5" i="5"/>
  <c r="P49" i="20"/>
  <c r="O5" i="8"/>
  <c r="R45" i="20"/>
  <c r="Q5" i="4"/>
  <c r="R51" i="20"/>
  <c r="Q5" i="19"/>
  <c r="R109" i="20"/>
  <c r="Q8" i="4"/>
  <c r="S35" i="20"/>
  <c r="R4" i="5"/>
  <c r="P48" i="20"/>
  <c r="O5" i="7"/>
  <c r="P50" i="20"/>
  <c r="O5" i="9"/>
  <c r="P53" i="20"/>
  <c r="O5" i="11"/>
  <c r="R52" i="20"/>
  <c r="Q5" i="10"/>
  <c r="Z2" i="4"/>
  <c r="T35" i="20" l="1"/>
  <c r="S4" i="5"/>
  <c r="Q49" i="20"/>
  <c r="P5" i="8"/>
  <c r="Q50" i="20"/>
  <c r="P5" i="9"/>
  <c r="S51" i="20"/>
  <c r="R5" i="19"/>
  <c r="S46" i="20"/>
  <c r="R5" i="6"/>
  <c r="Q53" i="20"/>
  <c r="P5" i="11"/>
  <c r="S109" i="20"/>
  <c r="R8" i="4"/>
  <c r="Q47" i="20"/>
  <c r="P5" i="5"/>
  <c r="Q48" i="20"/>
  <c r="P5" i="7"/>
  <c r="S45" i="20"/>
  <c r="R5" i="4"/>
  <c r="AB54" i="20"/>
  <c r="AA5" i="12"/>
  <c r="S52" i="20"/>
  <c r="R5" i="10"/>
  <c r="AA2" i="4"/>
  <c r="R47" i="20" l="1"/>
  <c r="Q5" i="5"/>
  <c r="T51" i="20"/>
  <c r="S5" i="19"/>
  <c r="T45" i="20"/>
  <c r="S5" i="4"/>
  <c r="R53" i="20"/>
  <c r="Q5" i="11"/>
  <c r="R49" i="20"/>
  <c r="Q5" i="8"/>
  <c r="AC54" i="20"/>
  <c r="AB5" i="12"/>
  <c r="T109" i="20"/>
  <c r="S8" i="4"/>
  <c r="R50" i="20"/>
  <c r="Q5" i="9"/>
  <c r="R48" i="20"/>
  <c r="Q5" i="7"/>
  <c r="T46" i="20"/>
  <c r="S5" i="6"/>
  <c r="U35" i="20"/>
  <c r="T4" i="5"/>
  <c r="T52" i="20"/>
  <c r="S5" i="10"/>
  <c r="AB2" i="4"/>
  <c r="S50" i="20" l="1"/>
  <c r="R5" i="9"/>
  <c r="S53" i="20"/>
  <c r="R5" i="11"/>
  <c r="U46" i="20"/>
  <c r="T5" i="6"/>
  <c r="AD54" i="20"/>
  <c r="AC5" i="12"/>
  <c r="U51" i="20"/>
  <c r="T5" i="19"/>
  <c r="U109" i="20"/>
  <c r="T8" i="4"/>
  <c r="U45" i="20"/>
  <c r="T5" i="4"/>
  <c r="V35" i="20"/>
  <c r="U4" i="5"/>
  <c r="S48" i="20"/>
  <c r="R5" i="7"/>
  <c r="S49" i="20"/>
  <c r="R5" i="8"/>
  <c r="S47" i="20"/>
  <c r="R5" i="5"/>
  <c r="U52" i="20"/>
  <c r="T5" i="10"/>
  <c r="W35" i="20" l="1"/>
  <c r="V4" i="5"/>
  <c r="AE54" i="20"/>
  <c r="AD5" i="12"/>
  <c r="T49" i="20"/>
  <c r="S5" i="8"/>
  <c r="V109" i="20"/>
  <c r="U8" i="4"/>
  <c r="T53" i="20"/>
  <c r="S5" i="11"/>
  <c r="T47" i="20"/>
  <c r="S5" i="5"/>
  <c r="V45" i="20"/>
  <c r="U5" i="4"/>
  <c r="V46" i="20"/>
  <c r="U5" i="6"/>
  <c r="T48" i="20"/>
  <c r="S5" i="7"/>
  <c r="V51" i="20"/>
  <c r="U5" i="19"/>
  <c r="T50" i="20"/>
  <c r="S5" i="9"/>
  <c r="V52" i="20"/>
  <c r="U5" i="10"/>
  <c r="AD2" i="4"/>
  <c r="W46" i="20" l="1"/>
  <c r="V5" i="6"/>
  <c r="W45" i="20"/>
  <c r="V5" i="4"/>
  <c r="W51" i="20"/>
  <c r="V5" i="19"/>
  <c r="U47" i="20"/>
  <c r="T5" i="5"/>
  <c r="AF54" i="20"/>
  <c r="AE5" i="12"/>
  <c r="W109" i="20"/>
  <c r="V8" i="4"/>
  <c r="U50" i="20"/>
  <c r="T5" i="9"/>
  <c r="U49" i="20"/>
  <c r="T5" i="8"/>
  <c r="U48" i="20"/>
  <c r="T5" i="7"/>
  <c r="U53" i="20"/>
  <c r="T5" i="11"/>
  <c r="X35" i="20"/>
  <c r="W4" i="5"/>
  <c r="W52" i="20"/>
  <c r="V5" i="10"/>
  <c r="AE2" i="4"/>
  <c r="V49" i="20" l="1"/>
  <c r="U5" i="8"/>
  <c r="V47" i="20"/>
  <c r="U5" i="5"/>
  <c r="Y35" i="20"/>
  <c r="X4" i="5"/>
  <c r="V50" i="20"/>
  <c r="U5" i="9"/>
  <c r="X51" i="20"/>
  <c r="W5" i="19"/>
  <c r="V53" i="20"/>
  <c r="U5" i="11"/>
  <c r="X109" i="20"/>
  <c r="W8" i="4"/>
  <c r="X45" i="20"/>
  <c r="W5" i="4"/>
  <c r="V48" i="20"/>
  <c r="U5" i="7"/>
  <c r="AG54" i="20"/>
  <c r="AF5" i="12"/>
  <c r="X46" i="20"/>
  <c r="W5" i="6"/>
  <c r="X52" i="20"/>
  <c r="W5" i="10"/>
  <c r="AF2" i="4"/>
  <c r="Y45" i="20" l="1"/>
  <c r="X5" i="4"/>
  <c r="W50" i="20"/>
  <c r="V5" i="9"/>
  <c r="Y46" i="20"/>
  <c r="X5" i="6"/>
  <c r="AH54" i="20"/>
  <c r="AG5" i="12"/>
  <c r="W53" i="20"/>
  <c r="V5" i="11"/>
  <c r="W47" i="20"/>
  <c r="V5" i="5"/>
  <c r="Y109" i="20"/>
  <c r="X8" i="4"/>
  <c r="Z35" i="20"/>
  <c r="Y4" i="5"/>
  <c r="W48" i="20"/>
  <c r="V5" i="7"/>
  <c r="Y51" i="20"/>
  <c r="X5" i="19"/>
  <c r="W49" i="20"/>
  <c r="V5" i="8"/>
  <c r="Y52" i="20"/>
  <c r="X5" i="10"/>
  <c r="AG2" i="4"/>
  <c r="AA35" i="20" l="1"/>
  <c r="Z4" i="5"/>
  <c r="AI54" i="20"/>
  <c r="AH5" i="12"/>
  <c r="X49" i="20"/>
  <c r="W5" i="8"/>
  <c r="Z109" i="20"/>
  <c r="Y8" i="4"/>
  <c r="Z51" i="20"/>
  <c r="Y5" i="19"/>
  <c r="X47" i="20"/>
  <c r="W5" i="5"/>
  <c r="X50" i="20"/>
  <c r="W5" i="9"/>
  <c r="Z46" i="20"/>
  <c r="Y5" i="6"/>
  <c r="X48" i="20"/>
  <c r="W5" i="7"/>
  <c r="X53" i="20"/>
  <c r="W5" i="11"/>
  <c r="Z45" i="20"/>
  <c r="Y5" i="4"/>
  <c r="Z52" i="20"/>
  <c r="Y5" i="10"/>
  <c r="AH2" i="4"/>
  <c r="AA46" i="20" l="1"/>
  <c r="Z5" i="6"/>
  <c r="AA109" i="20"/>
  <c r="Z8" i="4"/>
  <c r="Y53" i="20"/>
  <c r="X5" i="11"/>
  <c r="Y47" i="20"/>
  <c r="X5" i="5"/>
  <c r="AJ54" i="20"/>
  <c r="AI5" i="12"/>
  <c r="AA45" i="20"/>
  <c r="Z5" i="4"/>
  <c r="Y49" i="20"/>
  <c r="X5" i="8"/>
  <c r="Y50" i="20"/>
  <c r="X5" i="9"/>
  <c r="Y48" i="20"/>
  <c r="X5" i="7"/>
  <c r="AA51" i="20"/>
  <c r="Z5" i="19"/>
  <c r="AB35" i="20"/>
  <c r="AA4" i="5"/>
  <c r="AA52" i="20"/>
  <c r="Z5" i="10"/>
  <c r="AI2" i="4"/>
  <c r="Z50" i="20" l="1"/>
  <c r="Y5" i="9"/>
  <c r="Z47" i="20"/>
  <c r="Y5" i="5"/>
  <c r="Z49" i="20"/>
  <c r="Y5" i="8"/>
  <c r="AB51" i="20"/>
  <c r="AA5" i="19"/>
  <c r="AB45" i="20"/>
  <c r="AA5" i="4"/>
  <c r="AB109" i="20"/>
  <c r="AA8" i="4"/>
  <c r="Z53" i="20"/>
  <c r="Y5" i="11"/>
  <c r="AC35" i="20"/>
  <c r="AB4" i="5"/>
  <c r="Z48" i="20"/>
  <c r="Y5" i="7"/>
  <c r="AK54" i="20"/>
  <c r="AK5" i="12" s="1"/>
  <c r="AJ5" i="12"/>
  <c r="AB46" i="20"/>
  <c r="AA5" i="6"/>
  <c r="AB52" i="20"/>
  <c r="AA5" i="10"/>
  <c r="AJ2" i="4"/>
  <c r="AD35" i="20" l="1"/>
  <c r="AC4" i="5"/>
  <c r="AC51" i="20"/>
  <c r="AB5" i="19"/>
  <c r="AC109" i="20"/>
  <c r="AB8" i="4"/>
  <c r="AA47" i="20"/>
  <c r="Z5" i="5"/>
  <c r="AC46" i="20"/>
  <c r="AB5" i="6"/>
  <c r="AA53" i="20"/>
  <c r="Z5" i="11"/>
  <c r="AA49" i="20"/>
  <c r="Z5" i="8"/>
  <c r="AA48" i="20"/>
  <c r="Z5" i="7"/>
  <c r="AC45" i="20"/>
  <c r="AB5" i="4"/>
  <c r="AA50" i="20"/>
  <c r="Z5" i="9"/>
  <c r="AC52" i="20"/>
  <c r="AB5" i="10"/>
  <c r="AK2" i="4"/>
  <c r="AB48" i="20" l="1"/>
  <c r="AA5" i="7"/>
  <c r="AB47" i="20"/>
  <c r="AA5" i="5"/>
  <c r="AB49" i="20"/>
  <c r="AA5" i="8"/>
  <c r="AB50" i="20"/>
  <c r="AA5" i="9"/>
  <c r="AB53" i="20"/>
  <c r="AA5" i="11"/>
  <c r="AD51" i="20"/>
  <c r="AC5" i="19"/>
  <c r="AD109" i="20"/>
  <c r="AC8" i="4"/>
  <c r="AD45" i="20"/>
  <c r="AC5" i="4"/>
  <c r="AD46" i="20"/>
  <c r="AC5" i="6"/>
  <c r="AE35" i="20"/>
  <c r="AD4" i="5"/>
  <c r="AD52" i="20"/>
  <c r="AC5" i="10"/>
  <c r="AE45" i="20" l="1"/>
  <c r="AD5" i="4"/>
  <c r="AC50" i="20"/>
  <c r="AB5" i="9"/>
  <c r="AC49" i="20"/>
  <c r="AB5" i="8"/>
  <c r="AF35" i="20"/>
  <c r="AE4" i="5"/>
  <c r="AE51" i="20"/>
  <c r="AD5" i="19"/>
  <c r="AC47" i="20"/>
  <c r="AB5" i="5"/>
  <c r="AE109" i="20"/>
  <c r="AD8" i="4"/>
  <c r="AE46" i="20"/>
  <c r="AD5" i="6"/>
  <c r="AC53" i="20"/>
  <c r="AB5" i="11"/>
  <c r="AC48" i="20"/>
  <c r="AB5" i="7"/>
  <c r="AE52" i="20"/>
  <c r="AD5" i="10"/>
  <c r="AG35" i="20" l="1"/>
  <c r="AF4" i="5"/>
  <c r="AF109" i="20"/>
  <c r="AE8" i="4"/>
  <c r="AD49" i="20"/>
  <c r="AC5" i="8"/>
  <c r="AD48" i="20"/>
  <c r="AC5" i="7"/>
  <c r="AD47" i="20"/>
  <c r="AC5" i="5"/>
  <c r="AD50" i="20"/>
  <c r="AC5" i="9"/>
  <c r="AF46" i="20"/>
  <c r="AE5" i="6"/>
  <c r="AD53" i="20"/>
  <c r="AC5" i="11"/>
  <c r="AF51" i="20"/>
  <c r="AE5" i="19"/>
  <c r="AF45" i="20"/>
  <c r="AE5" i="4"/>
  <c r="AF52" i="20"/>
  <c r="AE5" i="10"/>
  <c r="AE48" i="20" l="1"/>
  <c r="AD5" i="7"/>
  <c r="AG46" i="20"/>
  <c r="AF5" i="6"/>
  <c r="AE49" i="20"/>
  <c r="AD5" i="8"/>
  <c r="AG45" i="20"/>
  <c r="AF5" i="4"/>
  <c r="AE50" i="20"/>
  <c r="AD5" i="9"/>
  <c r="AG109" i="20"/>
  <c r="AF8" i="4"/>
  <c r="AE53" i="20"/>
  <c r="AD5" i="11"/>
  <c r="AG51" i="20"/>
  <c r="AF5" i="19"/>
  <c r="AE47" i="20"/>
  <c r="AD5" i="5"/>
  <c r="AH35" i="20"/>
  <c r="AG4" i="5"/>
  <c r="AG52" i="20"/>
  <c r="AF5" i="10"/>
  <c r="AH45" i="20" l="1"/>
  <c r="AG5" i="4"/>
  <c r="AH51" i="20"/>
  <c r="AG5" i="19"/>
  <c r="AF49" i="20"/>
  <c r="AE5" i="8"/>
  <c r="AI35" i="20"/>
  <c r="AH4" i="5"/>
  <c r="AH109" i="20"/>
  <c r="AG8" i="4"/>
  <c r="AH46" i="20"/>
  <c r="AG5" i="6"/>
  <c r="AF53" i="20"/>
  <c r="AE5" i="11"/>
  <c r="AF47" i="20"/>
  <c r="AE5" i="5"/>
  <c r="AF50" i="20"/>
  <c r="AE5" i="9"/>
  <c r="AF48" i="20"/>
  <c r="AE5" i="7"/>
  <c r="AH52" i="20"/>
  <c r="AG5" i="10"/>
  <c r="AG47" i="20" l="1"/>
  <c r="AF5" i="5"/>
  <c r="AJ35" i="20"/>
  <c r="AI4" i="5"/>
  <c r="AI51" i="20"/>
  <c r="AH5" i="19"/>
  <c r="AG53" i="20"/>
  <c r="AF5" i="11"/>
  <c r="AG48" i="20"/>
  <c r="AF5" i="7"/>
  <c r="AG49" i="20"/>
  <c r="AF5" i="8"/>
  <c r="AI46" i="20"/>
  <c r="AH5" i="6"/>
  <c r="AG50" i="20"/>
  <c r="AF5" i="9"/>
  <c r="AI109" i="20"/>
  <c r="AH8" i="4"/>
  <c r="AI45" i="20"/>
  <c r="AH5" i="4"/>
  <c r="AI52" i="20"/>
  <c r="AH5" i="10"/>
  <c r="AH50" i="20" l="1"/>
  <c r="AG5" i="9"/>
  <c r="AH53" i="20"/>
  <c r="AG5" i="11"/>
  <c r="AJ46" i="20"/>
  <c r="AI5" i="6"/>
  <c r="AJ51" i="20"/>
  <c r="AI5" i="19"/>
  <c r="AJ45" i="20"/>
  <c r="AI5" i="4"/>
  <c r="AH49" i="20"/>
  <c r="AG5" i="8"/>
  <c r="AK35" i="20"/>
  <c r="AK4" i="5" s="1"/>
  <c r="AJ4" i="5"/>
  <c r="AJ109" i="20"/>
  <c r="AI8" i="4"/>
  <c r="AH48" i="20"/>
  <c r="AG5" i="7"/>
  <c r="AH47" i="20"/>
  <c r="AG5" i="5"/>
  <c r="AJ52" i="20"/>
  <c r="AI5" i="10"/>
  <c r="AK109" i="20" l="1"/>
  <c r="AK8" i="4" s="1"/>
  <c r="AJ8" i="4"/>
  <c r="AK51" i="20"/>
  <c r="AK5" i="19" s="1"/>
  <c r="AJ5" i="19"/>
  <c r="AK46" i="20"/>
  <c r="AK5" i="6" s="1"/>
  <c r="AJ5" i="6"/>
  <c r="AI47" i="20"/>
  <c r="AH5" i="5"/>
  <c r="AI49" i="20"/>
  <c r="AH5" i="8"/>
  <c r="AI53" i="20"/>
  <c r="AH5" i="11"/>
  <c r="AI48" i="20"/>
  <c r="AH5" i="7"/>
  <c r="AK45" i="20"/>
  <c r="AK5" i="4" s="1"/>
  <c r="AJ5" i="4"/>
  <c r="AI50" i="20"/>
  <c r="AH5" i="9"/>
  <c r="AK52" i="20"/>
  <c r="AK5" i="10" s="1"/>
  <c r="AJ5" i="10"/>
  <c r="AJ47" i="20" l="1"/>
  <c r="AI5" i="5"/>
  <c r="AJ53" i="20"/>
  <c r="AI5" i="11"/>
  <c r="AJ48" i="20"/>
  <c r="AI5" i="7"/>
  <c r="AJ50" i="20"/>
  <c r="AI5" i="9"/>
  <c r="AJ49" i="20"/>
  <c r="AI5" i="8"/>
  <c r="AK50" i="20" l="1"/>
  <c r="AK5" i="9" s="1"/>
  <c r="AJ5" i="9"/>
  <c r="AK53" i="20"/>
  <c r="AK5" i="11" s="1"/>
  <c r="AJ5" i="11"/>
  <c r="AK48" i="20"/>
  <c r="AK5" i="7" s="1"/>
  <c r="AJ5" i="7"/>
  <c r="AK49" i="20"/>
  <c r="AK5" i="8" s="1"/>
  <c r="AJ5" i="8"/>
  <c r="AK47" i="20"/>
  <c r="AK5" i="5" s="1"/>
  <c r="AJ5" i="5"/>
</calcChain>
</file>

<file path=xl/sharedStrings.xml><?xml version="1.0" encoding="utf-8"?>
<sst xmlns="http://schemas.openxmlformats.org/spreadsheetml/2006/main" count="981" uniqueCount="269">
  <si>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</si>
  <si>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</si>
  <si>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</si>
  <si>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</si>
  <si>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</si>
  <si>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</si>
  <si>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</si>
  <si>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</si>
  <si>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</si>
  <si>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</si>
  <si>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</si>
  <si>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</si>
  <si>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</si>
  <si>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</si>
  <si>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</si>
  <si>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</si>
  <si>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</si>
  <si>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(biofuel heat and coproducts) Biomass</t>
  </si>
  <si>
    <t>-</t>
  </si>
  <si>
    <t>BIFUbC BAU Industrial Fuel Use before CCS</t>
  </si>
  <si>
    <t>Sources:</t>
  </si>
  <si>
    <t>Model subscript</t>
  </si>
  <si>
    <t>Note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</si>
  <si>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</si>
  <si>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</si>
  <si>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</si>
  <si>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</si>
  <si>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</si>
  <si>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</si>
  <si>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</si>
  <si>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</si>
  <si>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</si>
  <si>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</si>
  <si>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</si>
  <si>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</si>
  <si>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All Subscripts</t>
  </si>
  <si>
    <t>Opções de mitigação de emissões de gases de efeito estufa em setores-chave do Brasil</t>
  </si>
  <si>
    <t>http://www.mctic.gov.br/mctic/opencms/ciencia/SEPED/clima/opcoes_mitigacao/Opcoes_de_Mitigacao_de_Emissoes_de_Gases_de_Efeito_Estufa_GEE_em_SetoresChave_do_Brasil.html</t>
  </si>
  <si>
    <t>Ministério da Ciência, Tecnologia, Inovações e Comunicações, ONU Meio Ambiente</t>
  </si>
  <si>
    <t>Reports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</si>
  <si>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</si>
  <si>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</si>
  <si>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</si>
  <si>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</si>
  <si>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</si>
  <si>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</si>
  <si>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Electricity Supply sector exclude on-site generation.</t>
  </si>
  <si>
    <t>No information is provided on district heat usage for industry.  We assume this usage is zero.</t>
  </si>
  <si>
    <t>(Heat generated on-site is not district heat.)</t>
  </si>
  <si>
    <t>Cement</t>
  </si>
  <si>
    <t xml:space="preserve">Source Category </t>
  </si>
  <si>
    <t>EPS category</t>
  </si>
  <si>
    <t>Ceramic</t>
  </si>
  <si>
    <t xml:space="preserve">Data source includes only fuel use for energy purposes.  </t>
  </si>
  <si>
    <t>*Only appears in cement sector. It is referred to biomass.</t>
  </si>
  <si>
    <t>carvão vegetal</t>
  </si>
  <si>
    <t>outras</t>
  </si>
  <si>
    <t>óleo diesel</t>
  </si>
  <si>
    <t>coque de petróleo</t>
  </si>
  <si>
    <t>wet route (millions toe)</t>
  </si>
  <si>
    <t>dry route (millions toe)</t>
  </si>
  <si>
    <t>Total ceramic (10^3 toe)</t>
  </si>
  <si>
    <t>RED</t>
  </si>
  <si>
    <t>WHITE</t>
  </si>
  <si>
    <t>ceramic</t>
  </si>
  <si>
    <t>Industries listed below (military fuel use was not included)</t>
  </si>
  <si>
    <t>Other industries (total, listed below)</t>
  </si>
  <si>
    <t>Ferroalloys</t>
  </si>
  <si>
    <t>WATER</t>
  </si>
  <si>
    <t>WASTE</t>
  </si>
  <si>
    <t xml:space="preserve">Non-ferrous metal metallurgy </t>
  </si>
  <si>
    <t>food and beverage</t>
  </si>
  <si>
    <t xml:space="preserve">non ferrous metals metallurgy </t>
  </si>
  <si>
    <t>total</t>
  </si>
  <si>
    <t>pelletizing</t>
  </si>
  <si>
    <t>Biodiesel</t>
  </si>
  <si>
    <t>see O&amp;G sheet</t>
  </si>
  <si>
    <t>O&amp;G systems</t>
  </si>
  <si>
    <t>E&amp;P</t>
  </si>
  <si>
    <t>Refineries</t>
  </si>
  <si>
    <t>BTU/yr</t>
  </si>
  <si>
    <t>Other industries</t>
  </si>
  <si>
    <t>natural gas</t>
  </si>
  <si>
    <t>total consumption</t>
  </si>
  <si>
    <t>h2 production consumption</t>
  </si>
  <si>
    <t>Mm3</t>
  </si>
  <si>
    <t>consumption for energy purpose</t>
  </si>
  <si>
    <t>PJ</t>
  </si>
  <si>
    <t>GWh</t>
  </si>
  <si>
    <t>electricity*</t>
  </si>
  <si>
    <t>*grid consumption</t>
  </si>
  <si>
    <t>Conversion factors</t>
  </si>
  <si>
    <t>GWh to toe=</t>
  </si>
  <si>
    <t>Mm3 (NG) to toe=</t>
  </si>
  <si>
    <t>PJ to toe=</t>
  </si>
  <si>
    <t>Paper and Cellulose</t>
  </si>
  <si>
    <t>**Source considered emissions to be not relevant</t>
  </si>
  <si>
    <t>ferroalloys</t>
  </si>
  <si>
    <t>Table 23</t>
  </si>
  <si>
    <t>Food and Beverage</t>
  </si>
  <si>
    <t>%</t>
  </si>
  <si>
    <t>tep</t>
  </si>
  <si>
    <t xml:space="preserve">textile </t>
  </si>
  <si>
    <t>Table 19</t>
  </si>
  <si>
    <t>Textile</t>
  </si>
  <si>
    <t>2015;</t>
  </si>
  <si>
    <t>2020;</t>
  </si>
  <si>
    <t>2025;</t>
  </si>
  <si>
    <t>2030;</t>
  </si>
  <si>
    <t>2035;</t>
  </si>
  <si>
    <t>2040;</t>
  </si>
  <si>
    <t>2050;</t>
  </si>
  <si>
    <t>2045;</t>
  </si>
  <si>
    <t>TJ</t>
  </si>
  <si>
    <t>TJ to toe=</t>
  </si>
  <si>
    <t>Figure 45</t>
  </si>
  <si>
    <t>diesel</t>
  </si>
  <si>
    <t>1000 toe</t>
  </si>
  <si>
    <t>Other industries (report)</t>
  </si>
  <si>
    <t>calculated from white (dry and wet route) and red (3 types of firewood kilns) of ceramic. Tables 36 and 39.</t>
  </si>
  <si>
    <t>10^6toe</t>
  </si>
  <si>
    <t>Diesel</t>
  </si>
  <si>
    <t>Elect</t>
  </si>
  <si>
    <t>Gas</t>
  </si>
  <si>
    <t>LPG</t>
  </si>
  <si>
    <t>FuelOil</t>
  </si>
  <si>
    <t>Coke</t>
  </si>
  <si>
    <t>Charcoal</t>
  </si>
  <si>
    <t>NCoal</t>
  </si>
  <si>
    <t>ICoal</t>
  </si>
  <si>
    <t>Table 28 and fuel shares taken directly from source model</t>
  </si>
  <si>
    <t>Table 17 and fuel shares taken directly from source model</t>
  </si>
  <si>
    <t>Tables 40 and 42</t>
  </si>
  <si>
    <t>toe</t>
  </si>
  <si>
    <t>ktoe to BTU=</t>
  </si>
  <si>
    <t>Petroleum Diesel (m3)</t>
  </si>
  <si>
    <t>electricity (GWh)</t>
  </si>
  <si>
    <t>post salt</t>
  </si>
  <si>
    <t>pre salt</t>
  </si>
  <si>
    <t>10% mol CO2</t>
  </si>
  <si>
    <t>45% mol CO2</t>
  </si>
  <si>
    <t>self-consumption</t>
  </si>
  <si>
    <t>exploration</t>
  </si>
  <si>
    <t>coal</t>
  </si>
  <si>
    <t>coke oven gas</t>
  </si>
  <si>
    <t>heavy oil</t>
  </si>
  <si>
    <t>electricity</t>
  </si>
  <si>
    <t>coke</t>
  </si>
  <si>
    <t>Iron and steel sector</t>
  </si>
  <si>
    <t>coal mining</t>
  </si>
  <si>
    <t>mining (excl. coal mining)</t>
  </si>
  <si>
    <t>Firewood</t>
  </si>
  <si>
    <t>black liquor</t>
  </si>
  <si>
    <t>bagasse</t>
  </si>
  <si>
    <t>methanol</t>
  </si>
  <si>
    <t>ovens A</t>
  </si>
  <si>
    <t>ovens B</t>
  </si>
  <si>
    <t>ovens C</t>
  </si>
  <si>
    <t>firewood</t>
  </si>
  <si>
    <t>emissions (MtCO2)</t>
  </si>
  <si>
    <t>Average</t>
  </si>
  <si>
    <t>Emission factor natural gas(tCO2/TJ)=</t>
  </si>
  <si>
    <t>natural gas (1000toe)</t>
  </si>
  <si>
    <t>Total O&amp;G</t>
  </si>
  <si>
    <t>heavy or residual oil</t>
  </si>
  <si>
    <t>total E&amp;P</t>
  </si>
  <si>
    <t>Non-ferrous metallurgy</t>
  </si>
  <si>
    <t xml:space="preserve">Fuel shares (collected directly from the model) </t>
  </si>
  <si>
    <t>Iron and Steel</t>
  </si>
  <si>
    <t>charcoal</t>
  </si>
  <si>
    <t>Figure 17</t>
  </si>
  <si>
    <t>Total Mining (exc. coal)</t>
  </si>
  <si>
    <t>(Table 76)</t>
  </si>
  <si>
    <t>(Table 78)</t>
  </si>
  <si>
    <t>shale and natural gas</t>
  </si>
  <si>
    <t xml:space="preserve">Table 14 </t>
  </si>
  <si>
    <t>Model assumptions on %CO2 for each stage</t>
  </si>
  <si>
    <t>Includes lime, plaster and glass. Table 9, Tables 18 and 19</t>
  </si>
  <si>
    <t>Mitigation Options of Greenhouse Gas Emissions in Key Sectors in Brazil (MOP)</t>
  </si>
  <si>
    <t>Ministry of Science, Technology, Innovation and Communications, UN Environment</t>
  </si>
  <si>
    <t>Source</t>
  </si>
  <si>
    <t>https://www.mctic.gov.br/mctic/export/sites/institucional/ciencia/SEPED/clima/arquivos/projeto_opcoes_mitigacao/publicacoes/Setor-AFOLU.pdf</t>
  </si>
  <si>
    <t>https://www.mctic.gov.br/mctic/export/sites/institucional/ciencia/SEPED/clima/arquivos/projeto_opcoes_mitigacao/publicacoes/Setor-Industrial_Alimento-e-Bebidas.pdf</t>
  </si>
  <si>
    <t>https://www.mctic.gov.br/mctic/export/sites/institucional/ciencia/SEPED/clima/arquivos/projeto_opcoes_mitigacao/publicacoes/Setor-Industrial_Ceramica.pdf</t>
  </si>
  <si>
    <t>https://www.mctic.gov.br/mctic/export/sites/institucional/ciencia/SEPED/clima/arquivos/projeto_opcoes_mitigacao/publicacoes/Setor-Industrial_Cimento.pdf</t>
  </si>
  <si>
    <t>Sectoral modeling of low carbon options for the cement sector</t>
  </si>
  <si>
    <t>https://www.mctic.gov.br/mctic/export/sites/institucional/ciencia/SEPED/clima/arquivos/projeto_opcoes_mitigacao/publicacoes/Setor-Industrial_Ferro-Gusa-e-Aco.pdf</t>
  </si>
  <si>
    <t>https://www.mctic.gov.br/mctic/export/sites/institucional/ciencia/SEPED/clima/arquivos/projeto_opcoes_mitigacao/publicacoes/Setor-Industrial_Ferroligas.pdf</t>
  </si>
  <si>
    <t>https://www.mctic.gov.br/mctic/export/sites/institucional/ciencia/SEPED/clima/arquivos/projeto_opcoes_mitigacao/publicacoes/Setor-Industrial_Metalurgia-de-metais-nao-ferrosos.pdf</t>
  </si>
  <si>
    <t>https://www.mctic.gov.br/mctic/export/sites/institucional/ciencia/SEPED/clima/arquivos/projeto_opcoes_mitigacao/publicacoes/Setor-Energetico_Oleo-e-Gas-Natural.pdf</t>
  </si>
  <si>
    <t>https://www.mctic.gov.br/mctic/export/sites/institucional/ciencia/SEPED/clima/arquivos/projeto_opcoes_mitigacao/publicacoes/Setor-Industrial_Outras-Industrias.pdf</t>
  </si>
  <si>
    <t>paper and cellulose</t>
  </si>
  <si>
    <t>Sectoral modeling of low carbon options for the mining and pelletizing sector</t>
  </si>
  <si>
    <t>Sectoral modeling of low carbon options for the paper and cellulose sector</t>
  </si>
  <si>
    <t>Sectoral modeling of low carbon options for the oil and natural gas sector</t>
  </si>
  <si>
    <t>Sectoral modeling of low carbon options for pig iron and steel</t>
  </si>
  <si>
    <t>Sectoral modeling of low carbon options for the chemical sector</t>
  </si>
  <si>
    <t>Sectorial modeling of carbon options for the thermoelectric and thermonuclear sector</t>
  </si>
  <si>
    <t>Sectoral modeling of low carbon options for the waste management sector</t>
  </si>
  <si>
    <t>Sectoral modeling of low carbon options for the agriculture, forestry and other land use sector (AFOLU)</t>
  </si>
  <si>
    <t>Sectoral modeling of low carbon options for the food and beverage sector</t>
  </si>
  <si>
    <t>Sectoral modeling of low carbon options for the ceramic sector</t>
  </si>
  <si>
    <t>Sectoral modeling of low carbon options for the non-ferrous metallurgy sector</t>
  </si>
  <si>
    <t>Sectoral modeling of low carbon options for the ferroalloy sector</t>
  </si>
  <si>
    <t>Sectoral modeling of low carbon options for the textile sector</t>
  </si>
  <si>
    <t>Sectoral modeling of low carbon options for the sector of other industries</t>
  </si>
  <si>
    <t>https://www.mctic.gov.br/mctic/export/sites/institucional/ciencia/SEPED/clima/arquivos/projeto_opcoes_mitigacao/publicacoes/Setor-Industrial_Papel-e-Celulose.pdf</t>
  </si>
  <si>
    <t>https://www.mctic.gov.br/mctic/export/sites/institucional/ciencia/SEPED/clima/arquivos/projeto_opcoes_mitigacao/publicacoes/Setor-Gestao-de-Residuos.pdf</t>
  </si>
  <si>
    <t>https://www.mctic.gov.br/mctic/export/sites/institucional/ciencia/SEPED/clima/arquivos/projeto_opcoes_mitigacao/publicacoes/Setor-Energetico_Termoeletricas.pdf</t>
  </si>
  <si>
    <t xml:space="preserve">We considered the fuel consumption of the "coal mining" sector to be zero. MOP report did not explicitly present it and it is not a energy-intensive  activity in Brazil. </t>
  </si>
  <si>
    <t>https://www.mctic.gov.br/mctic/export/sites/institucional/ciencia/SEPED/clima/arquivos/projeto_opcoes_mitigacao/publicacoes/Setor-Industrial_Textil.pdf</t>
  </si>
  <si>
    <t>https://www.mctic.gov.br/mctic/export/sites/institucional/ciencia/SEPED/clima/arquivos/projeto_opcoes_mitigacao/publicacoes/Setor-Industrial_Mineracao.pdf</t>
  </si>
  <si>
    <t>Table 18 and 19</t>
  </si>
  <si>
    <t>Table 22</t>
  </si>
  <si>
    <t xml:space="preserve">The O&amp;G sector includes E&amp;P and refineries fuel consumption. The former includes post-salt, pre-salt and shale gas production sites. </t>
  </si>
  <si>
    <t>Many of the pre-salt oil fiels present large volumes of CO2. We adopted an average of two scenarios presented in MOP report: one considering a 10% CO2 molar content and another one  considering 45% CO2 molar content (see O&amp;G systems sheet).</t>
  </si>
  <si>
    <t>Columns in light grey in the "Data" tab were calculated/taken from the sources. The intermediate white cells were linearly interpolated.</t>
  </si>
  <si>
    <t>Some sectors needed na intermediate calculation. They have separate tabs before all data is summarized in the tab "Data".</t>
  </si>
  <si>
    <t>Coal Coke</t>
  </si>
  <si>
    <t>Mineral coal</t>
  </si>
  <si>
    <t>Fuel oil</t>
  </si>
  <si>
    <t>Steal coal</t>
  </si>
  <si>
    <t>Diesel oil</t>
  </si>
  <si>
    <t>Kerosene</t>
  </si>
  <si>
    <t>Petroleum coke</t>
  </si>
  <si>
    <t>Natural gas</t>
  </si>
  <si>
    <t>Fuel gas</t>
  </si>
  <si>
    <t>Sugarcane bagasse</t>
  </si>
  <si>
    <t>Methanol**</t>
  </si>
  <si>
    <t>Other secondary sources of petroleum and fuel oil</t>
  </si>
  <si>
    <t>Others*</t>
  </si>
  <si>
    <t>Bleach**</t>
  </si>
  <si>
    <t>MOP reports included distinct fuel categories. We assumed fuels with similar heat values to be in the same EPS category, as below:</t>
  </si>
  <si>
    <t xml:space="preserve">Table 28 </t>
  </si>
  <si>
    <t>ktoe/yr</t>
  </si>
  <si>
    <t>BAU</t>
  </si>
  <si>
    <t>Total</t>
  </si>
  <si>
    <t>Fuel Oil</t>
  </si>
  <si>
    <t xml:space="preserve">SIRENE </t>
  </si>
  <si>
    <t>https://sirene.mctic.gov.br/portal/opencms/paineis/2018/08/24/Opcoes_de_Mitigacao_de_Emissoes_de_Gases_de_Efeito_Estufa.html</t>
  </si>
  <si>
    <t>SIRENE - Mitigation Options of Greenhouse Gas Emissions in Key Sectors in Brazil (MOP)</t>
  </si>
  <si>
    <t>ktoe</t>
  </si>
  <si>
    <t>10³ tep(toe)</t>
  </si>
  <si>
    <t>INDUSTRIAL SECTOR - CHEMICAL</t>
  </si>
  <si>
    <t>SOURCES</t>
  </si>
  <si>
    <t>NATURAL GAS</t>
  </si>
  <si>
    <t>STEAM COAL</t>
  </si>
  <si>
    <t>FIREWOOD</t>
  </si>
  <si>
    <t>SUGAR CANE BAGASSE AND OTHER WASTES</t>
  </si>
  <si>
    <t>DIESEL OIL</t>
  </si>
  <si>
    <t>BIODIESEL</t>
  </si>
  <si>
    <t>FUEL OIL</t>
  </si>
  <si>
    <t>LIQUEFIED PETROLEUM GAS</t>
  </si>
  <si>
    <t>NAPHTHA</t>
  </si>
  <si>
    <t>KEROSENE</t>
  </si>
  <si>
    <t xml:space="preserve">GASWORKS GAS </t>
  </si>
  <si>
    <t>ELECTRICITY</t>
  </si>
  <si>
    <t>CHARCOAL</t>
  </si>
  <si>
    <t>OTHER  PETROLEUM SECUNDARIES</t>
  </si>
  <si>
    <t>TOTAL</t>
  </si>
  <si>
    <t>Capítulo 3 (Consumo de Energia por Setor) 1970 - 2019</t>
  </si>
  <si>
    <t xml:space="preserve">Balanço Energético Nacional </t>
  </si>
  <si>
    <t>https://www.epe.gov.br/pt/publicacoes-dados-abertos/publicacoes/balanco-energetico-nacional-ben</t>
  </si>
  <si>
    <t>EPE - Empresa de Pesquisa Energética</t>
  </si>
  <si>
    <t>National Energy Accounts</t>
  </si>
  <si>
    <t>Chapter 3</t>
  </si>
  <si>
    <t>Energy Research Company</t>
  </si>
  <si>
    <t xml:space="preserve">MOP values were used for most of the sectors. However, the growth rates used back when the study was developed were found to be too optimistic for some sectors. </t>
  </si>
  <si>
    <t>This was corrected using EPE 2017 value for specif fuels (in yellow - tab 'Data MOP+BEM'), when they were too different from the real values, and applying MOP growth rates until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</si>
</sst>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00"/>
    <numFmt numFmtId="166" formatCode="0.000"/>
    <numFmt numFmtId="167" formatCode="#,##0.0"/>
    <numFmt numFmtId="169" formatCode="_(* #,##0_);_(* \(#,##0\);_(* &quot;-&quot;??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  <font>
      <sz val="11"/>
      <color theme="1"/>
      <name val="Arial Unicode MS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i/>
      <sz val="11"/>
      <name val="Trebuchet MS"/>
      <family val="2"/>
    </font>
    <font>
      <sz val="11"/>
      <name val="Trebuchet MS"/>
      <family val="2"/>
    </font>
    <font>
      <i/>
      <sz val="11"/>
      <name val="Trebuchet MS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4" fillId="0" borderId="0" xfId="1" applyFont="1" applyAlignment="1" applyProtection="1"/>
    <xf numFmtId="0" fontId="0" fillId="0" borderId="0" xfId="0" applyAlignment="1">
      <alignment wrapText="1"/>
    </xf>
    <xf numFmtId="0" fontId="3" fillId="0" borderId="0" xfId="1" applyAlignment="1" applyProtection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2" fontId="0" fillId="0" borderId="0" xfId="0" applyNumberFormat="1"/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165" fontId="10" fillId="0" borderId="0" xfId="0" applyNumberFormat="1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164" fontId="0" fillId="0" borderId="0" xfId="0" applyNumberFormat="1" applyFont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7" fillId="4" borderId="0" xfId="0" applyFont="1" applyFill="1" applyAlignment="1">
      <alignment horizontal="right"/>
    </xf>
    <xf numFmtId="0" fontId="0" fillId="4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right"/>
    </xf>
    <xf numFmtId="2" fontId="0" fillId="0" borderId="0" xfId="0" applyNumberFormat="1" applyFill="1" applyAlignment="1">
      <alignment vertical="center"/>
    </xf>
    <xf numFmtId="4" fontId="0" fillId="0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5" borderId="0" xfId="0" applyNumberFormat="1" applyFont="1" applyFill="1" applyAlignment="1">
      <alignment horizontal="left"/>
    </xf>
    <xf numFmtId="164" fontId="0" fillId="5" borderId="0" xfId="0" applyNumberFormat="1" applyFont="1" applyFill="1"/>
    <xf numFmtId="164" fontId="6" fillId="5" borderId="0" xfId="0" applyNumberFormat="1" applyFont="1" applyFill="1"/>
    <xf numFmtId="166" fontId="0" fillId="0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3" borderId="0" xfId="0" applyFont="1" applyFill="1" applyAlignment="1">
      <alignment horizontal="right"/>
    </xf>
    <xf numFmtId="164" fontId="0" fillId="3" borderId="0" xfId="0" applyNumberFormat="1" applyFill="1"/>
    <xf numFmtId="10" fontId="0" fillId="0" borderId="0" xfId="2" applyNumberFormat="1" applyFont="1"/>
    <xf numFmtId="0" fontId="0" fillId="3" borderId="0" xfId="0" applyNumberFormat="1" applyFill="1"/>
    <xf numFmtId="0" fontId="0" fillId="3" borderId="1" xfId="0" applyNumberFormat="1" applyFill="1" applyBorder="1"/>
    <xf numFmtId="0" fontId="0" fillId="3" borderId="1" xfId="0" applyFill="1" applyBorder="1"/>
    <xf numFmtId="1" fontId="17" fillId="7" borderId="0" xfId="0" applyNumberFormat="1" applyFont="1" applyFill="1" applyAlignment="1">
      <alignment horizontal="right" vertical="center"/>
    </xf>
    <xf numFmtId="1" fontId="17" fillId="6" borderId="0" xfId="0" applyNumberFormat="1" applyFont="1" applyFill="1" applyAlignment="1">
      <alignment horizontal="right" vertical="center"/>
    </xf>
    <xf numFmtId="0" fontId="18" fillId="6" borderId="2" xfId="0" applyFont="1" applyFill="1" applyBorder="1" applyAlignment="1">
      <alignment horizontal="right" vertical="center"/>
    </xf>
    <xf numFmtId="1" fontId="17" fillId="7" borderId="3" xfId="0" applyNumberFormat="1" applyFont="1" applyFill="1" applyBorder="1" applyAlignment="1">
      <alignment vertical="center"/>
    </xf>
    <xf numFmtId="1" fontId="17" fillId="6" borderId="3" xfId="0" applyNumberFormat="1" applyFont="1" applyFill="1" applyBorder="1" applyAlignment="1">
      <alignment vertical="center"/>
    </xf>
    <xf numFmtId="0" fontId="18" fillId="6" borderId="3" xfId="0" applyFont="1" applyFill="1" applyBorder="1" applyAlignment="1">
      <alignment horizontal="right" vertical="center"/>
    </xf>
    <xf numFmtId="3" fontId="19" fillId="6" borderId="0" xfId="0" applyNumberFormat="1" applyFont="1" applyFill="1" applyAlignment="1">
      <alignment vertical="center"/>
    </xf>
    <xf numFmtId="3" fontId="17" fillId="7" borderId="4" xfId="0" applyNumberFormat="1" applyFont="1" applyFill="1" applyBorder="1" applyAlignment="1">
      <alignment vertical="center"/>
    </xf>
    <xf numFmtId="3" fontId="17" fillId="6" borderId="4" xfId="0" applyNumberFormat="1" applyFont="1" applyFill="1" applyBorder="1" applyAlignment="1">
      <alignment vertical="center"/>
    </xf>
    <xf numFmtId="0" fontId="18" fillId="6" borderId="4" xfId="0" applyFont="1" applyFill="1" applyBorder="1" applyAlignment="1">
      <alignment horizontal="right" vertical="center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20" fillId="6" borderId="0" xfId="0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4" fontId="0" fillId="0" borderId="0" xfId="0" applyNumberFormat="1"/>
    <xf numFmtId="167" fontId="19" fillId="7" borderId="0" xfId="0" applyNumberFormat="1" applyFont="1" applyFill="1" applyAlignment="1">
      <alignment vertical="center"/>
    </xf>
    <xf numFmtId="0" fontId="21" fillId="0" borderId="0" xfId="0" applyFont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0" fontId="0" fillId="4" borderId="0" xfId="2" applyNumberFormat="1" applyFont="1" applyFill="1"/>
    <xf numFmtId="0" fontId="10" fillId="0" borderId="0" xfId="1" applyFont="1" applyAlignment="1" applyProtection="1">
      <alignment horizontal="left"/>
    </xf>
    <xf numFmtId="0" fontId="15" fillId="0" borderId="0" xfId="0" applyFont="1" applyAlignment="1">
      <alignment horizontal="left"/>
    </xf>
    <xf numFmtId="0" fontId="15" fillId="0" borderId="0" xfId="1" applyFont="1" applyAlignment="1" applyProtection="1">
      <alignment horizontal="left"/>
    </xf>
    <xf numFmtId="0" fontId="8" fillId="0" borderId="0" xfId="0" applyFont="1" applyAlignment="1">
      <alignment horizontal="right"/>
    </xf>
    <xf numFmtId="0" fontId="15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9" fontId="0" fillId="0" borderId="0" xfId="2" applyFont="1"/>
    <xf numFmtId="169" fontId="11" fillId="5" borderId="0" xfId="3" applyNumberFormat="1" applyFont="1" applyFill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Agriculture!$A$27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Agriculture!$B$24:$AP$24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Agriculture!$B$27:$AP$27</c:f>
              <c:numCache>
                <c:formatCode>General</c:formatCode>
                <c:ptCount val="41"/>
                <c:pt idx="0">
                  <c:v>219354.83870967699</c:v>
                </c:pt>
                <c:pt idx="1">
                  <c:v>232258.064516129</c:v>
                </c:pt>
                <c:pt idx="2">
                  <c:v>229032.25806451601</c:v>
                </c:pt>
                <c:pt idx="3">
                  <c:v>250000</c:v>
                </c:pt>
                <c:pt idx="4">
                  <c:v>252136.00697471664</c:v>
                </c:pt>
                <c:pt idx="5">
                  <c:v>254272.01394943328</c:v>
                </c:pt>
                <c:pt idx="6">
                  <c:v>256408.02092414995</c:v>
                </c:pt>
                <c:pt idx="7">
                  <c:v>258544.0278988666</c:v>
                </c:pt>
                <c:pt idx="8">
                  <c:v>260680.03487358324</c:v>
                </c:pt>
                <c:pt idx="9">
                  <c:v>262816.04184829991</c:v>
                </c:pt>
                <c:pt idx="10">
                  <c:v>264952.04882301652</c:v>
                </c:pt>
                <c:pt idx="11">
                  <c:v>267088.05579773319</c:v>
                </c:pt>
                <c:pt idx="12">
                  <c:v>269224.06277244986</c:v>
                </c:pt>
                <c:pt idx="13">
                  <c:v>271360.06974716648</c:v>
                </c:pt>
                <c:pt idx="14">
                  <c:v>273496.07672188315</c:v>
                </c:pt>
                <c:pt idx="15">
                  <c:v>275632.08369659976</c:v>
                </c:pt>
                <c:pt idx="16">
                  <c:v>277768.09067131643</c:v>
                </c:pt>
                <c:pt idx="17">
                  <c:v>279904.0976460331</c:v>
                </c:pt>
                <c:pt idx="18">
                  <c:v>282040.10462074971</c:v>
                </c:pt>
                <c:pt idx="19">
                  <c:v>284176.11159546638</c:v>
                </c:pt>
                <c:pt idx="20">
                  <c:v>286312.11857018305</c:v>
                </c:pt>
                <c:pt idx="21">
                  <c:v>288448.12554489967</c:v>
                </c:pt>
                <c:pt idx="22">
                  <c:v>290584.13251961634</c:v>
                </c:pt>
                <c:pt idx="23">
                  <c:v>292720.13949433295</c:v>
                </c:pt>
                <c:pt idx="24">
                  <c:v>294856.14646904962</c:v>
                </c:pt>
                <c:pt idx="25">
                  <c:v>296992.15344376629</c:v>
                </c:pt>
                <c:pt idx="26">
                  <c:v>299128.1604184829</c:v>
                </c:pt>
                <c:pt idx="27">
                  <c:v>301264.16739319958</c:v>
                </c:pt>
                <c:pt idx="28">
                  <c:v>303400.17436791619</c:v>
                </c:pt>
                <c:pt idx="29">
                  <c:v>305536.18134263286</c:v>
                </c:pt>
                <c:pt idx="30">
                  <c:v>307672.18831734953</c:v>
                </c:pt>
                <c:pt idx="31">
                  <c:v>309808.19529206614</c:v>
                </c:pt>
                <c:pt idx="32">
                  <c:v>311944.20226678281</c:v>
                </c:pt>
                <c:pt idx="33">
                  <c:v>314080.20924149948</c:v>
                </c:pt>
                <c:pt idx="34">
                  <c:v>316216.2162162161</c:v>
                </c:pt>
                <c:pt idx="35">
                  <c:v>318352.22319093277</c:v>
                </c:pt>
                <c:pt idx="36">
                  <c:v>320488.23016564944</c:v>
                </c:pt>
                <c:pt idx="37">
                  <c:v>322624.23714036605</c:v>
                </c:pt>
                <c:pt idx="38">
                  <c:v>324760.24411508272</c:v>
                </c:pt>
                <c:pt idx="39">
                  <c:v>326896.25108979933</c:v>
                </c:pt>
                <c:pt idx="40">
                  <c:v>329032.25806451601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9-47C0-8C80-00E49BBA33DA}"/>
            </c:ext>
          </c:extLst>
        </c:ser>
        <c:ser>
          <c:idx val="1"/>
          <c:order val="1"/>
          <c:tx>
            <c:strRef>
              <c:f>Agriculture!$A$26</c:f>
              <c:strCache>
                <c:ptCount val="1"/>
                <c:pt idx="0">
                  <c:v>firewood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Agriculture!$B$24:$AP$24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Agriculture!$B$26:$AP$26</c:f>
              <c:numCache>
                <c:formatCode>General</c:formatCode>
                <c:ptCount val="41"/>
                <c:pt idx="0">
                  <c:v>112903.22580645198</c:v>
                </c:pt>
                <c:pt idx="1">
                  <c:v>112903.22580645102</c:v>
                </c:pt>
                <c:pt idx="2">
                  <c:v>116129.03225806402</c:v>
                </c:pt>
                <c:pt idx="3">
                  <c:v>133870.96774193499</c:v>
                </c:pt>
                <c:pt idx="4">
                  <c:v>137576.28596338225</c:v>
                </c:pt>
                <c:pt idx="5">
                  <c:v>141281.60418482954</c:v>
                </c:pt>
                <c:pt idx="6">
                  <c:v>144986.9224062768</c:v>
                </c:pt>
                <c:pt idx="7">
                  <c:v>148692.24062772407</c:v>
                </c:pt>
                <c:pt idx="8">
                  <c:v>152397.55884917133</c:v>
                </c:pt>
                <c:pt idx="9">
                  <c:v>156102.87707061862</c:v>
                </c:pt>
                <c:pt idx="10">
                  <c:v>159808.19529206588</c:v>
                </c:pt>
                <c:pt idx="11">
                  <c:v>163513.51351351314</c:v>
                </c:pt>
                <c:pt idx="12">
                  <c:v>167218.83173496043</c:v>
                </c:pt>
                <c:pt idx="13">
                  <c:v>170924.14995640769</c:v>
                </c:pt>
                <c:pt idx="14">
                  <c:v>174629.46817785496</c:v>
                </c:pt>
                <c:pt idx="15">
                  <c:v>178334.78639930225</c:v>
                </c:pt>
                <c:pt idx="16">
                  <c:v>182040.10462074951</c:v>
                </c:pt>
                <c:pt idx="17">
                  <c:v>185745.42284219677</c:v>
                </c:pt>
                <c:pt idx="18">
                  <c:v>189450.74106364406</c:v>
                </c:pt>
                <c:pt idx="19">
                  <c:v>193156.05928509132</c:v>
                </c:pt>
                <c:pt idx="20">
                  <c:v>196861.37750653859</c:v>
                </c:pt>
                <c:pt idx="21">
                  <c:v>200566.69572798588</c:v>
                </c:pt>
                <c:pt idx="22">
                  <c:v>204272.01394943314</c:v>
                </c:pt>
                <c:pt idx="23">
                  <c:v>207977.3321708804</c:v>
                </c:pt>
                <c:pt idx="24">
                  <c:v>211682.65039232766</c:v>
                </c:pt>
                <c:pt idx="25">
                  <c:v>215387.96861377492</c:v>
                </c:pt>
                <c:pt idx="26">
                  <c:v>219093.28683522221</c:v>
                </c:pt>
                <c:pt idx="27">
                  <c:v>222798.60505666948</c:v>
                </c:pt>
                <c:pt idx="28">
                  <c:v>226503.92327811674</c:v>
                </c:pt>
                <c:pt idx="29">
                  <c:v>230209.24149956403</c:v>
                </c:pt>
                <c:pt idx="30">
                  <c:v>233914.55972101129</c:v>
                </c:pt>
                <c:pt idx="31">
                  <c:v>237619.87794245855</c:v>
                </c:pt>
                <c:pt idx="32">
                  <c:v>241325.19616390584</c:v>
                </c:pt>
                <c:pt idx="33">
                  <c:v>245030.5143853531</c:v>
                </c:pt>
                <c:pt idx="34">
                  <c:v>248735.83260680037</c:v>
                </c:pt>
                <c:pt idx="35">
                  <c:v>252441.15082824766</c:v>
                </c:pt>
                <c:pt idx="36">
                  <c:v>256146.46904969489</c:v>
                </c:pt>
                <c:pt idx="37">
                  <c:v>259851.78727114218</c:v>
                </c:pt>
                <c:pt idx="38">
                  <c:v>263557.10549258941</c:v>
                </c:pt>
                <c:pt idx="39">
                  <c:v>267262.4237140367</c:v>
                </c:pt>
                <c:pt idx="40">
                  <c:v>270967.74193548399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9-47C0-8C80-00E49BBA33DA}"/>
            </c:ext>
          </c:extLst>
        </c:ser>
        <c:ser>
          <c:idx val="0"/>
          <c:order val="2"/>
          <c:tx>
            <c:strRef>
              <c:f>Agriculture!$A$25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Agriculture!$B$24:$AP$24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Agriculture!$B$25:$AP$25</c:f>
              <c:numCache>
                <c:formatCode>General</c:formatCode>
                <c:ptCount val="41"/>
                <c:pt idx="0">
                  <c:v>69354.838709677046</c:v>
                </c:pt>
                <c:pt idx="1">
                  <c:v>75806.45161290298</c:v>
                </c:pt>
                <c:pt idx="2">
                  <c:v>72580.645161289955</c:v>
                </c:pt>
                <c:pt idx="3">
                  <c:v>70967.741935483995</c:v>
                </c:pt>
                <c:pt idx="4">
                  <c:v>72624.237140366298</c:v>
                </c:pt>
                <c:pt idx="5">
                  <c:v>74280.732345248587</c:v>
                </c:pt>
                <c:pt idx="6">
                  <c:v>75937.22755013089</c:v>
                </c:pt>
                <c:pt idx="7">
                  <c:v>77593.722755013179</c:v>
                </c:pt>
                <c:pt idx="8">
                  <c:v>79250.217959895483</c:v>
                </c:pt>
                <c:pt idx="9">
                  <c:v>80906.713164777771</c:v>
                </c:pt>
                <c:pt idx="10">
                  <c:v>82563.208369660075</c:v>
                </c:pt>
                <c:pt idx="11">
                  <c:v>84219.703574542364</c:v>
                </c:pt>
                <c:pt idx="12">
                  <c:v>85876.198779424667</c:v>
                </c:pt>
                <c:pt idx="13">
                  <c:v>87532.69398430697</c:v>
                </c:pt>
                <c:pt idx="14">
                  <c:v>89189.189189189259</c:v>
                </c:pt>
                <c:pt idx="15">
                  <c:v>90845.684394071548</c:v>
                </c:pt>
                <c:pt idx="16">
                  <c:v>92502.179598953851</c:v>
                </c:pt>
                <c:pt idx="17">
                  <c:v>94158.674803836155</c:v>
                </c:pt>
                <c:pt idx="18">
                  <c:v>95815.170008718444</c:v>
                </c:pt>
                <c:pt idx="19">
                  <c:v>97471.665213600747</c:v>
                </c:pt>
                <c:pt idx="20">
                  <c:v>99128.160418483036</c:v>
                </c:pt>
                <c:pt idx="21">
                  <c:v>100784.65562336534</c:v>
                </c:pt>
                <c:pt idx="22">
                  <c:v>102441.15082824763</c:v>
                </c:pt>
                <c:pt idx="23">
                  <c:v>104097.64603312993</c:v>
                </c:pt>
                <c:pt idx="24">
                  <c:v>105754.14123801222</c:v>
                </c:pt>
                <c:pt idx="25">
                  <c:v>107410.63644289452</c:v>
                </c:pt>
                <c:pt idx="26">
                  <c:v>109067.13164777681</c:v>
                </c:pt>
                <c:pt idx="27">
                  <c:v>110723.62685265912</c:v>
                </c:pt>
                <c:pt idx="28">
                  <c:v>112380.12205754142</c:v>
                </c:pt>
                <c:pt idx="29">
                  <c:v>114036.61726242371</c:v>
                </c:pt>
                <c:pt idx="30">
                  <c:v>115693.11246730601</c:v>
                </c:pt>
                <c:pt idx="31">
                  <c:v>117349.6076721883</c:v>
                </c:pt>
                <c:pt idx="32">
                  <c:v>119006.1028770706</c:v>
                </c:pt>
                <c:pt idx="33">
                  <c:v>120662.59808195289</c:v>
                </c:pt>
                <c:pt idx="34">
                  <c:v>122319.0932868352</c:v>
                </c:pt>
                <c:pt idx="35">
                  <c:v>123975.5884917175</c:v>
                </c:pt>
                <c:pt idx="36">
                  <c:v>125632.08369659979</c:v>
                </c:pt>
                <c:pt idx="37">
                  <c:v>127288.57890148208</c:v>
                </c:pt>
                <c:pt idx="38">
                  <c:v>128945.07410636438</c:v>
                </c:pt>
                <c:pt idx="39">
                  <c:v>130601.56931124668</c:v>
                </c:pt>
                <c:pt idx="40">
                  <c:v>132258.06451612897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9-47C0-8C80-00E49BBA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5136"/>
        <c:axId val="410616120"/>
      </c:areaChart>
      <c:catAx>
        <c:axId val="4106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6120"/>
        <c:crosses val="autoZero"/>
        <c:auto val="1"/>
        <c:lblAlgn val="ctr"/>
        <c:lblOffset val="100"/>
        <c:noMultiLvlLbl val="0"/>
      </c:catAx>
      <c:valAx>
        <c:axId val="4106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75524415604969"/>
          <c:y val="0.14619919925107591"/>
          <c:w val="0.75326116275277588"/>
          <c:h val="0.7664545523712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MOP'!$A$201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MOP'!$B$201:$AP$201</c:f>
              <c:numCache>
                <c:formatCode>General</c:formatCode>
                <c:ptCount val="41"/>
                <c:pt idx="0" formatCode="0.0">
                  <c:v>3249.3062690069501</c:v>
                </c:pt>
                <c:pt idx="1">
                  <c:v>3143.4493937909356</c:v>
                </c:pt>
                <c:pt idx="2">
                  <c:v>3037.5925185749215</c:v>
                </c:pt>
                <c:pt idx="3">
                  <c:v>2931.7356433589071</c:v>
                </c:pt>
                <c:pt idx="4">
                  <c:v>2825.878768142893</c:v>
                </c:pt>
                <c:pt idx="5" formatCode="0.0">
                  <c:v>2720.0218929268785</c:v>
                </c:pt>
                <c:pt idx="6">
                  <c:v>2828.9645982765869</c:v>
                </c:pt>
                <c:pt idx="7">
                  <c:v>2937.9073036262948</c:v>
                </c:pt>
                <c:pt idx="8">
                  <c:v>3046.8500089760032</c:v>
                </c:pt>
                <c:pt idx="9">
                  <c:v>3155.7927143257111</c:v>
                </c:pt>
                <c:pt idx="10" formatCode="0.0">
                  <c:v>3264.7354196754195</c:v>
                </c:pt>
                <c:pt idx="11" formatCode="0.0">
                  <c:v>3609.5435016625756</c:v>
                </c:pt>
                <c:pt idx="12" formatCode="0.0">
                  <c:v>3954.3515836497318</c:v>
                </c:pt>
                <c:pt idx="13" formatCode="0.0">
                  <c:v>4299.1596656368874</c:v>
                </c:pt>
                <c:pt idx="14" formatCode="0.0">
                  <c:v>4643.9677476240431</c:v>
                </c:pt>
                <c:pt idx="15" formatCode="0.0">
                  <c:v>4988.7758296111997</c:v>
                </c:pt>
                <c:pt idx="16" formatCode="0.0">
                  <c:v>5063.7263990949459</c:v>
                </c:pt>
                <c:pt idx="17" formatCode="0.0">
                  <c:v>5138.6769685786921</c:v>
                </c:pt>
                <c:pt idx="18" formatCode="0.0">
                  <c:v>5213.6275380624393</c:v>
                </c:pt>
                <c:pt idx="19" formatCode="0.0">
                  <c:v>5288.5781075461855</c:v>
                </c:pt>
                <c:pt idx="20" formatCode="0.0">
                  <c:v>5363.5286770299317</c:v>
                </c:pt>
                <c:pt idx="21" formatCode="0.0">
                  <c:v>5435.8792617676127</c:v>
                </c:pt>
                <c:pt idx="22" formatCode="0.0">
                  <c:v>5508.2298465052936</c:v>
                </c:pt>
                <c:pt idx="23" formatCode="0.0">
                  <c:v>5580.5804312429755</c:v>
                </c:pt>
                <c:pt idx="24" formatCode="0.0">
                  <c:v>5652.9310159806564</c:v>
                </c:pt>
                <c:pt idx="25" formatCode="0.0">
                  <c:v>5725.2816007183374</c:v>
                </c:pt>
                <c:pt idx="26" formatCode="0.0">
                  <c:v>5794.4922597449531</c:v>
                </c:pt>
                <c:pt idx="27" formatCode="0.0">
                  <c:v>5863.702918771568</c:v>
                </c:pt>
                <c:pt idx="28" formatCode="0.0">
                  <c:v>5932.9135777981837</c:v>
                </c:pt>
                <c:pt idx="29" formatCode="0.0">
                  <c:v>6002.1242368247986</c:v>
                </c:pt>
                <c:pt idx="30" formatCode="0.0">
                  <c:v>6071.3348958514143</c:v>
                </c:pt>
                <c:pt idx="31" formatCode="0.0">
                  <c:v>6133.9110569966724</c:v>
                </c:pt>
                <c:pt idx="32" formatCode="0.0">
                  <c:v>6196.4872181419305</c:v>
                </c:pt>
                <c:pt idx="33" formatCode="0.0">
                  <c:v>6259.0633792871895</c:v>
                </c:pt>
                <c:pt idx="34" formatCode="0.0">
                  <c:v>6321.6395404324476</c:v>
                </c:pt>
                <c:pt idx="35" formatCode="0.0">
                  <c:v>6384.2157015777057</c:v>
                </c:pt>
                <c:pt idx="36" formatCode="0.0">
                  <c:v>6324.2656739067143</c:v>
                </c:pt>
                <c:pt idx="37" formatCode="0.0">
                  <c:v>6264.3156462357229</c:v>
                </c:pt>
                <c:pt idx="38" formatCode="0.0">
                  <c:v>6204.3656185647324</c:v>
                </c:pt>
                <c:pt idx="39" formatCode="0.0">
                  <c:v>6144.415590893741</c:v>
                </c:pt>
                <c:pt idx="40" formatCode="0.0">
                  <c:v>6084.4655632227496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F-4C6D-BC44-05027B24DDDA}"/>
            </c:ext>
          </c:extLst>
        </c:ser>
        <c:ser>
          <c:idx val="1"/>
          <c:order val="1"/>
          <c:tx>
            <c:strRef>
              <c:f>'Data MOP'!$A$203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MOP'!$B$203:$AP$203</c:f>
              <c:numCache>
                <c:formatCode>General</c:formatCode>
                <c:ptCount val="41"/>
                <c:pt idx="0" formatCode="0.0">
                  <c:v>509.82887509936728</c:v>
                </c:pt>
                <c:pt idx="1">
                  <c:v>499.55542234399127</c:v>
                </c:pt>
                <c:pt idx="2">
                  <c:v>489.28196958861525</c:v>
                </c:pt>
                <c:pt idx="3">
                  <c:v>479.00851683323918</c:v>
                </c:pt>
                <c:pt idx="4">
                  <c:v>468.73506407786317</c:v>
                </c:pt>
                <c:pt idx="5" formatCode="0.0">
                  <c:v>458.46161132248716</c:v>
                </c:pt>
                <c:pt idx="6">
                  <c:v>424.78107746127586</c:v>
                </c:pt>
                <c:pt idx="7">
                  <c:v>391.10054360006455</c:v>
                </c:pt>
                <c:pt idx="8">
                  <c:v>357.42000973885325</c:v>
                </c:pt>
                <c:pt idx="9">
                  <c:v>323.73947587764195</c:v>
                </c:pt>
                <c:pt idx="10" formatCode="0.0">
                  <c:v>290.05894201643065</c:v>
                </c:pt>
                <c:pt idx="11" formatCode="0.0">
                  <c:v>232.04715361314453</c:v>
                </c:pt>
                <c:pt idx="12" formatCode="0.0">
                  <c:v>174.03536520985838</c:v>
                </c:pt>
                <c:pt idx="13" formatCode="0.0">
                  <c:v>116.02357680657224</c:v>
                </c:pt>
                <c:pt idx="14" formatCode="0.0">
                  <c:v>58.011788403286118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45.539377762249288</c:v>
                </c:pt>
                <c:pt idx="37" formatCode="0.0">
                  <c:v>91.078755524498575</c:v>
                </c:pt>
                <c:pt idx="38" formatCode="0.0">
                  <c:v>136.61813328674785</c:v>
                </c:pt>
                <c:pt idx="39" formatCode="0.0">
                  <c:v>182.15751104899715</c:v>
                </c:pt>
                <c:pt idx="40" formatCode="0.0">
                  <c:v>227.69688881124642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C6D-BC44-05027B24DDDA}"/>
            </c:ext>
          </c:extLst>
        </c:ser>
        <c:ser>
          <c:idx val="2"/>
          <c:order val="2"/>
          <c:tx>
            <c:strRef>
              <c:f>'Data MOP'!$A$205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MOP'!$B$205:$AP$205</c:f>
              <c:numCache>
                <c:formatCode>General</c:formatCode>
                <c:ptCount val="41"/>
                <c:pt idx="0" formatCode="0.0">
                  <c:v>988.75909415184469</c:v>
                </c:pt>
                <c:pt idx="1">
                  <c:v>968.83482379667964</c:v>
                </c:pt>
                <c:pt idx="2">
                  <c:v>948.91055344151459</c:v>
                </c:pt>
                <c:pt idx="3">
                  <c:v>928.98628308634954</c:v>
                </c:pt>
                <c:pt idx="4">
                  <c:v>909.0620127311845</c:v>
                </c:pt>
                <c:pt idx="5" formatCode="0.0">
                  <c:v>889.13774237601945</c:v>
                </c:pt>
                <c:pt idx="6">
                  <c:v>823.81788720334384</c:v>
                </c:pt>
                <c:pt idx="7">
                  <c:v>758.49803203066836</c:v>
                </c:pt>
                <c:pt idx="8">
                  <c:v>693.17817685799275</c:v>
                </c:pt>
                <c:pt idx="9">
                  <c:v>627.85832168531715</c:v>
                </c:pt>
                <c:pt idx="10" formatCode="0.0">
                  <c:v>562.53846651264166</c:v>
                </c:pt>
                <c:pt idx="11" formatCode="0.0">
                  <c:v>450.03077321011335</c:v>
                </c:pt>
                <c:pt idx="12" formatCode="0.0">
                  <c:v>337.52307990758499</c:v>
                </c:pt>
                <c:pt idx="13" formatCode="0.0">
                  <c:v>225.01538660505668</c:v>
                </c:pt>
                <c:pt idx="14" formatCode="0.0">
                  <c:v>112.50769330252831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88.318800688150233</c:v>
                </c:pt>
                <c:pt idx="37" formatCode="0.0">
                  <c:v>176.63760137630047</c:v>
                </c:pt>
                <c:pt idx="38" formatCode="0.0">
                  <c:v>264.95640206445069</c:v>
                </c:pt>
                <c:pt idx="39" formatCode="0.0">
                  <c:v>353.27520275260093</c:v>
                </c:pt>
                <c:pt idx="40" formatCode="0.0">
                  <c:v>441.59400344075118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F-4C6D-BC44-05027B24DDDA}"/>
            </c:ext>
          </c:extLst>
        </c:ser>
        <c:ser>
          <c:idx val="3"/>
          <c:order val="3"/>
          <c:tx>
            <c:strRef>
              <c:f>'Data MOP'!$A$207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MOP'!$B$207:$AP$207</c:f>
              <c:numCache>
                <c:formatCode>General</c:formatCode>
                <c:ptCount val="41"/>
                <c:pt idx="0" formatCode="0.0">
                  <c:v>61.797443384490293</c:v>
                </c:pt>
                <c:pt idx="1">
                  <c:v>60.552175639517671</c:v>
                </c:pt>
                <c:pt idx="2">
                  <c:v>59.306907894545041</c:v>
                </c:pt>
                <c:pt idx="3">
                  <c:v>58.061640149572419</c:v>
                </c:pt>
                <c:pt idx="4">
                  <c:v>56.81637240459979</c:v>
                </c:pt>
                <c:pt idx="5" formatCode="0.0">
                  <c:v>55.571104659627167</c:v>
                </c:pt>
                <c:pt idx="6">
                  <c:v>51.488615115674058</c:v>
                </c:pt>
                <c:pt idx="7">
                  <c:v>47.406125571720949</c:v>
                </c:pt>
                <c:pt idx="8">
                  <c:v>43.323636027767847</c:v>
                </c:pt>
                <c:pt idx="9">
                  <c:v>39.241146483814738</c:v>
                </c:pt>
                <c:pt idx="10" formatCode="0.0">
                  <c:v>35.158656939861629</c:v>
                </c:pt>
                <c:pt idx="11" formatCode="0.0">
                  <c:v>28.126925551889304</c:v>
                </c:pt>
                <c:pt idx="12" formatCode="0.0">
                  <c:v>21.095194163916979</c:v>
                </c:pt>
                <c:pt idx="13" formatCode="0.0">
                  <c:v>14.06346277594465</c:v>
                </c:pt>
                <c:pt idx="14" formatCode="0.0">
                  <c:v>7.0317313879723251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5.5199250430093896</c:v>
                </c:pt>
                <c:pt idx="37" formatCode="0.0">
                  <c:v>11.039850086018779</c:v>
                </c:pt>
                <c:pt idx="38" formatCode="0.0">
                  <c:v>16.559775129028168</c:v>
                </c:pt>
                <c:pt idx="39" formatCode="0.0">
                  <c:v>22.079700172037558</c:v>
                </c:pt>
                <c:pt idx="40" formatCode="0.0">
                  <c:v>27.599625215046949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F-4C6D-BC44-05027B24DDDA}"/>
            </c:ext>
          </c:extLst>
        </c:ser>
        <c:ser>
          <c:idx val="4"/>
          <c:order val="4"/>
          <c:tx>
            <c:strRef>
              <c:f>'Data MOP'!$A$209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'Data MOP'!$B$209:$AP$209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F-4C6D-BC44-05027B24DDDA}"/>
            </c:ext>
          </c:extLst>
        </c:ser>
        <c:ser>
          <c:idx val="5"/>
          <c:order val="5"/>
          <c:tx>
            <c:strRef>
              <c:f>'Data MOP'!$A$210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'Data MOP'!$B$210:$AP$210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F-4C6D-BC44-05027B24DDDA}"/>
            </c:ext>
          </c:extLst>
        </c:ser>
        <c:ser>
          <c:idx val="6"/>
          <c:order val="6"/>
          <c:tx>
            <c:strRef>
              <c:f>'Data MOP'!$A$211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MOP'!$B$211:$AP$211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FF-4C6D-BC44-05027B24DDDA}"/>
            </c:ext>
          </c:extLst>
        </c:ser>
        <c:ser>
          <c:idx val="7"/>
          <c:order val="7"/>
          <c:tx>
            <c:strRef>
              <c:f>'Data MOP'!$A$213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MOP'!$B$213:$AP$213</c:f>
              <c:numCache>
                <c:formatCode>General</c:formatCode>
                <c:ptCount val="41"/>
                <c:pt idx="0" formatCode="0.0">
                  <c:v>1533.7967242724233</c:v>
                </c:pt>
                <c:pt idx="1">
                  <c:v>1502.8651525381531</c:v>
                </c:pt>
                <c:pt idx="2">
                  <c:v>1471.9335808038832</c:v>
                </c:pt>
                <c:pt idx="3">
                  <c:v>1441.002009069613</c:v>
                </c:pt>
                <c:pt idx="4">
                  <c:v>1410.0704373353431</c:v>
                </c:pt>
                <c:pt idx="5" formatCode="0.0">
                  <c:v>1379.1388656010729</c:v>
                </c:pt>
                <c:pt idx="6">
                  <c:v>1415.5530180120361</c:v>
                </c:pt>
                <c:pt idx="7">
                  <c:v>1451.9671704229993</c:v>
                </c:pt>
                <c:pt idx="8">
                  <c:v>1488.3813228339623</c:v>
                </c:pt>
                <c:pt idx="9">
                  <c:v>1524.7954752449255</c:v>
                </c:pt>
                <c:pt idx="10" formatCode="0.0">
                  <c:v>1561.2096276558887</c:v>
                </c:pt>
                <c:pt idx="11" formatCode="0.0">
                  <c:v>1482.1025244608932</c:v>
                </c:pt>
                <c:pt idx="12" formatCode="0.0">
                  <c:v>1402.9954212658979</c:v>
                </c:pt>
                <c:pt idx="13" formatCode="0.0">
                  <c:v>1323.8883180709024</c:v>
                </c:pt>
                <c:pt idx="14" formatCode="0.0">
                  <c:v>1244.7812148759072</c:v>
                </c:pt>
                <c:pt idx="15" formatCode="0.0">
                  <c:v>1165.6741116809117</c:v>
                </c:pt>
                <c:pt idx="16" formatCode="0.0">
                  <c:v>1184.5772620885759</c:v>
                </c:pt>
                <c:pt idx="17" formatCode="0.0">
                  <c:v>1203.4804124962404</c:v>
                </c:pt>
                <c:pt idx="18" formatCode="0.0">
                  <c:v>1222.3835629039047</c:v>
                </c:pt>
                <c:pt idx="19" formatCode="0.0">
                  <c:v>1241.2867133115692</c:v>
                </c:pt>
                <c:pt idx="20" formatCode="0.0">
                  <c:v>1260.1898637192335</c:v>
                </c:pt>
                <c:pt idx="21" formatCode="0.0">
                  <c:v>1280.1382266601609</c:v>
                </c:pt>
                <c:pt idx="22" formatCode="0.0">
                  <c:v>1300.0865896010882</c:v>
                </c:pt>
                <c:pt idx="23" formatCode="0.0">
                  <c:v>1320.0349525420156</c:v>
                </c:pt>
                <c:pt idx="24" formatCode="0.0">
                  <c:v>1339.983315482943</c:v>
                </c:pt>
                <c:pt idx="25" formatCode="0.0">
                  <c:v>1359.9316784238704</c:v>
                </c:pt>
                <c:pt idx="26" formatCode="0.0">
                  <c:v>1380.9138813117972</c:v>
                </c:pt>
                <c:pt idx="27" formatCode="0.0">
                  <c:v>1401.8960841997239</c:v>
                </c:pt>
                <c:pt idx="28" formatCode="0.0">
                  <c:v>1422.8782870876507</c:v>
                </c:pt>
                <c:pt idx="29" formatCode="0.0">
                  <c:v>1443.8604899755774</c:v>
                </c:pt>
                <c:pt idx="30" formatCode="0.0">
                  <c:v>1464.8426928635042</c:v>
                </c:pt>
                <c:pt idx="31" formatCode="0.0">
                  <c:v>1489.2514444478791</c:v>
                </c:pt>
                <c:pt idx="32" formatCode="0.0">
                  <c:v>1513.6601960322539</c:v>
                </c:pt>
                <c:pt idx="33" formatCode="0.0">
                  <c:v>1538.0689476166285</c:v>
                </c:pt>
                <c:pt idx="34" formatCode="0.0">
                  <c:v>1562.4776992010034</c:v>
                </c:pt>
                <c:pt idx="35" formatCode="0.0">
                  <c:v>1586.8864507853782</c:v>
                </c:pt>
                <c:pt idx="36" formatCode="0.0">
                  <c:v>1592.1692211396264</c:v>
                </c:pt>
                <c:pt idx="37" formatCode="0.0">
                  <c:v>1597.4519914938744</c:v>
                </c:pt>
                <c:pt idx="38" formatCode="0.0">
                  <c:v>1602.7347618481226</c:v>
                </c:pt>
                <c:pt idx="39" formatCode="0.0">
                  <c:v>1608.0175322023706</c:v>
                </c:pt>
                <c:pt idx="40" formatCode="0.0">
                  <c:v>1613.3003025566188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FF-4C6D-BC44-05027B24DDDA}"/>
            </c:ext>
          </c:extLst>
        </c:ser>
        <c:ser>
          <c:idx val="8"/>
          <c:order val="8"/>
          <c:tx>
            <c:strRef>
              <c:f>'Data MOP'!$A$215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MOP'!$B$215:$AP$215</c:f>
              <c:numCache>
                <c:formatCode>General</c:formatCode>
                <c:ptCount val="41"/>
                <c:pt idx="0" formatCode="0.0">
                  <c:v>37.5115940849238</c:v>
                </c:pt>
                <c:pt idx="1">
                  <c:v>36.743031890722236</c:v>
                </c:pt>
                <c:pt idx="2">
                  <c:v>35.974469696520678</c:v>
                </c:pt>
                <c:pt idx="3">
                  <c:v>35.205907502319114</c:v>
                </c:pt>
                <c:pt idx="4">
                  <c:v>34.437345308117557</c:v>
                </c:pt>
                <c:pt idx="5" formatCode="0.0">
                  <c:v>33.668783113915993</c:v>
                </c:pt>
                <c:pt idx="6">
                  <c:v>35.394803931084503</c:v>
                </c:pt>
                <c:pt idx="7">
                  <c:v>37.120824748253014</c:v>
                </c:pt>
                <c:pt idx="8">
                  <c:v>38.846845565421532</c:v>
                </c:pt>
                <c:pt idx="9">
                  <c:v>40.572866382590043</c:v>
                </c:pt>
                <c:pt idx="10" formatCode="0.0">
                  <c:v>42.298887199758553</c:v>
                </c:pt>
                <c:pt idx="11" formatCode="0.0">
                  <c:v>47.149121501384421</c:v>
                </c:pt>
                <c:pt idx="12" formatCode="0.0">
                  <c:v>51.999355803010289</c:v>
                </c:pt>
                <c:pt idx="13" formatCode="0.0">
                  <c:v>56.849590104636164</c:v>
                </c:pt>
                <c:pt idx="14" formatCode="0.0">
                  <c:v>61.699824406262032</c:v>
                </c:pt>
                <c:pt idx="15" formatCode="0.0">
                  <c:v>66.550058707887899</c:v>
                </c:pt>
                <c:pt idx="16" formatCode="0.0">
                  <c:v>67.696338816477493</c:v>
                </c:pt>
                <c:pt idx="17" formatCode="0.0">
                  <c:v>68.842618925067072</c:v>
                </c:pt>
                <c:pt idx="18" formatCode="0.0">
                  <c:v>69.988899033656665</c:v>
                </c:pt>
                <c:pt idx="19" formatCode="0.0">
                  <c:v>71.135179142246244</c:v>
                </c:pt>
                <c:pt idx="20" formatCode="0.0">
                  <c:v>72.281459250835837</c:v>
                </c:pt>
                <c:pt idx="21" formatCode="0.0">
                  <c:v>73.382511572227074</c:v>
                </c:pt>
                <c:pt idx="22" formatCode="0.0">
                  <c:v>74.483563893618324</c:v>
                </c:pt>
                <c:pt idx="23" formatCode="0.0">
                  <c:v>75.584616215009561</c:v>
                </c:pt>
                <c:pt idx="24" formatCode="0.0">
                  <c:v>76.685668536400811</c:v>
                </c:pt>
                <c:pt idx="25" formatCode="0.0">
                  <c:v>77.786720857792048</c:v>
                </c:pt>
                <c:pt idx="26" formatCode="0.0">
                  <c:v>78.993858943250146</c:v>
                </c:pt>
                <c:pt idx="27" formatCode="0.0">
                  <c:v>80.20099702870823</c:v>
                </c:pt>
                <c:pt idx="28" formatCode="0.0">
                  <c:v>81.408135114166328</c:v>
                </c:pt>
                <c:pt idx="29" formatCode="0.0">
                  <c:v>82.615273199624411</c:v>
                </c:pt>
                <c:pt idx="30" formatCode="0.0">
                  <c:v>83.822411285082509</c:v>
                </c:pt>
                <c:pt idx="31" formatCode="0.0">
                  <c:v>85.237498555449434</c:v>
                </c:pt>
                <c:pt idx="32" formatCode="0.0">
                  <c:v>86.652585825816359</c:v>
                </c:pt>
                <c:pt idx="33" formatCode="0.0">
                  <c:v>88.067673096183299</c:v>
                </c:pt>
                <c:pt idx="34" formatCode="0.0">
                  <c:v>89.482760366550224</c:v>
                </c:pt>
                <c:pt idx="35" formatCode="0.0">
                  <c:v>90.897847636917149</c:v>
                </c:pt>
                <c:pt idx="36" formatCode="0.0">
                  <c:v>90.987001460251022</c:v>
                </c:pt>
                <c:pt idx="37" formatCode="0.0">
                  <c:v>91.07615528358491</c:v>
                </c:pt>
                <c:pt idx="38" formatCode="0.0">
                  <c:v>91.165309106918784</c:v>
                </c:pt>
                <c:pt idx="39" formatCode="0.0">
                  <c:v>91.254462930252672</c:v>
                </c:pt>
                <c:pt idx="40" formatCode="0.0">
                  <c:v>91.343616753586545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FF-4C6D-BC44-05027B24DDDA}"/>
            </c:ext>
          </c:extLst>
        </c:ser>
        <c:ser>
          <c:idx val="9"/>
          <c:order val="9"/>
          <c:tx>
            <c:strRef>
              <c:f>'Data MOP'!$A$216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MOP'!$B$216:$AP$216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FF-4C6D-BC44-05027B24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369800"/>
        <c:axId val="1110368488"/>
      </c:barChart>
      <c:catAx>
        <c:axId val="111036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68488"/>
        <c:crosses val="autoZero"/>
        <c:auto val="1"/>
        <c:lblAlgn val="ctr"/>
        <c:lblOffset val="100"/>
        <c:noMultiLvlLbl val="0"/>
      </c:catAx>
      <c:valAx>
        <c:axId val="11103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0923009623797"/>
          <c:y val="6.4814814814814811E-2"/>
          <c:w val="0.8574652230971128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MOP'!$A$4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MOP'!$B$36:$AQ$36</c:f>
              <c:numCache>
                <c:formatCode>General</c:formatCode>
                <c:ptCount val="42"/>
                <c:pt idx="0" formatCode="0.0">
                  <c:v>1001.669449081799</c:v>
                </c:pt>
                <c:pt idx="1">
                  <c:v>988.31385642737928</c:v>
                </c:pt>
                <c:pt idx="2">
                  <c:v>974.95826377295953</c:v>
                </c:pt>
                <c:pt idx="3">
                  <c:v>961.60267111853989</c:v>
                </c:pt>
                <c:pt idx="4">
                  <c:v>948.24707846412014</c:v>
                </c:pt>
                <c:pt idx="5" formatCode="0.0">
                  <c:v>934.89148580970038</c:v>
                </c:pt>
                <c:pt idx="6">
                  <c:v>948.2470784641223</c:v>
                </c:pt>
                <c:pt idx="7">
                  <c:v>961.60267111854409</c:v>
                </c:pt>
                <c:pt idx="8">
                  <c:v>974.95826377296601</c:v>
                </c:pt>
                <c:pt idx="9">
                  <c:v>988.3138564273878</c:v>
                </c:pt>
                <c:pt idx="10" formatCode="0.0">
                  <c:v>1001.6694490818097</c:v>
                </c:pt>
                <c:pt idx="11" formatCode="0.0">
                  <c:v>1028.3806343906558</c:v>
                </c:pt>
                <c:pt idx="12" formatCode="0.0">
                  <c:v>1055.0918196995021</c:v>
                </c:pt>
                <c:pt idx="13" formatCode="0.0">
                  <c:v>1081.8030050083482</c:v>
                </c:pt>
                <c:pt idx="14" formatCode="0.0">
                  <c:v>1108.5141903171946</c:v>
                </c:pt>
                <c:pt idx="15" formatCode="0.0">
                  <c:v>1135.2253756260407</c:v>
                </c:pt>
                <c:pt idx="16" formatCode="0.0">
                  <c:v>1161.9365609348877</c:v>
                </c:pt>
                <c:pt idx="17" formatCode="0.0">
                  <c:v>1188.6477462437344</c:v>
                </c:pt>
                <c:pt idx="18" formatCode="0.0">
                  <c:v>1215.3589315525815</c:v>
                </c:pt>
                <c:pt idx="19" formatCode="0.0">
                  <c:v>1242.0701168614282</c:v>
                </c:pt>
                <c:pt idx="20" formatCode="0.0">
                  <c:v>1268.7813021702752</c:v>
                </c:pt>
                <c:pt idx="21" formatCode="0.0">
                  <c:v>1295.4924874791211</c:v>
                </c:pt>
                <c:pt idx="22" formatCode="0.0">
                  <c:v>1322.203672787967</c:v>
                </c:pt>
                <c:pt idx="23" formatCode="0.0">
                  <c:v>1348.9148580968126</c:v>
                </c:pt>
                <c:pt idx="24" formatCode="0.0">
                  <c:v>1375.6260434056585</c:v>
                </c:pt>
                <c:pt idx="25" formatCode="0.0">
                  <c:v>1402.3372287145044</c:v>
                </c:pt>
                <c:pt idx="26" formatCode="0.0">
                  <c:v>1429.0484140233509</c:v>
                </c:pt>
                <c:pt idx="27" formatCode="0.0">
                  <c:v>1455.7595993321975</c:v>
                </c:pt>
                <c:pt idx="28" formatCode="0.0">
                  <c:v>1482.470784641044</c:v>
                </c:pt>
                <c:pt idx="29" formatCode="0.0">
                  <c:v>1509.1819699498906</c:v>
                </c:pt>
                <c:pt idx="30" formatCode="0.0">
                  <c:v>1535.8931552587371</c:v>
                </c:pt>
                <c:pt idx="31" formatCode="0.0">
                  <c:v>1562.6043405675844</c:v>
                </c:pt>
                <c:pt idx="32" formatCode="0.0">
                  <c:v>1589.3155258764316</c:v>
                </c:pt>
                <c:pt idx="33" formatCode="0.0">
                  <c:v>1616.0267111852791</c:v>
                </c:pt>
                <c:pt idx="34" formatCode="0.0">
                  <c:v>1642.7378964941263</c:v>
                </c:pt>
                <c:pt idx="35" formatCode="0.0">
                  <c:v>1669.4490818029735</c:v>
                </c:pt>
                <c:pt idx="36" formatCode="0.0">
                  <c:v>1696.1602671118194</c:v>
                </c:pt>
                <c:pt idx="37" formatCode="0.0">
                  <c:v>1722.8714524206653</c:v>
                </c:pt>
                <c:pt idx="38" formatCode="0.0">
                  <c:v>1749.5826377295109</c:v>
                </c:pt>
                <c:pt idx="39" formatCode="0.0">
                  <c:v>1776.2938230383568</c:v>
                </c:pt>
                <c:pt idx="40" formatCode="0.0">
                  <c:v>1803.0050083472026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8F6-8173-3367CE03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314952"/>
        <c:axId val="850319216"/>
      </c:barChart>
      <c:catAx>
        <c:axId val="85031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19216"/>
        <c:crosses val="autoZero"/>
        <c:auto val="1"/>
        <c:lblAlgn val="ctr"/>
        <c:lblOffset val="100"/>
        <c:noMultiLvlLbl val="0"/>
      </c:catAx>
      <c:valAx>
        <c:axId val="8503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MOP'!$A$201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MOP'!$B$201:$AQ$201</c:f>
              <c:numCache>
                <c:formatCode>General</c:formatCode>
                <c:ptCount val="42"/>
                <c:pt idx="0" formatCode="0.0">
                  <c:v>3249.3062690069501</c:v>
                </c:pt>
                <c:pt idx="1">
                  <c:v>3143.4493937909356</c:v>
                </c:pt>
                <c:pt idx="2">
                  <c:v>3037.5925185749215</c:v>
                </c:pt>
                <c:pt idx="3">
                  <c:v>2931.7356433589071</c:v>
                </c:pt>
                <c:pt idx="4">
                  <c:v>2825.878768142893</c:v>
                </c:pt>
                <c:pt idx="5" formatCode="0.0">
                  <c:v>2720.0218929268785</c:v>
                </c:pt>
                <c:pt idx="6">
                  <c:v>2828.9645982765869</c:v>
                </c:pt>
                <c:pt idx="7">
                  <c:v>2937.9073036262948</c:v>
                </c:pt>
                <c:pt idx="8">
                  <c:v>3046.8500089760032</c:v>
                </c:pt>
                <c:pt idx="9">
                  <c:v>3155.7927143257111</c:v>
                </c:pt>
                <c:pt idx="10" formatCode="0.0">
                  <c:v>3264.7354196754195</c:v>
                </c:pt>
                <c:pt idx="11" formatCode="0.0">
                  <c:v>3609.5435016625756</c:v>
                </c:pt>
                <c:pt idx="12" formatCode="0.0">
                  <c:v>3954.3515836497318</c:v>
                </c:pt>
                <c:pt idx="13" formatCode="0.0">
                  <c:v>4299.1596656368874</c:v>
                </c:pt>
                <c:pt idx="14" formatCode="0.0">
                  <c:v>4643.9677476240431</c:v>
                </c:pt>
                <c:pt idx="15" formatCode="0.0">
                  <c:v>4988.7758296111997</c:v>
                </c:pt>
                <c:pt idx="16" formatCode="0.0">
                  <c:v>5063.7263990949459</c:v>
                </c:pt>
                <c:pt idx="17" formatCode="0.0">
                  <c:v>5138.6769685786921</c:v>
                </c:pt>
                <c:pt idx="18" formatCode="0.0">
                  <c:v>5213.6275380624393</c:v>
                </c:pt>
                <c:pt idx="19" formatCode="0.0">
                  <c:v>5288.5781075461855</c:v>
                </c:pt>
                <c:pt idx="20" formatCode="0.0">
                  <c:v>5363.5286770299317</c:v>
                </c:pt>
                <c:pt idx="21" formatCode="0.0">
                  <c:v>5435.8792617676127</c:v>
                </c:pt>
                <c:pt idx="22" formatCode="0.0">
                  <c:v>5508.2298465052936</c:v>
                </c:pt>
                <c:pt idx="23" formatCode="0.0">
                  <c:v>5580.5804312429755</c:v>
                </c:pt>
                <c:pt idx="24" formatCode="0.0">
                  <c:v>5652.9310159806564</c:v>
                </c:pt>
                <c:pt idx="25" formatCode="0.0">
                  <c:v>5725.2816007183374</c:v>
                </c:pt>
                <c:pt idx="26" formatCode="0.0">
                  <c:v>5794.4922597449531</c:v>
                </c:pt>
                <c:pt idx="27" formatCode="0.0">
                  <c:v>5863.702918771568</c:v>
                </c:pt>
                <c:pt idx="28" formatCode="0.0">
                  <c:v>5932.9135777981837</c:v>
                </c:pt>
                <c:pt idx="29" formatCode="0.0">
                  <c:v>6002.1242368247986</c:v>
                </c:pt>
                <c:pt idx="30" formatCode="0.0">
                  <c:v>6071.3348958514143</c:v>
                </c:pt>
                <c:pt idx="31" formatCode="0.0">
                  <c:v>6133.9110569966724</c:v>
                </c:pt>
                <c:pt idx="32" formatCode="0.0">
                  <c:v>6196.4872181419305</c:v>
                </c:pt>
                <c:pt idx="33" formatCode="0.0">
                  <c:v>6259.0633792871895</c:v>
                </c:pt>
                <c:pt idx="34" formatCode="0.0">
                  <c:v>6321.6395404324476</c:v>
                </c:pt>
                <c:pt idx="35" formatCode="0.0">
                  <c:v>6384.2157015777057</c:v>
                </c:pt>
                <c:pt idx="36" formatCode="0.0">
                  <c:v>6324.2656739067143</c:v>
                </c:pt>
                <c:pt idx="37" formatCode="0.0">
                  <c:v>6264.3156462357229</c:v>
                </c:pt>
                <c:pt idx="38" formatCode="0.0">
                  <c:v>6204.3656185647324</c:v>
                </c:pt>
                <c:pt idx="39" formatCode="0.0">
                  <c:v>6144.415590893741</c:v>
                </c:pt>
                <c:pt idx="40" formatCode="0.0">
                  <c:v>6084.4655632227496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C-4996-9B35-49A5CAD87F51}"/>
            </c:ext>
          </c:extLst>
        </c:ser>
        <c:ser>
          <c:idx val="1"/>
          <c:order val="1"/>
          <c:tx>
            <c:strRef>
              <c:f>'Data MOP'!$A$203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MOP'!$B$203:$AQ$203</c:f>
              <c:numCache>
                <c:formatCode>General</c:formatCode>
                <c:ptCount val="42"/>
                <c:pt idx="0" formatCode="0.0">
                  <c:v>509.82887509936728</c:v>
                </c:pt>
                <c:pt idx="1">
                  <c:v>499.55542234399127</c:v>
                </c:pt>
                <c:pt idx="2">
                  <c:v>489.28196958861525</c:v>
                </c:pt>
                <c:pt idx="3">
                  <c:v>479.00851683323918</c:v>
                </c:pt>
                <c:pt idx="4">
                  <c:v>468.73506407786317</c:v>
                </c:pt>
                <c:pt idx="5" formatCode="0.0">
                  <c:v>458.46161132248716</c:v>
                </c:pt>
                <c:pt idx="6">
                  <c:v>424.78107746127586</c:v>
                </c:pt>
                <c:pt idx="7">
                  <c:v>391.10054360006455</c:v>
                </c:pt>
                <c:pt idx="8">
                  <c:v>357.42000973885325</c:v>
                </c:pt>
                <c:pt idx="9">
                  <c:v>323.73947587764195</c:v>
                </c:pt>
                <c:pt idx="10" formatCode="0.0">
                  <c:v>290.05894201643065</c:v>
                </c:pt>
                <c:pt idx="11" formatCode="0.0">
                  <c:v>232.04715361314453</c:v>
                </c:pt>
                <c:pt idx="12" formatCode="0.0">
                  <c:v>174.03536520985838</c:v>
                </c:pt>
                <c:pt idx="13" formatCode="0.0">
                  <c:v>116.02357680657224</c:v>
                </c:pt>
                <c:pt idx="14" formatCode="0.0">
                  <c:v>58.011788403286118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45.539377762249288</c:v>
                </c:pt>
                <c:pt idx="37" formatCode="0.0">
                  <c:v>91.078755524498575</c:v>
                </c:pt>
                <c:pt idx="38" formatCode="0.0">
                  <c:v>136.61813328674785</c:v>
                </c:pt>
                <c:pt idx="39" formatCode="0.0">
                  <c:v>182.15751104899715</c:v>
                </c:pt>
                <c:pt idx="40" formatCode="0.0">
                  <c:v>227.69688881124642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C-4996-9B35-49A5CAD87F51}"/>
            </c:ext>
          </c:extLst>
        </c:ser>
        <c:ser>
          <c:idx val="2"/>
          <c:order val="2"/>
          <c:tx>
            <c:strRef>
              <c:f>'Data MOP'!$A$205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MOP'!$B$205:$AQ$205</c:f>
              <c:numCache>
                <c:formatCode>General</c:formatCode>
                <c:ptCount val="42"/>
                <c:pt idx="0" formatCode="0.0">
                  <c:v>988.75909415184469</c:v>
                </c:pt>
                <c:pt idx="1">
                  <c:v>968.83482379667964</c:v>
                </c:pt>
                <c:pt idx="2">
                  <c:v>948.91055344151459</c:v>
                </c:pt>
                <c:pt idx="3">
                  <c:v>928.98628308634954</c:v>
                </c:pt>
                <c:pt idx="4">
                  <c:v>909.0620127311845</c:v>
                </c:pt>
                <c:pt idx="5" formatCode="0.0">
                  <c:v>889.13774237601945</c:v>
                </c:pt>
                <c:pt idx="6">
                  <c:v>823.81788720334384</c:v>
                </c:pt>
                <c:pt idx="7">
                  <c:v>758.49803203066836</c:v>
                </c:pt>
                <c:pt idx="8">
                  <c:v>693.17817685799275</c:v>
                </c:pt>
                <c:pt idx="9">
                  <c:v>627.85832168531715</c:v>
                </c:pt>
                <c:pt idx="10" formatCode="0.0">
                  <c:v>562.53846651264166</c:v>
                </c:pt>
                <c:pt idx="11" formatCode="0.0">
                  <c:v>450.03077321011335</c:v>
                </c:pt>
                <c:pt idx="12" formatCode="0.0">
                  <c:v>337.52307990758499</c:v>
                </c:pt>
                <c:pt idx="13" formatCode="0.0">
                  <c:v>225.01538660505668</c:v>
                </c:pt>
                <c:pt idx="14" formatCode="0.0">
                  <c:v>112.50769330252831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88.318800688150233</c:v>
                </c:pt>
                <c:pt idx="37" formatCode="0.0">
                  <c:v>176.63760137630047</c:v>
                </c:pt>
                <c:pt idx="38" formatCode="0.0">
                  <c:v>264.95640206445069</c:v>
                </c:pt>
                <c:pt idx="39" formatCode="0.0">
                  <c:v>353.27520275260093</c:v>
                </c:pt>
                <c:pt idx="40" formatCode="0.0">
                  <c:v>441.59400344075118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C-4996-9B35-49A5CAD87F51}"/>
            </c:ext>
          </c:extLst>
        </c:ser>
        <c:ser>
          <c:idx val="3"/>
          <c:order val="3"/>
          <c:tx>
            <c:strRef>
              <c:f>'Data MOP'!$A$207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MOP'!$B$207:$AQ$207</c:f>
              <c:numCache>
                <c:formatCode>General</c:formatCode>
                <c:ptCount val="42"/>
                <c:pt idx="0" formatCode="0.0">
                  <c:v>61.797443384490293</c:v>
                </c:pt>
                <c:pt idx="1">
                  <c:v>60.552175639517671</c:v>
                </c:pt>
                <c:pt idx="2">
                  <c:v>59.306907894545041</c:v>
                </c:pt>
                <c:pt idx="3">
                  <c:v>58.061640149572419</c:v>
                </c:pt>
                <c:pt idx="4">
                  <c:v>56.81637240459979</c:v>
                </c:pt>
                <c:pt idx="5" formatCode="0.0">
                  <c:v>55.571104659627167</c:v>
                </c:pt>
                <c:pt idx="6">
                  <c:v>51.488615115674058</c:v>
                </c:pt>
                <c:pt idx="7">
                  <c:v>47.406125571720949</c:v>
                </c:pt>
                <c:pt idx="8">
                  <c:v>43.323636027767847</c:v>
                </c:pt>
                <c:pt idx="9">
                  <c:v>39.241146483814738</c:v>
                </c:pt>
                <c:pt idx="10" formatCode="0.0">
                  <c:v>35.158656939861629</c:v>
                </c:pt>
                <c:pt idx="11" formatCode="0.0">
                  <c:v>28.126925551889304</c:v>
                </c:pt>
                <c:pt idx="12" formatCode="0.0">
                  <c:v>21.095194163916979</c:v>
                </c:pt>
                <c:pt idx="13" formatCode="0.0">
                  <c:v>14.06346277594465</c:v>
                </c:pt>
                <c:pt idx="14" formatCode="0.0">
                  <c:v>7.0317313879723251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5.5199250430093896</c:v>
                </c:pt>
                <c:pt idx="37" formatCode="0.0">
                  <c:v>11.039850086018779</c:v>
                </c:pt>
                <c:pt idx="38" formatCode="0.0">
                  <c:v>16.559775129028168</c:v>
                </c:pt>
                <c:pt idx="39" formatCode="0.0">
                  <c:v>22.079700172037558</c:v>
                </c:pt>
                <c:pt idx="40" formatCode="0.0">
                  <c:v>27.599625215046949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C-4996-9B35-49A5CAD87F51}"/>
            </c:ext>
          </c:extLst>
        </c:ser>
        <c:ser>
          <c:idx val="4"/>
          <c:order val="4"/>
          <c:tx>
            <c:strRef>
              <c:f>'Data MOP'!$A$209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MOP'!$B$209:$AQ$209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C-4996-9B35-49A5CAD87F51}"/>
            </c:ext>
          </c:extLst>
        </c:ser>
        <c:ser>
          <c:idx val="5"/>
          <c:order val="5"/>
          <c:tx>
            <c:strRef>
              <c:f>'Data MOP'!$A$210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MOP'!$B$210:$AQ$210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C-4996-9B35-49A5CAD87F51}"/>
            </c:ext>
          </c:extLst>
        </c:ser>
        <c:ser>
          <c:idx val="6"/>
          <c:order val="6"/>
          <c:tx>
            <c:strRef>
              <c:f>'Data MOP'!$A$211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MOP'!$B$211:$AQ$211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C-4996-9B35-49A5CAD87F51}"/>
            </c:ext>
          </c:extLst>
        </c:ser>
        <c:ser>
          <c:idx val="7"/>
          <c:order val="7"/>
          <c:tx>
            <c:strRef>
              <c:f>'Data MOP'!$A$213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MOP'!$B$213:$AQ$213</c:f>
              <c:numCache>
                <c:formatCode>General</c:formatCode>
                <c:ptCount val="42"/>
                <c:pt idx="0" formatCode="0.0">
                  <c:v>1533.7967242724233</c:v>
                </c:pt>
                <c:pt idx="1">
                  <c:v>1502.8651525381531</c:v>
                </c:pt>
                <c:pt idx="2">
                  <c:v>1471.9335808038832</c:v>
                </c:pt>
                <c:pt idx="3">
                  <c:v>1441.002009069613</c:v>
                </c:pt>
                <c:pt idx="4">
                  <c:v>1410.0704373353431</c:v>
                </c:pt>
                <c:pt idx="5" formatCode="0.0">
                  <c:v>1379.1388656010729</c:v>
                </c:pt>
                <c:pt idx="6">
                  <c:v>1415.5530180120361</c:v>
                </c:pt>
                <c:pt idx="7">
                  <c:v>1451.9671704229993</c:v>
                </c:pt>
                <c:pt idx="8">
                  <c:v>1488.3813228339623</c:v>
                </c:pt>
                <c:pt idx="9">
                  <c:v>1524.7954752449255</c:v>
                </c:pt>
                <c:pt idx="10" formatCode="0.0">
                  <c:v>1561.2096276558887</c:v>
                </c:pt>
                <c:pt idx="11" formatCode="0.0">
                  <c:v>1482.1025244608932</c:v>
                </c:pt>
                <c:pt idx="12" formatCode="0.0">
                  <c:v>1402.9954212658979</c:v>
                </c:pt>
                <c:pt idx="13" formatCode="0.0">
                  <c:v>1323.8883180709024</c:v>
                </c:pt>
                <c:pt idx="14" formatCode="0.0">
                  <c:v>1244.7812148759072</c:v>
                </c:pt>
                <c:pt idx="15" formatCode="0.0">
                  <c:v>1165.6741116809117</c:v>
                </c:pt>
                <c:pt idx="16" formatCode="0.0">
                  <c:v>1184.5772620885759</c:v>
                </c:pt>
                <c:pt idx="17" formatCode="0.0">
                  <c:v>1203.4804124962404</c:v>
                </c:pt>
                <c:pt idx="18" formatCode="0.0">
                  <c:v>1222.3835629039047</c:v>
                </c:pt>
                <c:pt idx="19" formatCode="0.0">
                  <c:v>1241.2867133115692</c:v>
                </c:pt>
                <c:pt idx="20" formatCode="0.0">
                  <c:v>1260.1898637192335</c:v>
                </c:pt>
                <c:pt idx="21" formatCode="0.0">
                  <c:v>1280.1382266601609</c:v>
                </c:pt>
                <c:pt idx="22" formatCode="0.0">
                  <c:v>1300.0865896010882</c:v>
                </c:pt>
                <c:pt idx="23" formatCode="0.0">
                  <c:v>1320.0349525420156</c:v>
                </c:pt>
                <c:pt idx="24" formatCode="0.0">
                  <c:v>1339.983315482943</c:v>
                </c:pt>
                <c:pt idx="25" formatCode="0.0">
                  <c:v>1359.9316784238704</c:v>
                </c:pt>
                <c:pt idx="26" formatCode="0.0">
                  <c:v>1380.9138813117972</c:v>
                </c:pt>
                <c:pt idx="27" formatCode="0.0">
                  <c:v>1401.8960841997239</c:v>
                </c:pt>
                <c:pt idx="28" formatCode="0.0">
                  <c:v>1422.8782870876507</c:v>
                </c:pt>
                <c:pt idx="29" formatCode="0.0">
                  <c:v>1443.8604899755774</c:v>
                </c:pt>
                <c:pt idx="30" formatCode="0.0">
                  <c:v>1464.8426928635042</c:v>
                </c:pt>
                <c:pt idx="31" formatCode="0.0">
                  <c:v>1489.2514444478791</c:v>
                </c:pt>
                <c:pt idx="32" formatCode="0.0">
                  <c:v>1513.6601960322539</c:v>
                </c:pt>
                <c:pt idx="33" formatCode="0.0">
                  <c:v>1538.0689476166285</c:v>
                </c:pt>
                <c:pt idx="34" formatCode="0.0">
                  <c:v>1562.4776992010034</c:v>
                </c:pt>
                <c:pt idx="35" formatCode="0.0">
                  <c:v>1586.8864507853782</c:v>
                </c:pt>
                <c:pt idx="36" formatCode="0.0">
                  <c:v>1592.1692211396264</c:v>
                </c:pt>
                <c:pt idx="37" formatCode="0.0">
                  <c:v>1597.4519914938744</c:v>
                </c:pt>
                <c:pt idx="38" formatCode="0.0">
                  <c:v>1602.7347618481226</c:v>
                </c:pt>
                <c:pt idx="39" formatCode="0.0">
                  <c:v>1608.0175322023706</c:v>
                </c:pt>
                <c:pt idx="40" formatCode="0.0">
                  <c:v>1613.3003025566188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C-4996-9B35-49A5CAD87F51}"/>
            </c:ext>
          </c:extLst>
        </c:ser>
        <c:ser>
          <c:idx val="8"/>
          <c:order val="8"/>
          <c:tx>
            <c:strRef>
              <c:f>'Data MOP'!$A$215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MOP'!$B$215:$AQ$215</c:f>
              <c:numCache>
                <c:formatCode>General</c:formatCode>
                <c:ptCount val="42"/>
                <c:pt idx="0" formatCode="0.0">
                  <c:v>37.5115940849238</c:v>
                </c:pt>
                <c:pt idx="1">
                  <c:v>36.743031890722236</c:v>
                </c:pt>
                <c:pt idx="2">
                  <c:v>35.974469696520678</c:v>
                </c:pt>
                <c:pt idx="3">
                  <c:v>35.205907502319114</c:v>
                </c:pt>
                <c:pt idx="4">
                  <c:v>34.437345308117557</c:v>
                </c:pt>
                <c:pt idx="5" formatCode="0.0">
                  <c:v>33.668783113915993</c:v>
                </c:pt>
                <c:pt idx="6">
                  <c:v>35.394803931084503</c:v>
                </c:pt>
                <c:pt idx="7">
                  <c:v>37.120824748253014</c:v>
                </c:pt>
                <c:pt idx="8">
                  <c:v>38.846845565421532</c:v>
                </c:pt>
                <c:pt idx="9">
                  <c:v>40.572866382590043</c:v>
                </c:pt>
                <c:pt idx="10" formatCode="0.0">
                  <c:v>42.298887199758553</c:v>
                </c:pt>
                <c:pt idx="11" formatCode="0.0">
                  <c:v>47.149121501384421</c:v>
                </c:pt>
                <c:pt idx="12" formatCode="0.0">
                  <c:v>51.999355803010289</c:v>
                </c:pt>
                <c:pt idx="13" formatCode="0.0">
                  <c:v>56.849590104636164</c:v>
                </c:pt>
                <c:pt idx="14" formatCode="0.0">
                  <c:v>61.699824406262032</c:v>
                </c:pt>
                <c:pt idx="15" formatCode="0.0">
                  <c:v>66.550058707887899</c:v>
                </c:pt>
                <c:pt idx="16" formatCode="0.0">
                  <c:v>67.696338816477493</c:v>
                </c:pt>
                <c:pt idx="17" formatCode="0.0">
                  <c:v>68.842618925067072</c:v>
                </c:pt>
                <c:pt idx="18" formatCode="0.0">
                  <c:v>69.988899033656665</c:v>
                </c:pt>
                <c:pt idx="19" formatCode="0.0">
                  <c:v>71.135179142246244</c:v>
                </c:pt>
                <c:pt idx="20" formatCode="0.0">
                  <c:v>72.281459250835837</c:v>
                </c:pt>
                <c:pt idx="21" formatCode="0.0">
                  <c:v>73.382511572227074</c:v>
                </c:pt>
                <c:pt idx="22" formatCode="0.0">
                  <c:v>74.483563893618324</c:v>
                </c:pt>
                <c:pt idx="23" formatCode="0.0">
                  <c:v>75.584616215009561</c:v>
                </c:pt>
                <c:pt idx="24" formatCode="0.0">
                  <c:v>76.685668536400811</c:v>
                </c:pt>
                <c:pt idx="25" formatCode="0.0">
                  <c:v>77.786720857792048</c:v>
                </c:pt>
                <c:pt idx="26" formatCode="0.0">
                  <c:v>78.993858943250146</c:v>
                </c:pt>
                <c:pt idx="27" formatCode="0.0">
                  <c:v>80.20099702870823</c:v>
                </c:pt>
                <c:pt idx="28" formatCode="0.0">
                  <c:v>81.408135114166328</c:v>
                </c:pt>
                <c:pt idx="29" formatCode="0.0">
                  <c:v>82.615273199624411</c:v>
                </c:pt>
                <c:pt idx="30" formatCode="0.0">
                  <c:v>83.822411285082509</c:v>
                </c:pt>
                <c:pt idx="31" formatCode="0.0">
                  <c:v>85.237498555449434</c:v>
                </c:pt>
                <c:pt idx="32" formatCode="0.0">
                  <c:v>86.652585825816359</c:v>
                </c:pt>
                <c:pt idx="33" formatCode="0.0">
                  <c:v>88.067673096183299</c:v>
                </c:pt>
                <c:pt idx="34" formatCode="0.0">
                  <c:v>89.482760366550224</c:v>
                </c:pt>
                <c:pt idx="35" formatCode="0.0">
                  <c:v>90.897847636917149</c:v>
                </c:pt>
                <c:pt idx="36" formatCode="0.0">
                  <c:v>90.987001460251022</c:v>
                </c:pt>
                <c:pt idx="37" formatCode="0.0">
                  <c:v>91.07615528358491</c:v>
                </c:pt>
                <c:pt idx="38" formatCode="0.0">
                  <c:v>91.165309106918784</c:v>
                </c:pt>
                <c:pt idx="39" formatCode="0.0">
                  <c:v>91.254462930252672</c:v>
                </c:pt>
                <c:pt idx="40" formatCode="0.0">
                  <c:v>91.343616753586545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C-4996-9B35-49A5CAD8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99880"/>
        <c:axId val="1025606440"/>
      </c:areaChart>
      <c:catAx>
        <c:axId val="1025599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6440"/>
        <c:crosses val="autoZero"/>
        <c:auto val="1"/>
        <c:lblAlgn val="ctr"/>
        <c:lblOffset val="100"/>
        <c:noMultiLvlLbl val="0"/>
      </c:catAx>
      <c:valAx>
        <c:axId val="10256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9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6426071741033"/>
          <c:y val="0.17634259259259263"/>
          <c:w val="0.83322462817147858"/>
          <c:h val="0.38755212890055407"/>
        </c:manualLayout>
      </c:layout>
      <c:areaChart>
        <c:grouping val="stacked"/>
        <c:varyColors val="0"/>
        <c:ser>
          <c:idx val="0"/>
          <c:order val="0"/>
          <c:tx>
            <c:strRef>
              <c:f>'Data MOP'!$A$249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MOP'!$B$249:$AQ$249</c:f>
              <c:numCache>
                <c:formatCode>General</c:formatCode>
                <c:ptCount val="42"/>
                <c:pt idx="0" formatCode="0.0">
                  <c:v>1693.8287577995618</c:v>
                </c:pt>
                <c:pt idx="1">
                  <c:v>1735.6577905831375</c:v>
                </c:pt>
                <c:pt idx="2">
                  <c:v>1777.4868233667132</c:v>
                </c:pt>
                <c:pt idx="3">
                  <c:v>1819.3158561502892</c:v>
                </c:pt>
                <c:pt idx="4">
                  <c:v>1861.1448889338649</c:v>
                </c:pt>
                <c:pt idx="5" formatCode="0.0">
                  <c:v>1902.9739217174406</c:v>
                </c:pt>
                <c:pt idx="6">
                  <c:v>1957.0655780814166</c:v>
                </c:pt>
                <c:pt idx="7">
                  <c:v>2011.1572344453925</c:v>
                </c:pt>
                <c:pt idx="8">
                  <c:v>2065.2488908093687</c:v>
                </c:pt>
                <c:pt idx="9">
                  <c:v>2119.3405471733445</c:v>
                </c:pt>
                <c:pt idx="10" formatCode="0.0">
                  <c:v>2173.4322035373207</c:v>
                </c:pt>
                <c:pt idx="11" formatCode="0.0">
                  <c:v>2227.5831470599355</c:v>
                </c:pt>
                <c:pt idx="12" formatCode="0.0">
                  <c:v>2281.7340905825504</c:v>
                </c:pt>
                <c:pt idx="13" formatCode="0.0">
                  <c:v>2335.8850341051648</c:v>
                </c:pt>
                <c:pt idx="14" formatCode="0.0">
                  <c:v>2390.0359776277796</c:v>
                </c:pt>
                <c:pt idx="15" formatCode="0.0">
                  <c:v>2444.1869211503945</c:v>
                </c:pt>
                <c:pt idx="16" formatCode="0.0">
                  <c:v>2488.4729164191726</c:v>
                </c:pt>
                <c:pt idx="17" formatCode="0.0">
                  <c:v>2532.7589116879512</c:v>
                </c:pt>
                <c:pt idx="18" formatCode="0.0">
                  <c:v>2577.0449069567294</c:v>
                </c:pt>
                <c:pt idx="19" formatCode="0.0">
                  <c:v>2621.330902225508</c:v>
                </c:pt>
                <c:pt idx="20" formatCode="0.0">
                  <c:v>2665.6168974942861</c:v>
                </c:pt>
                <c:pt idx="21" formatCode="0.0">
                  <c:v>2716.1526416035931</c:v>
                </c:pt>
                <c:pt idx="22" formatCode="0.0">
                  <c:v>2766.6883857129005</c:v>
                </c:pt>
                <c:pt idx="23" formatCode="0.0">
                  <c:v>2817.2241298222075</c:v>
                </c:pt>
                <c:pt idx="24" formatCode="0.0">
                  <c:v>2867.7598739315149</c:v>
                </c:pt>
                <c:pt idx="25" formatCode="0.0">
                  <c:v>2918.2956180408219</c:v>
                </c:pt>
                <c:pt idx="26" formatCode="0.0">
                  <c:v>2979.7190607158727</c:v>
                </c:pt>
                <c:pt idx="27" formatCode="0.0">
                  <c:v>3041.1425033909231</c:v>
                </c:pt>
                <c:pt idx="28" formatCode="0.0">
                  <c:v>3102.565946065974</c:v>
                </c:pt>
                <c:pt idx="29" formatCode="0.0">
                  <c:v>3163.9893887410244</c:v>
                </c:pt>
                <c:pt idx="30" formatCode="0.0">
                  <c:v>3225.4128314160753</c:v>
                </c:pt>
                <c:pt idx="31" formatCode="0.0">
                  <c:v>3306.7232037716594</c:v>
                </c:pt>
                <c:pt idx="32" formatCode="0.0">
                  <c:v>3388.033576127244</c:v>
                </c:pt>
                <c:pt idx="33" formatCode="0.0">
                  <c:v>3469.3439484828282</c:v>
                </c:pt>
                <c:pt idx="34" formatCode="0.0">
                  <c:v>3550.6543208384128</c:v>
                </c:pt>
                <c:pt idx="35" formatCode="0.0">
                  <c:v>3631.9646931939969</c:v>
                </c:pt>
                <c:pt idx="36" formatCode="0.0">
                  <c:v>3660.6011883767037</c:v>
                </c:pt>
                <c:pt idx="37" formatCode="0.0">
                  <c:v>3689.2376835594105</c:v>
                </c:pt>
                <c:pt idx="38" formatCode="0.0">
                  <c:v>3717.8741787421168</c:v>
                </c:pt>
                <c:pt idx="39" formatCode="0.0">
                  <c:v>3746.5106739248235</c:v>
                </c:pt>
                <c:pt idx="40" formatCode="0.0">
                  <c:v>3775.1471691075303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9E2-9F83-CA861C0D43D9}"/>
            </c:ext>
          </c:extLst>
        </c:ser>
        <c:ser>
          <c:idx val="1"/>
          <c:order val="1"/>
          <c:tx>
            <c:strRef>
              <c:f>'Data MOP'!$A$250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MOP'!$B$250:$AQ$250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0-49E2-9F83-CA861C0D43D9}"/>
            </c:ext>
          </c:extLst>
        </c:ser>
        <c:ser>
          <c:idx val="2"/>
          <c:order val="2"/>
          <c:tx>
            <c:strRef>
              <c:f>'Data MOP'!$A$251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MOP'!$B$251:$AQ$251</c:f>
              <c:numCache>
                <c:formatCode>General</c:formatCode>
                <c:ptCount val="42"/>
                <c:pt idx="0" formatCode="0.0">
                  <c:v>542.38598150710413</c:v>
                </c:pt>
                <c:pt idx="1">
                  <c:v>548.69000578315377</c:v>
                </c:pt>
                <c:pt idx="2">
                  <c:v>554.99403005920328</c:v>
                </c:pt>
                <c:pt idx="3">
                  <c:v>561.29805433525291</c:v>
                </c:pt>
                <c:pt idx="4">
                  <c:v>567.60207861130243</c:v>
                </c:pt>
                <c:pt idx="5" formatCode="0.0">
                  <c:v>573.90610288735206</c:v>
                </c:pt>
                <c:pt idx="6">
                  <c:v>567.03631173491044</c:v>
                </c:pt>
                <c:pt idx="7">
                  <c:v>560.16652058246871</c:v>
                </c:pt>
                <c:pt idx="8">
                  <c:v>553.29672943002709</c:v>
                </c:pt>
                <c:pt idx="9">
                  <c:v>546.42693827758535</c:v>
                </c:pt>
                <c:pt idx="10" formatCode="0.0">
                  <c:v>539.55714712514373</c:v>
                </c:pt>
                <c:pt idx="11" formatCode="0.0">
                  <c:v>557.58634010548076</c:v>
                </c:pt>
                <c:pt idx="12" formatCode="0.0">
                  <c:v>575.61553308581779</c:v>
                </c:pt>
                <c:pt idx="13" formatCode="0.0">
                  <c:v>593.64472606615493</c:v>
                </c:pt>
                <c:pt idx="14" formatCode="0.0">
                  <c:v>611.67391904649196</c:v>
                </c:pt>
                <c:pt idx="15" formatCode="0.0">
                  <c:v>629.70311202682899</c:v>
                </c:pt>
                <c:pt idx="16" formatCode="0.0">
                  <c:v>672.94699386690536</c:v>
                </c:pt>
                <c:pt idx="17" formatCode="0.0">
                  <c:v>716.19087570698173</c:v>
                </c:pt>
                <c:pt idx="18" formatCode="0.0">
                  <c:v>759.4347575470581</c:v>
                </c:pt>
                <c:pt idx="19" formatCode="0.0">
                  <c:v>802.67863938713435</c:v>
                </c:pt>
                <c:pt idx="20" formatCode="0.0">
                  <c:v>845.92252122721072</c:v>
                </c:pt>
                <c:pt idx="21" formatCode="0.0">
                  <c:v>856.43240502997276</c:v>
                </c:pt>
                <c:pt idx="22" formatCode="0.0">
                  <c:v>866.9422888327349</c:v>
                </c:pt>
                <c:pt idx="23" formatCode="0.0">
                  <c:v>877.45217263549694</c:v>
                </c:pt>
                <c:pt idx="24" formatCode="0.0">
                  <c:v>887.96205643825908</c:v>
                </c:pt>
                <c:pt idx="25" formatCode="0.0">
                  <c:v>898.47194024102112</c:v>
                </c:pt>
                <c:pt idx="26" formatCode="0.0">
                  <c:v>863.34882874658024</c:v>
                </c:pt>
                <c:pt idx="27" formatCode="0.0">
                  <c:v>828.22571725213948</c:v>
                </c:pt>
                <c:pt idx="28" formatCode="0.0">
                  <c:v>793.1026057576986</c:v>
                </c:pt>
                <c:pt idx="29" formatCode="0.0">
                  <c:v>757.97949426325772</c:v>
                </c:pt>
                <c:pt idx="30" formatCode="0.0">
                  <c:v>722.85638276881696</c:v>
                </c:pt>
                <c:pt idx="31" formatCode="0.0">
                  <c:v>721.57623276743732</c:v>
                </c:pt>
                <c:pt idx="32" formatCode="0.0">
                  <c:v>720.29608276605768</c:v>
                </c:pt>
                <c:pt idx="33" formatCode="0.0">
                  <c:v>719.01593276467793</c:v>
                </c:pt>
                <c:pt idx="34" formatCode="0.0">
                  <c:v>717.73578276329829</c:v>
                </c:pt>
                <c:pt idx="35" formatCode="0.0">
                  <c:v>716.45563276191865</c:v>
                </c:pt>
                <c:pt idx="36" formatCode="0.0">
                  <c:v>686.76655605777546</c:v>
                </c:pt>
                <c:pt idx="37" formatCode="0.0">
                  <c:v>657.07747935363227</c:v>
                </c:pt>
                <c:pt idx="38" formatCode="0.0">
                  <c:v>627.38840264948897</c:v>
                </c:pt>
                <c:pt idx="39" formatCode="0.0">
                  <c:v>597.69932594534578</c:v>
                </c:pt>
                <c:pt idx="40" formatCode="0.0">
                  <c:v>568.01024924120259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0-49E2-9F83-CA861C0D43D9}"/>
            </c:ext>
          </c:extLst>
        </c:ser>
        <c:ser>
          <c:idx val="3"/>
          <c:order val="3"/>
          <c:tx>
            <c:strRef>
              <c:f>'Data MOP'!$A$253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MOP'!$B$253:$AQ$253</c:f>
              <c:numCache>
                <c:formatCode>General</c:formatCode>
                <c:ptCount val="42"/>
                <c:pt idx="0" formatCode="0.0">
                  <c:v>2312.2322443385233</c:v>
                </c:pt>
                <c:pt idx="1">
                  <c:v>2391.3145297274923</c:v>
                </c:pt>
                <c:pt idx="2">
                  <c:v>2470.3968151164613</c:v>
                </c:pt>
                <c:pt idx="3">
                  <c:v>2549.4791005054299</c:v>
                </c:pt>
                <c:pt idx="4">
                  <c:v>2628.5613858943989</c:v>
                </c:pt>
                <c:pt idx="5" formatCode="0.0">
                  <c:v>2707.6436712833679</c:v>
                </c:pt>
                <c:pt idx="6">
                  <c:v>2783.0856480371281</c:v>
                </c:pt>
                <c:pt idx="7">
                  <c:v>2858.5276247908887</c:v>
                </c:pt>
                <c:pt idx="8">
                  <c:v>2933.9696015446489</c:v>
                </c:pt>
                <c:pt idx="9">
                  <c:v>3009.4115782984095</c:v>
                </c:pt>
                <c:pt idx="10" formatCode="0.0">
                  <c:v>3084.8535550521697</c:v>
                </c:pt>
                <c:pt idx="11" formatCode="0.0">
                  <c:v>3159.0300740064267</c:v>
                </c:pt>
                <c:pt idx="12" formatCode="0.0">
                  <c:v>3233.2065929606838</c:v>
                </c:pt>
                <c:pt idx="13" formatCode="0.0">
                  <c:v>3307.3831119149409</c:v>
                </c:pt>
                <c:pt idx="14" formatCode="0.0">
                  <c:v>3381.5596308691979</c:v>
                </c:pt>
                <c:pt idx="15" formatCode="0.0">
                  <c:v>3455.736149823455</c:v>
                </c:pt>
                <c:pt idx="16" formatCode="0.0">
                  <c:v>3521.2627219298802</c:v>
                </c:pt>
                <c:pt idx="17" formatCode="0.0">
                  <c:v>3586.7892940363054</c:v>
                </c:pt>
                <c:pt idx="18" formatCode="0.0">
                  <c:v>3652.3158661427306</c:v>
                </c:pt>
                <c:pt idx="19" formatCode="0.0">
                  <c:v>3717.8424382491557</c:v>
                </c:pt>
                <c:pt idx="20" formatCode="0.0">
                  <c:v>3783.3690103555809</c:v>
                </c:pt>
                <c:pt idx="21" formatCode="0.0">
                  <c:v>3861.7663058457997</c:v>
                </c:pt>
                <c:pt idx="22" formatCode="0.0">
                  <c:v>3940.1636013360185</c:v>
                </c:pt>
                <c:pt idx="23" formatCode="0.0">
                  <c:v>4018.5608968262377</c:v>
                </c:pt>
                <c:pt idx="24" formatCode="0.0">
                  <c:v>4096.958192316456</c:v>
                </c:pt>
                <c:pt idx="25" formatCode="0.0">
                  <c:v>4175.3554878066752</c:v>
                </c:pt>
                <c:pt idx="26" formatCode="0.0">
                  <c:v>4274.171300805986</c:v>
                </c:pt>
                <c:pt idx="27" formatCode="0.0">
                  <c:v>4372.9871138052968</c:v>
                </c:pt>
                <c:pt idx="28" formatCode="0.0">
                  <c:v>4471.8029268046084</c:v>
                </c:pt>
                <c:pt idx="29" formatCode="0.0">
                  <c:v>4570.6187398039192</c:v>
                </c:pt>
                <c:pt idx="30" formatCode="0.0">
                  <c:v>4669.43455280323</c:v>
                </c:pt>
                <c:pt idx="31" formatCode="0.0">
                  <c:v>4809.3209447878116</c:v>
                </c:pt>
                <c:pt idx="32" formatCode="0.0">
                  <c:v>4949.2073367723933</c:v>
                </c:pt>
                <c:pt idx="33" formatCode="0.0">
                  <c:v>5089.0937287569741</c:v>
                </c:pt>
                <c:pt idx="34" formatCode="0.0">
                  <c:v>5228.9801207415558</c:v>
                </c:pt>
                <c:pt idx="35" formatCode="0.0">
                  <c:v>5368.8665127261374</c:v>
                </c:pt>
                <c:pt idx="36" formatCode="0.0">
                  <c:v>5452.1135450897109</c:v>
                </c:pt>
                <c:pt idx="37" formatCode="0.0">
                  <c:v>5535.3605774532843</c:v>
                </c:pt>
                <c:pt idx="38" formatCode="0.0">
                  <c:v>5618.6076098168569</c:v>
                </c:pt>
                <c:pt idx="39" formatCode="0.0">
                  <c:v>5701.8546421804303</c:v>
                </c:pt>
                <c:pt idx="40" formatCode="0.0">
                  <c:v>5785.1016745440038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0-49E2-9F83-CA861C0D43D9}"/>
            </c:ext>
          </c:extLst>
        </c:ser>
        <c:ser>
          <c:idx val="4"/>
          <c:order val="4"/>
          <c:tx>
            <c:strRef>
              <c:f>'Data MOP'!$A$254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MOP'!$B$254:$AQ$254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0-49E2-9F83-CA861C0D43D9}"/>
            </c:ext>
          </c:extLst>
        </c:ser>
        <c:ser>
          <c:idx val="5"/>
          <c:order val="5"/>
          <c:tx>
            <c:strRef>
              <c:f>'Data MOP'!$A$255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MOP'!$B$255:$AQ$255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0-49E2-9F83-CA861C0D43D9}"/>
            </c:ext>
          </c:extLst>
        </c:ser>
        <c:ser>
          <c:idx val="6"/>
          <c:order val="6"/>
          <c:tx>
            <c:strRef>
              <c:f>'Data MOP'!$A$256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MOP'!$B$256:$AQ$256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0-49E2-9F83-CA861C0D43D9}"/>
            </c:ext>
          </c:extLst>
        </c:ser>
        <c:ser>
          <c:idx val="7"/>
          <c:order val="7"/>
          <c:tx>
            <c:strRef>
              <c:f>'Data MOP'!$A$258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MOP'!$B$258:$AQ$258</c:f>
              <c:numCache>
                <c:formatCode>General</c:formatCode>
                <c:ptCount val="42"/>
                <c:pt idx="0" formatCode="0.0">
                  <c:v>465.33655637062918</c:v>
                </c:pt>
                <c:pt idx="1">
                  <c:v>493.10961482541171</c:v>
                </c:pt>
                <c:pt idx="2">
                  <c:v>520.88267328019424</c:v>
                </c:pt>
                <c:pt idx="3">
                  <c:v>548.65573173497683</c:v>
                </c:pt>
                <c:pt idx="4">
                  <c:v>576.4287901897593</c:v>
                </c:pt>
                <c:pt idx="5" formatCode="0.0">
                  <c:v>604.20184864454188</c:v>
                </c:pt>
                <c:pt idx="6">
                  <c:v>621.2905914922984</c:v>
                </c:pt>
                <c:pt idx="7">
                  <c:v>638.37933434005492</c:v>
                </c:pt>
                <c:pt idx="8">
                  <c:v>655.46807718781145</c:v>
                </c:pt>
                <c:pt idx="9">
                  <c:v>672.55682003556797</c:v>
                </c:pt>
                <c:pt idx="10" formatCode="0.0">
                  <c:v>689.64556288332449</c:v>
                </c:pt>
                <c:pt idx="11" formatCode="0.0">
                  <c:v>726.15244672425865</c:v>
                </c:pt>
                <c:pt idx="12" formatCode="0.0">
                  <c:v>762.65933056519293</c:v>
                </c:pt>
                <c:pt idx="13" formatCode="0.0">
                  <c:v>799.1662144061271</c:v>
                </c:pt>
                <c:pt idx="14" formatCode="0.0">
                  <c:v>835.67309824706126</c:v>
                </c:pt>
                <c:pt idx="15" formatCode="0.0">
                  <c:v>872.17998208799554</c:v>
                </c:pt>
                <c:pt idx="16" formatCode="0.0">
                  <c:v>889.65075549819835</c:v>
                </c:pt>
                <c:pt idx="17" formatCode="0.0">
                  <c:v>907.12152890840116</c:v>
                </c:pt>
                <c:pt idx="18" formatCode="0.0">
                  <c:v>924.59230231860397</c:v>
                </c:pt>
                <c:pt idx="19" formatCode="0.0">
                  <c:v>942.06307572880678</c:v>
                </c:pt>
                <c:pt idx="20" formatCode="0.0">
                  <c:v>959.53384913900959</c:v>
                </c:pt>
                <c:pt idx="21" formatCode="0.0">
                  <c:v>1019.251076587194</c:v>
                </c:pt>
                <c:pt idx="22" formatCode="0.0">
                  <c:v>1078.9683040353784</c:v>
                </c:pt>
                <c:pt idx="23" formatCode="0.0">
                  <c:v>1138.685531483563</c:v>
                </c:pt>
                <c:pt idx="24" formatCode="0.0">
                  <c:v>1198.4027589317473</c:v>
                </c:pt>
                <c:pt idx="25" formatCode="0.0">
                  <c:v>1258.1199863799318</c:v>
                </c:pt>
                <c:pt idx="26" formatCode="0.0">
                  <c:v>1374.9030740532676</c:v>
                </c:pt>
                <c:pt idx="27" formatCode="0.0">
                  <c:v>1491.6861617266034</c:v>
                </c:pt>
                <c:pt idx="28" formatCode="0.0">
                  <c:v>1608.4692493999391</c:v>
                </c:pt>
                <c:pt idx="29" formatCode="0.0">
                  <c:v>1725.2523370732749</c:v>
                </c:pt>
                <c:pt idx="30" formatCode="0.0">
                  <c:v>1842.0354247466107</c:v>
                </c:pt>
                <c:pt idx="31" formatCode="0.0">
                  <c:v>1937.1422079336162</c:v>
                </c:pt>
                <c:pt idx="32" formatCode="0.0">
                  <c:v>2032.2489911206219</c:v>
                </c:pt>
                <c:pt idx="33" formatCode="0.0">
                  <c:v>2127.3557743076276</c:v>
                </c:pt>
                <c:pt idx="34" formatCode="0.0">
                  <c:v>2222.4625574946331</c:v>
                </c:pt>
                <c:pt idx="35" formatCode="0.0">
                  <c:v>2317.5693406816386</c:v>
                </c:pt>
                <c:pt idx="36" formatCode="0.0">
                  <c:v>2383.206458084263</c:v>
                </c:pt>
                <c:pt idx="37" formatCode="0.0">
                  <c:v>2448.8435754868879</c:v>
                </c:pt>
                <c:pt idx="38" formatCode="0.0">
                  <c:v>2514.4806928895123</c:v>
                </c:pt>
                <c:pt idx="39" formatCode="0.0">
                  <c:v>2580.1178102921372</c:v>
                </c:pt>
                <c:pt idx="40" formatCode="0.0">
                  <c:v>2645.7549276947616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20-49E2-9F83-CA861C0D43D9}"/>
            </c:ext>
          </c:extLst>
        </c:ser>
        <c:ser>
          <c:idx val="8"/>
          <c:order val="8"/>
          <c:tx>
            <c:strRef>
              <c:f>'Data MOP'!$A$259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MOP'!$B$259:$AQ$259</c:f>
              <c:numCache>
                <c:formatCode>General</c:formatCode>
                <c:ptCount val="42"/>
                <c:pt idx="0" formatCode="0.0">
                  <c:v>116.21645998418116</c:v>
                </c:pt>
                <c:pt idx="1">
                  <c:v>119.82805908080428</c:v>
                </c:pt>
                <c:pt idx="2">
                  <c:v>123.43965817742742</c:v>
                </c:pt>
                <c:pt idx="3">
                  <c:v>127.05125727405054</c:v>
                </c:pt>
                <c:pt idx="4">
                  <c:v>130.66285637067367</c:v>
                </c:pt>
                <c:pt idx="5" formatCode="0.0">
                  <c:v>134.2744554672968</c:v>
                </c:pt>
                <c:pt idx="6">
                  <c:v>138.92187065424577</c:v>
                </c:pt>
                <c:pt idx="7">
                  <c:v>143.56928584119473</c:v>
                </c:pt>
                <c:pt idx="8">
                  <c:v>148.21670102814372</c:v>
                </c:pt>
                <c:pt idx="9">
                  <c:v>152.86411621509268</c:v>
                </c:pt>
                <c:pt idx="10" formatCode="0.0">
                  <c:v>157.51153140204164</c:v>
                </c:pt>
                <c:pt idx="11" formatCode="0.0">
                  <c:v>161.24799210389841</c:v>
                </c:pt>
                <c:pt idx="12" formatCode="0.0">
                  <c:v>164.98445280575518</c:v>
                </c:pt>
                <c:pt idx="13" formatCode="0.0">
                  <c:v>168.72091350761195</c:v>
                </c:pt>
                <c:pt idx="14" formatCode="0.0">
                  <c:v>172.45737420946872</c:v>
                </c:pt>
                <c:pt idx="15" formatCode="0.0">
                  <c:v>176.1938349113255</c:v>
                </c:pt>
                <c:pt idx="16" formatCode="0.0">
                  <c:v>179.46661228584304</c:v>
                </c:pt>
                <c:pt idx="17" formatCode="0.0">
                  <c:v>182.73938966036059</c:v>
                </c:pt>
                <c:pt idx="18" formatCode="0.0">
                  <c:v>186.01216703487816</c:v>
                </c:pt>
                <c:pt idx="19" formatCode="0.0">
                  <c:v>189.28494440939571</c:v>
                </c:pt>
                <c:pt idx="20" formatCode="0.0">
                  <c:v>192.55772178391325</c:v>
                </c:pt>
                <c:pt idx="21" formatCode="0.0">
                  <c:v>196.59757093344064</c:v>
                </c:pt>
                <c:pt idx="22" formatCode="0.0">
                  <c:v>200.63742008296805</c:v>
                </c:pt>
                <c:pt idx="23" formatCode="0.0">
                  <c:v>204.67726923249543</c:v>
                </c:pt>
                <c:pt idx="24" formatCode="0.0">
                  <c:v>208.71711838202285</c:v>
                </c:pt>
                <c:pt idx="25" formatCode="0.0">
                  <c:v>212.75696753155023</c:v>
                </c:pt>
                <c:pt idx="26" formatCode="0.0">
                  <c:v>217.85773567829466</c:v>
                </c:pt>
                <c:pt idx="27" formatCode="0.0">
                  <c:v>222.95850382503906</c:v>
                </c:pt>
                <c:pt idx="28" formatCode="0.0">
                  <c:v>228.05927197178349</c:v>
                </c:pt>
                <c:pt idx="29" formatCode="0.0">
                  <c:v>233.16004011852789</c:v>
                </c:pt>
                <c:pt idx="30" formatCode="0.0">
                  <c:v>238.26080826527232</c:v>
                </c:pt>
                <c:pt idx="31" formatCode="0.0">
                  <c:v>245.23741073947934</c:v>
                </c:pt>
                <c:pt idx="32" formatCode="0.0">
                  <c:v>252.21401321368634</c:v>
                </c:pt>
                <c:pt idx="33" formatCode="0.0">
                  <c:v>259.19061568789334</c:v>
                </c:pt>
                <c:pt idx="34" formatCode="0.0">
                  <c:v>266.16721816210037</c:v>
                </c:pt>
                <c:pt idx="35" formatCode="0.0">
                  <c:v>273.1438206363074</c:v>
                </c:pt>
                <c:pt idx="36" formatCode="0.0">
                  <c:v>277.51225239154627</c:v>
                </c:pt>
                <c:pt idx="37" formatCode="0.0">
                  <c:v>281.8806841467852</c:v>
                </c:pt>
                <c:pt idx="38" formatCode="0.0">
                  <c:v>286.24911590202407</c:v>
                </c:pt>
                <c:pt idx="39" formatCode="0.0">
                  <c:v>290.617547657263</c:v>
                </c:pt>
                <c:pt idx="40" formatCode="0.0">
                  <c:v>294.98597941250188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0-49E2-9F83-CA861C0D43D9}"/>
            </c:ext>
          </c:extLst>
        </c:ser>
        <c:ser>
          <c:idx val="9"/>
          <c:order val="9"/>
          <c:tx>
            <c:strRef>
              <c:f>'Data MOP'!$A$260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MOP'!$B$260:$AQ$260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20-49E2-9F83-CA861C0D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90216"/>
        <c:axId val="864884312"/>
      </c:areaChart>
      <c:catAx>
        <c:axId val="864890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84312"/>
        <c:crosses val="autoZero"/>
        <c:auto val="1"/>
        <c:lblAlgn val="ctr"/>
        <c:lblOffset val="100"/>
        <c:noMultiLvlLbl val="0"/>
      </c:catAx>
      <c:valAx>
        <c:axId val="8648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9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MOP'!$A$263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MOP'!$B$263:$AQ$263</c:f>
              <c:numCache>
                <c:formatCode>General</c:formatCode>
                <c:ptCount val="42"/>
                <c:pt idx="0" formatCode="0.0">
                  <c:v>715</c:v>
                </c:pt>
                <c:pt idx="1">
                  <c:v>689</c:v>
                </c:pt>
                <c:pt idx="2">
                  <c:v>663</c:v>
                </c:pt>
                <c:pt idx="3">
                  <c:v>637</c:v>
                </c:pt>
                <c:pt idx="4">
                  <c:v>611</c:v>
                </c:pt>
                <c:pt idx="5" formatCode="0.0">
                  <c:v>585</c:v>
                </c:pt>
                <c:pt idx="6">
                  <c:v>587.20000000000005</c:v>
                </c:pt>
                <c:pt idx="7">
                  <c:v>589.4</c:v>
                </c:pt>
                <c:pt idx="8">
                  <c:v>591.6</c:v>
                </c:pt>
                <c:pt idx="9">
                  <c:v>593.79999999999995</c:v>
                </c:pt>
                <c:pt idx="10" formatCode="0.0">
                  <c:v>596</c:v>
                </c:pt>
                <c:pt idx="11" formatCode="0.0">
                  <c:v>599</c:v>
                </c:pt>
                <c:pt idx="12" formatCode="0.0">
                  <c:v>602</c:v>
                </c:pt>
                <c:pt idx="13" formatCode="0.0">
                  <c:v>605</c:v>
                </c:pt>
                <c:pt idx="14" formatCode="0.0">
                  <c:v>608</c:v>
                </c:pt>
                <c:pt idx="15" formatCode="0.0">
                  <c:v>611</c:v>
                </c:pt>
                <c:pt idx="16" formatCode="0.0">
                  <c:v>613</c:v>
                </c:pt>
                <c:pt idx="17" formatCode="0.0">
                  <c:v>615</c:v>
                </c:pt>
                <c:pt idx="18" formatCode="0.0">
                  <c:v>617</c:v>
                </c:pt>
                <c:pt idx="19" formatCode="0.0">
                  <c:v>619</c:v>
                </c:pt>
                <c:pt idx="20" formatCode="0.0">
                  <c:v>621</c:v>
                </c:pt>
                <c:pt idx="21" formatCode="0.0">
                  <c:v>622.6</c:v>
                </c:pt>
                <c:pt idx="22" formatCode="0.0">
                  <c:v>624.20000000000005</c:v>
                </c:pt>
                <c:pt idx="23" formatCode="0.0">
                  <c:v>625.79999999999995</c:v>
                </c:pt>
                <c:pt idx="24" formatCode="0.0">
                  <c:v>627.4</c:v>
                </c:pt>
                <c:pt idx="25" formatCode="0.0">
                  <c:v>629</c:v>
                </c:pt>
                <c:pt idx="26" formatCode="0.0">
                  <c:v>630.20000000000005</c:v>
                </c:pt>
                <c:pt idx="27" formatCode="0.0">
                  <c:v>631.4</c:v>
                </c:pt>
                <c:pt idx="28" formatCode="0.0">
                  <c:v>632.6</c:v>
                </c:pt>
                <c:pt idx="29" formatCode="0.0">
                  <c:v>633.79999999999995</c:v>
                </c:pt>
                <c:pt idx="30" formatCode="0.0">
                  <c:v>635</c:v>
                </c:pt>
                <c:pt idx="31" formatCode="0.0">
                  <c:v>635.79999999999995</c:v>
                </c:pt>
                <c:pt idx="32" formatCode="0.0">
                  <c:v>636.6</c:v>
                </c:pt>
                <c:pt idx="33" formatCode="0.0">
                  <c:v>637.4</c:v>
                </c:pt>
                <c:pt idx="34" formatCode="0.0">
                  <c:v>638.20000000000005</c:v>
                </c:pt>
                <c:pt idx="35" formatCode="0.0">
                  <c:v>639</c:v>
                </c:pt>
                <c:pt idx="36" formatCode="0.0">
                  <c:v>639.79999999999995</c:v>
                </c:pt>
                <c:pt idx="37" formatCode="0.0">
                  <c:v>640.6</c:v>
                </c:pt>
                <c:pt idx="38" formatCode="0.0">
                  <c:v>641.4</c:v>
                </c:pt>
                <c:pt idx="39" formatCode="0.0">
                  <c:v>642.20000000000005</c:v>
                </c:pt>
                <c:pt idx="40" formatCode="0.0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9-4C1E-A24B-5B77E80F7CD1}"/>
            </c:ext>
          </c:extLst>
        </c:ser>
        <c:ser>
          <c:idx val="1"/>
          <c:order val="1"/>
          <c:tx>
            <c:strRef>
              <c:f>'Data MOP'!$A$264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MOP'!$B$264:$AQ$264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9-4C1E-A24B-5B77E80F7CD1}"/>
            </c:ext>
          </c:extLst>
        </c:ser>
        <c:ser>
          <c:idx val="2"/>
          <c:order val="2"/>
          <c:tx>
            <c:strRef>
              <c:f>'Data MOP'!$A$266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MOP'!$B$266:$AQ$266</c:f>
              <c:numCache>
                <c:formatCode>General</c:formatCode>
                <c:ptCount val="42"/>
                <c:pt idx="0" formatCode="0.0">
                  <c:v>329</c:v>
                </c:pt>
                <c:pt idx="1">
                  <c:v>343.6</c:v>
                </c:pt>
                <c:pt idx="2">
                  <c:v>358.2</c:v>
                </c:pt>
                <c:pt idx="3">
                  <c:v>372.8</c:v>
                </c:pt>
                <c:pt idx="4">
                  <c:v>387.4</c:v>
                </c:pt>
                <c:pt idx="5" formatCode="0.0">
                  <c:v>402</c:v>
                </c:pt>
                <c:pt idx="6">
                  <c:v>416</c:v>
                </c:pt>
                <c:pt idx="7">
                  <c:v>430</c:v>
                </c:pt>
                <c:pt idx="8">
                  <c:v>444.00000000000006</c:v>
                </c:pt>
                <c:pt idx="9">
                  <c:v>458.00000000000006</c:v>
                </c:pt>
                <c:pt idx="10" formatCode="0.0">
                  <c:v>472.00000000000006</c:v>
                </c:pt>
                <c:pt idx="11" formatCode="0.0">
                  <c:v>494.80000000000007</c:v>
                </c:pt>
                <c:pt idx="12" formatCode="0.0">
                  <c:v>517.6</c:v>
                </c:pt>
                <c:pt idx="13" formatCode="0.0">
                  <c:v>540.4</c:v>
                </c:pt>
                <c:pt idx="14" formatCode="0.0">
                  <c:v>563.20000000000005</c:v>
                </c:pt>
                <c:pt idx="15" formatCode="0.0">
                  <c:v>586</c:v>
                </c:pt>
                <c:pt idx="16" formatCode="0.0">
                  <c:v>606.20000000000005</c:v>
                </c:pt>
                <c:pt idx="17" formatCode="0.0">
                  <c:v>626.4</c:v>
                </c:pt>
                <c:pt idx="18" formatCode="0.0">
                  <c:v>646.6</c:v>
                </c:pt>
                <c:pt idx="19" formatCode="0.0">
                  <c:v>666.8</c:v>
                </c:pt>
                <c:pt idx="20" formatCode="0.0">
                  <c:v>687</c:v>
                </c:pt>
                <c:pt idx="21" formatCode="0.0">
                  <c:v>704.6</c:v>
                </c:pt>
                <c:pt idx="22" formatCode="0.0">
                  <c:v>722.2</c:v>
                </c:pt>
                <c:pt idx="23" formatCode="0.0">
                  <c:v>739.8</c:v>
                </c:pt>
                <c:pt idx="24" formatCode="0.0">
                  <c:v>757.4</c:v>
                </c:pt>
                <c:pt idx="25" formatCode="0.0">
                  <c:v>775</c:v>
                </c:pt>
                <c:pt idx="26" formatCode="0.0">
                  <c:v>790</c:v>
                </c:pt>
                <c:pt idx="27" formatCode="0.0">
                  <c:v>805</c:v>
                </c:pt>
                <c:pt idx="28" formatCode="0.0">
                  <c:v>820</c:v>
                </c:pt>
                <c:pt idx="29" formatCode="0.0">
                  <c:v>835</c:v>
                </c:pt>
                <c:pt idx="30" formatCode="0.0">
                  <c:v>850</c:v>
                </c:pt>
                <c:pt idx="31" formatCode="0.0">
                  <c:v>862.6</c:v>
                </c:pt>
                <c:pt idx="32" formatCode="0.0">
                  <c:v>875.2</c:v>
                </c:pt>
                <c:pt idx="33" formatCode="0.0">
                  <c:v>887.8</c:v>
                </c:pt>
                <c:pt idx="34" formatCode="0.0">
                  <c:v>900.4</c:v>
                </c:pt>
                <c:pt idx="35" formatCode="0.0">
                  <c:v>913</c:v>
                </c:pt>
                <c:pt idx="36" formatCode="0.0">
                  <c:v>923.2</c:v>
                </c:pt>
                <c:pt idx="37" formatCode="0.0">
                  <c:v>933.4</c:v>
                </c:pt>
                <c:pt idx="38" formatCode="0.0">
                  <c:v>943.6</c:v>
                </c:pt>
                <c:pt idx="39" formatCode="0.0">
                  <c:v>953.8</c:v>
                </c:pt>
                <c:pt idx="40" formatCode="0.0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9-4C1E-A24B-5B77E80F7CD1}"/>
            </c:ext>
          </c:extLst>
        </c:ser>
        <c:ser>
          <c:idx val="3"/>
          <c:order val="3"/>
          <c:tx>
            <c:strRef>
              <c:f>'Data MOP'!$A$267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MOP'!$B$267:$AQ$267</c:f>
              <c:numCache>
                <c:formatCode>General</c:formatCode>
                <c:ptCount val="42"/>
                <c:pt idx="0" formatCode="0.0">
                  <c:v>91.999999999999986</c:v>
                </c:pt>
                <c:pt idx="1">
                  <c:v>85.799999999999983</c:v>
                </c:pt>
                <c:pt idx="2">
                  <c:v>79.599999999999994</c:v>
                </c:pt>
                <c:pt idx="3">
                  <c:v>73.399999999999991</c:v>
                </c:pt>
                <c:pt idx="4">
                  <c:v>67.199999999999989</c:v>
                </c:pt>
                <c:pt idx="5" formatCode="0.0">
                  <c:v>60.999999999999993</c:v>
                </c:pt>
                <c:pt idx="6">
                  <c:v>60.599999999999994</c:v>
                </c:pt>
                <c:pt idx="7">
                  <c:v>60.199999999999996</c:v>
                </c:pt>
                <c:pt idx="8">
                  <c:v>59.8</c:v>
                </c:pt>
                <c:pt idx="9">
                  <c:v>59.4</c:v>
                </c:pt>
                <c:pt idx="10" formatCode="0.0">
                  <c:v>59</c:v>
                </c:pt>
                <c:pt idx="11" formatCode="0.0">
                  <c:v>58.6</c:v>
                </c:pt>
                <c:pt idx="12" formatCode="0.0">
                  <c:v>58.2</c:v>
                </c:pt>
                <c:pt idx="13" formatCode="0.0">
                  <c:v>57.8</c:v>
                </c:pt>
                <c:pt idx="14" formatCode="0.0">
                  <c:v>57.4</c:v>
                </c:pt>
                <c:pt idx="15" formatCode="0.0">
                  <c:v>57</c:v>
                </c:pt>
                <c:pt idx="16" formatCode="0.0">
                  <c:v>56.6</c:v>
                </c:pt>
                <c:pt idx="17" formatCode="0.0">
                  <c:v>56.2</c:v>
                </c:pt>
                <c:pt idx="18" formatCode="0.0">
                  <c:v>55.8</c:v>
                </c:pt>
                <c:pt idx="19" formatCode="0.0">
                  <c:v>55.4</c:v>
                </c:pt>
                <c:pt idx="20" formatCode="0.0">
                  <c:v>55</c:v>
                </c:pt>
                <c:pt idx="21" formatCode="0.0">
                  <c:v>54.8</c:v>
                </c:pt>
                <c:pt idx="22" formatCode="0.0">
                  <c:v>54.6</c:v>
                </c:pt>
                <c:pt idx="23" formatCode="0.0">
                  <c:v>54.4</c:v>
                </c:pt>
                <c:pt idx="24" formatCode="0.0">
                  <c:v>54.2</c:v>
                </c:pt>
                <c:pt idx="25" formatCode="0.0">
                  <c:v>54</c:v>
                </c:pt>
                <c:pt idx="26" formatCode="0.0">
                  <c:v>53.8</c:v>
                </c:pt>
                <c:pt idx="27" formatCode="0.0">
                  <c:v>53.6</c:v>
                </c:pt>
                <c:pt idx="28" formatCode="0.0">
                  <c:v>53.4</c:v>
                </c:pt>
                <c:pt idx="29" formatCode="0.0">
                  <c:v>53.2</c:v>
                </c:pt>
                <c:pt idx="30" formatCode="0.0">
                  <c:v>53</c:v>
                </c:pt>
                <c:pt idx="31" formatCode="0.0">
                  <c:v>52.8</c:v>
                </c:pt>
                <c:pt idx="32" formatCode="0.0">
                  <c:v>52.6</c:v>
                </c:pt>
                <c:pt idx="33" formatCode="0.0">
                  <c:v>52.4</c:v>
                </c:pt>
                <c:pt idx="34" formatCode="0.0">
                  <c:v>52.2</c:v>
                </c:pt>
                <c:pt idx="35" formatCode="0.0">
                  <c:v>52</c:v>
                </c:pt>
                <c:pt idx="36" formatCode="0.0">
                  <c:v>52</c:v>
                </c:pt>
                <c:pt idx="37" formatCode="0.0">
                  <c:v>52</c:v>
                </c:pt>
                <c:pt idx="38" formatCode="0.0">
                  <c:v>52</c:v>
                </c:pt>
                <c:pt idx="39" formatCode="0.0">
                  <c:v>52</c:v>
                </c:pt>
                <c:pt idx="40" formatCode="0.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9-4C1E-A24B-5B77E80F7CD1}"/>
            </c:ext>
          </c:extLst>
        </c:ser>
        <c:ser>
          <c:idx val="4"/>
          <c:order val="4"/>
          <c:tx>
            <c:strRef>
              <c:f>'Data MOP'!$A$268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MOP'!$B$268:$AQ$268</c:f>
              <c:numCache>
                <c:formatCode>General</c:formatCode>
                <c:ptCount val="42"/>
                <c:pt idx="0" formatCode="0.0">
                  <c:v>3</c:v>
                </c:pt>
                <c:pt idx="1">
                  <c:v>2.6</c:v>
                </c:pt>
                <c:pt idx="2">
                  <c:v>2.2000000000000002</c:v>
                </c:pt>
                <c:pt idx="3">
                  <c:v>1.8</c:v>
                </c:pt>
                <c:pt idx="4">
                  <c:v>1.4</c:v>
                </c:pt>
                <c:pt idx="5" formatCode="0.0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">
                  <c:v>1</c:v>
                </c:pt>
                <c:pt idx="11" formatCode="0.0">
                  <c:v>1</c:v>
                </c:pt>
                <c:pt idx="12" formatCode="0.0">
                  <c:v>1</c:v>
                </c:pt>
                <c:pt idx="13" formatCode="0.0">
                  <c:v>1</c:v>
                </c:pt>
                <c:pt idx="14" formatCode="0.0">
                  <c:v>1</c:v>
                </c:pt>
                <c:pt idx="15" formatCode="0.0">
                  <c:v>1</c:v>
                </c:pt>
                <c:pt idx="16" formatCode="0.0">
                  <c:v>1</c:v>
                </c:pt>
                <c:pt idx="17" formatCode="0.0">
                  <c:v>1</c:v>
                </c:pt>
                <c:pt idx="18" formatCode="0.0">
                  <c:v>1</c:v>
                </c:pt>
                <c:pt idx="19" formatCode="0.0">
                  <c:v>1</c:v>
                </c:pt>
                <c:pt idx="20" formatCode="0.0">
                  <c:v>1</c:v>
                </c:pt>
                <c:pt idx="21" formatCode="0.0">
                  <c:v>1</c:v>
                </c:pt>
                <c:pt idx="22" formatCode="0.0">
                  <c:v>1</c:v>
                </c:pt>
                <c:pt idx="23" formatCode="0.0">
                  <c:v>1</c:v>
                </c:pt>
                <c:pt idx="24" formatCode="0.0">
                  <c:v>1</c:v>
                </c:pt>
                <c:pt idx="25" formatCode="0.0">
                  <c:v>1</c:v>
                </c:pt>
                <c:pt idx="26" formatCode="0.0">
                  <c:v>1</c:v>
                </c:pt>
                <c:pt idx="27" formatCode="0.0">
                  <c:v>1</c:v>
                </c:pt>
                <c:pt idx="28" formatCode="0.0">
                  <c:v>1</c:v>
                </c:pt>
                <c:pt idx="29" formatCode="0.0">
                  <c:v>1</c:v>
                </c:pt>
                <c:pt idx="30" formatCode="0.0">
                  <c:v>1</c:v>
                </c:pt>
                <c:pt idx="31" formatCode="0.0">
                  <c:v>1</c:v>
                </c:pt>
                <c:pt idx="32" formatCode="0.0">
                  <c:v>1</c:v>
                </c:pt>
                <c:pt idx="33" formatCode="0.0">
                  <c:v>1</c:v>
                </c:pt>
                <c:pt idx="34" formatCode="0.0">
                  <c:v>1</c:v>
                </c:pt>
                <c:pt idx="35" formatCode="0.0">
                  <c:v>1</c:v>
                </c:pt>
                <c:pt idx="36" formatCode="0.0">
                  <c:v>1</c:v>
                </c:pt>
                <c:pt idx="37" formatCode="0.0">
                  <c:v>1</c:v>
                </c:pt>
                <c:pt idx="38" formatCode="0.0">
                  <c:v>1</c:v>
                </c:pt>
                <c:pt idx="39" formatCode="0.0">
                  <c:v>1</c:v>
                </c:pt>
                <c:pt idx="40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09-4C1E-A24B-5B77E80F7CD1}"/>
            </c:ext>
          </c:extLst>
        </c:ser>
        <c:ser>
          <c:idx val="5"/>
          <c:order val="5"/>
          <c:tx>
            <c:strRef>
              <c:f>'Data MOP'!$A$269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MOP'!$B$269:$AQ$269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9-4C1E-A24B-5B77E80F7CD1}"/>
            </c:ext>
          </c:extLst>
        </c:ser>
        <c:ser>
          <c:idx val="6"/>
          <c:order val="6"/>
          <c:tx>
            <c:strRef>
              <c:f>'Data MOP'!$A$270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MOP'!$B$270:$AQ$270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9-4C1E-A24B-5B77E80F7CD1}"/>
            </c:ext>
          </c:extLst>
        </c:ser>
        <c:ser>
          <c:idx val="7"/>
          <c:order val="7"/>
          <c:tx>
            <c:strRef>
              <c:f>'Data MOP'!$A$271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MOP'!$B$271:$AQ$271</c:f>
              <c:numCache>
                <c:formatCode>General</c:formatCode>
                <c:ptCount val="42"/>
                <c:pt idx="0" formatCode="0.0">
                  <c:v>64</c:v>
                </c:pt>
                <c:pt idx="1">
                  <c:v>59.6</c:v>
                </c:pt>
                <c:pt idx="2">
                  <c:v>55.2</c:v>
                </c:pt>
                <c:pt idx="3">
                  <c:v>50.8</c:v>
                </c:pt>
                <c:pt idx="4">
                  <c:v>46.4</c:v>
                </c:pt>
                <c:pt idx="5" formatCode="0.0">
                  <c:v>42</c:v>
                </c:pt>
                <c:pt idx="6">
                  <c:v>41.8</c:v>
                </c:pt>
                <c:pt idx="7">
                  <c:v>41.6</c:v>
                </c:pt>
                <c:pt idx="8">
                  <c:v>41.4</c:v>
                </c:pt>
                <c:pt idx="9">
                  <c:v>41.2</c:v>
                </c:pt>
                <c:pt idx="10" formatCode="0.0">
                  <c:v>41</c:v>
                </c:pt>
                <c:pt idx="11" formatCode="0.0">
                  <c:v>40.800000000000004</c:v>
                </c:pt>
                <c:pt idx="12" formatCode="0.0">
                  <c:v>40.6</c:v>
                </c:pt>
                <c:pt idx="13" formatCode="0.0">
                  <c:v>40.400000000000006</c:v>
                </c:pt>
                <c:pt idx="14" formatCode="0.0">
                  <c:v>40.200000000000003</c:v>
                </c:pt>
                <c:pt idx="15" formatCode="0.0">
                  <c:v>40.000000000000007</c:v>
                </c:pt>
                <c:pt idx="16" formatCode="0.0">
                  <c:v>40.000000000000007</c:v>
                </c:pt>
                <c:pt idx="17" formatCode="0.0">
                  <c:v>40.000000000000007</c:v>
                </c:pt>
                <c:pt idx="18" formatCode="0.0">
                  <c:v>40</c:v>
                </c:pt>
                <c:pt idx="19" formatCode="0.0">
                  <c:v>40</c:v>
                </c:pt>
                <c:pt idx="20" formatCode="0.0">
                  <c:v>40</c:v>
                </c:pt>
                <c:pt idx="21" formatCode="0.0">
                  <c:v>39.799999999999997</c:v>
                </c:pt>
                <c:pt idx="22" formatCode="0.0">
                  <c:v>39.6</c:v>
                </c:pt>
                <c:pt idx="23" formatCode="0.0">
                  <c:v>39.4</c:v>
                </c:pt>
                <c:pt idx="24" formatCode="0.0">
                  <c:v>39.200000000000003</c:v>
                </c:pt>
                <c:pt idx="25" formatCode="0.0">
                  <c:v>39</c:v>
                </c:pt>
                <c:pt idx="26" formatCode="0.0">
                  <c:v>39</c:v>
                </c:pt>
                <c:pt idx="27" formatCode="0.0">
                  <c:v>39</c:v>
                </c:pt>
                <c:pt idx="28" formatCode="0.0">
                  <c:v>39</c:v>
                </c:pt>
                <c:pt idx="29" formatCode="0.0">
                  <c:v>39</c:v>
                </c:pt>
                <c:pt idx="30" formatCode="0.0">
                  <c:v>39</c:v>
                </c:pt>
                <c:pt idx="31" formatCode="0.0">
                  <c:v>39</c:v>
                </c:pt>
                <c:pt idx="32" formatCode="0.0">
                  <c:v>39</c:v>
                </c:pt>
                <c:pt idx="33" formatCode="0.0">
                  <c:v>39</c:v>
                </c:pt>
                <c:pt idx="34" formatCode="0.0">
                  <c:v>39</c:v>
                </c:pt>
                <c:pt idx="35" formatCode="0.0">
                  <c:v>39</c:v>
                </c:pt>
                <c:pt idx="36" formatCode="0.0">
                  <c:v>39</c:v>
                </c:pt>
                <c:pt idx="37" formatCode="0.0">
                  <c:v>39</c:v>
                </c:pt>
                <c:pt idx="38" formatCode="0.0">
                  <c:v>39</c:v>
                </c:pt>
                <c:pt idx="39" formatCode="0.0">
                  <c:v>39</c:v>
                </c:pt>
                <c:pt idx="40" formatCode="0.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9-4C1E-A24B-5B77E80F7CD1}"/>
            </c:ext>
          </c:extLst>
        </c:ser>
        <c:ser>
          <c:idx val="8"/>
          <c:order val="8"/>
          <c:tx>
            <c:strRef>
              <c:f>'Data MOP'!$A$272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MOP'!$B$272:$AQ$272</c:f>
              <c:numCache>
                <c:formatCode>General</c:formatCode>
                <c:ptCount val="42"/>
                <c:pt idx="0" formatCode="0.0">
                  <c:v>10</c:v>
                </c:pt>
                <c:pt idx="1">
                  <c:v>13.2</c:v>
                </c:pt>
                <c:pt idx="2">
                  <c:v>16.399999999999999</c:v>
                </c:pt>
                <c:pt idx="3">
                  <c:v>19.600000000000001</c:v>
                </c:pt>
                <c:pt idx="4">
                  <c:v>22.8</c:v>
                </c:pt>
                <c:pt idx="5" formatCode="0.0">
                  <c:v>26</c:v>
                </c:pt>
                <c:pt idx="6">
                  <c:v>25.6</c:v>
                </c:pt>
                <c:pt idx="7">
                  <c:v>25.2</c:v>
                </c:pt>
                <c:pt idx="8">
                  <c:v>24.8</c:v>
                </c:pt>
                <c:pt idx="9">
                  <c:v>24.4</c:v>
                </c:pt>
                <c:pt idx="10" formatCode="0.0">
                  <c:v>24</c:v>
                </c:pt>
                <c:pt idx="11" formatCode="0.0">
                  <c:v>23.4</c:v>
                </c:pt>
                <c:pt idx="12" formatCode="0.0">
                  <c:v>22.8</c:v>
                </c:pt>
                <c:pt idx="13" formatCode="0.0">
                  <c:v>22.2</c:v>
                </c:pt>
                <c:pt idx="14" formatCode="0.0">
                  <c:v>21.6</c:v>
                </c:pt>
                <c:pt idx="15" formatCode="0.0">
                  <c:v>21</c:v>
                </c:pt>
                <c:pt idx="16" formatCode="0.0">
                  <c:v>20.8</c:v>
                </c:pt>
                <c:pt idx="17" formatCode="0.0">
                  <c:v>20.6</c:v>
                </c:pt>
                <c:pt idx="18" formatCode="0.0">
                  <c:v>20.399999999999999</c:v>
                </c:pt>
                <c:pt idx="19" formatCode="0.0">
                  <c:v>20.2</c:v>
                </c:pt>
                <c:pt idx="20" formatCode="0.0">
                  <c:v>20</c:v>
                </c:pt>
                <c:pt idx="21" formatCode="0.0">
                  <c:v>19.8</c:v>
                </c:pt>
                <c:pt idx="22" formatCode="0.0">
                  <c:v>19.600000000000001</c:v>
                </c:pt>
                <c:pt idx="23" formatCode="0.0">
                  <c:v>19.399999999999999</c:v>
                </c:pt>
                <c:pt idx="24" formatCode="0.0">
                  <c:v>19.2</c:v>
                </c:pt>
                <c:pt idx="25" formatCode="0.0">
                  <c:v>19</c:v>
                </c:pt>
                <c:pt idx="26" formatCode="0.0">
                  <c:v>18.8</c:v>
                </c:pt>
                <c:pt idx="27" formatCode="0.0">
                  <c:v>18.600000000000001</c:v>
                </c:pt>
                <c:pt idx="28" formatCode="0.0">
                  <c:v>18.399999999999999</c:v>
                </c:pt>
                <c:pt idx="29" formatCode="0.0">
                  <c:v>18.2</c:v>
                </c:pt>
                <c:pt idx="30" formatCode="0.0">
                  <c:v>18</c:v>
                </c:pt>
                <c:pt idx="31" formatCode="0.0">
                  <c:v>17.8</c:v>
                </c:pt>
                <c:pt idx="32" formatCode="0.0">
                  <c:v>17.600000000000001</c:v>
                </c:pt>
                <c:pt idx="33" formatCode="0.0">
                  <c:v>17.399999999999999</c:v>
                </c:pt>
                <c:pt idx="34" formatCode="0.0">
                  <c:v>17.2</c:v>
                </c:pt>
                <c:pt idx="35" formatCode="0.0">
                  <c:v>17</c:v>
                </c:pt>
                <c:pt idx="36" formatCode="0.0">
                  <c:v>17</c:v>
                </c:pt>
                <c:pt idx="37" formatCode="0.0">
                  <c:v>17</c:v>
                </c:pt>
                <c:pt idx="38" formatCode="0.0">
                  <c:v>17</c:v>
                </c:pt>
                <c:pt idx="39" formatCode="0.0">
                  <c:v>17</c:v>
                </c:pt>
                <c:pt idx="40" formatCode="0.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9-4C1E-A24B-5B77E80F7CD1}"/>
            </c:ext>
          </c:extLst>
        </c:ser>
        <c:ser>
          <c:idx val="9"/>
          <c:order val="9"/>
          <c:tx>
            <c:strRef>
              <c:f>'Data MOP'!$A$273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MOP'!$B$273:$AQ$273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09-4C1E-A24B-5B77E80F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11792"/>
        <c:axId val="870314744"/>
      </c:areaChart>
      <c:catAx>
        <c:axId val="87031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14744"/>
        <c:crosses val="autoZero"/>
        <c:auto val="1"/>
        <c:lblAlgn val="ctr"/>
        <c:lblOffset val="100"/>
        <c:noMultiLvlLbl val="0"/>
      </c:catAx>
      <c:valAx>
        <c:axId val="8703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MOP'!$A$277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MOP'!$B$277:$AQ$277</c:f>
              <c:numCache>
                <c:formatCode>General</c:formatCode>
                <c:ptCount val="42"/>
                <c:pt idx="0" formatCode="0.0">
                  <c:v>3380</c:v>
                </c:pt>
                <c:pt idx="1">
                  <c:v>3459.4</c:v>
                </c:pt>
                <c:pt idx="2">
                  <c:v>3538.8</c:v>
                </c:pt>
                <c:pt idx="3">
                  <c:v>3618.2</c:v>
                </c:pt>
                <c:pt idx="4">
                  <c:v>3697.6</c:v>
                </c:pt>
                <c:pt idx="5" formatCode="0.0">
                  <c:v>3777</c:v>
                </c:pt>
                <c:pt idx="6">
                  <c:v>3758.8</c:v>
                </c:pt>
                <c:pt idx="7">
                  <c:v>3740.6</c:v>
                </c:pt>
                <c:pt idx="8">
                  <c:v>3722.4</c:v>
                </c:pt>
                <c:pt idx="9">
                  <c:v>3704.2</c:v>
                </c:pt>
                <c:pt idx="10" formatCode="0.0">
                  <c:v>3686</c:v>
                </c:pt>
                <c:pt idx="11" formatCode="0.0">
                  <c:v>3742</c:v>
                </c:pt>
                <c:pt idx="12" formatCode="0.0">
                  <c:v>3798</c:v>
                </c:pt>
                <c:pt idx="13" formatCode="0.0">
                  <c:v>3854</c:v>
                </c:pt>
                <c:pt idx="14" formatCode="0.0">
                  <c:v>3910</c:v>
                </c:pt>
                <c:pt idx="15" formatCode="0.0">
                  <c:v>3966</c:v>
                </c:pt>
                <c:pt idx="16" formatCode="0.0">
                  <c:v>4028.2</c:v>
                </c:pt>
                <c:pt idx="17" formatCode="0.0">
                  <c:v>4090.4</c:v>
                </c:pt>
                <c:pt idx="18" formatCode="0.0">
                  <c:v>4152.6000000000004</c:v>
                </c:pt>
                <c:pt idx="19" formatCode="0.0">
                  <c:v>4214.8</c:v>
                </c:pt>
                <c:pt idx="20" formatCode="0.0">
                  <c:v>4277</c:v>
                </c:pt>
                <c:pt idx="21" formatCode="0.0">
                  <c:v>4341.6000000000004</c:v>
                </c:pt>
                <c:pt idx="22" formatCode="0.0">
                  <c:v>4406.2</c:v>
                </c:pt>
                <c:pt idx="23" formatCode="0.0">
                  <c:v>4470.8</c:v>
                </c:pt>
                <c:pt idx="24" formatCode="0.0">
                  <c:v>4535.3999999999996</c:v>
                </c:pt>
                <c:pt idx="25" formatCode="0.0">
                  <c:v>4600</c:v>
                </c:pt>
                <c:pt idx="26" formatCode="0.0">
                  <c:v>4664.6000000000004</c:v>
                </c:pt>
                <c:pt idx="27" formatCode="0.0">
                  <c:v>4729.2</c:v>
                </c:pt>
                <c:pt idx="28" formatCode="0.0">
                  <c:v>4793.8</c:v>
                </c:pt>
                <c:pt idx="29" formatCode="0.0">
                  <c:v>4858.3999999999996</c:v>
                </c:pt>
                <c:pt idx="30" formatCode="0.0">
                  <c:v>4923</c:v>
                </c:pt>
                <c:pt idx="31" formatCode="0.0">
                  <c:v>4985.6000000000004</c:v>
                </c:pt>
                <c:pt idx="32" formatCode="0.0">
                  <c:v>5048.2</c:v>
                </c:pt>
                <c:pt idx="33" formatCode="0.0">
                  <c:v>5110.8</c:v>
                </c:pt>
                <c:pt idx="34" formatCode="0.0">
                  <c:v>5173.3999999999996</c:v>
                </c:pt>
                <c:pt idx="35" formatCode="0.0">
                  <c:v>5236</c:v>
                </c:pt>
                <c:pt idx="36" formatCode="0.0">
                  <c:v>5298.6</c:v>
                </c:pt>
                <c:pt idx="37" formatCode="0.0">
                  <c:v>5361.2</c:v>
                </c:pt>
                <c:pt idx="38" formatCode="0.0">
                  <c:v>5423.8</c:v>
                </c:pt>
                <c:pt idx="39" formatCode="0.0">
                  <c:v>5486.4</c:v>
                </c:pt>
                <c:pt idx="40" formatCode="0.0">
                  <c:v>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D-4CC3-B186-B7CA3865D3C7}"/>
            </c:ext>
          </c:extLst>
        </c:ser>
        <c:ser>
          <c:idx val="1"/>
          <c:order val="1"/>
          <c:tx>
            <c:strRef>
              <c:f>'Data MOP'!$A$278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MOP'!$B$278:$AQ$278</c:f>
              <c:numCache>
                <c:formatCode>General</c:formatCode>
                <c:ptCount val="42"/>
                <c:pt idx="0" formatCode="0.0">
                  <c:v>87</c:v>
                </c:pt>
                <c:pt idx="1">
                  <c:v>89</c:v>
                </c:pt>
                <c:pt idx="2">
                  <c:v>91</c:v>
                </c:pt>
                <c:pt idx="3">
                  <c:v>93</c:v>
                </c:pt>
                <c:pt idx="4">
                  <c:v>95</c:v>
                </c:pt>
                <c:pt idx="5" formatCode="0.0">
                  <c:v>97</c:v>
                </c:pt>
                <c:pt idx="6">
                  <c:v>96.6</c:v>
                </c:pt>
                <c:pt idx="7">
                  <c:v>96.2</c:v>
                </c:pt>
                <c:pt idx="8">
                  <c:v>95.8</c:v>
                </c:pt>
                <c:pt idx="9">
                  <c:v>95.4</c:v>
                </c:pt>
                <c:pt idx="10" formatCode="0.0">
                  <c:v>95</c:v>
                </c:pt>
                <c:pt idx="11" formatCode="0.0">
                  <c:v>96.4</c:v>
                </c:pt>
                <c:pt idx="12" formatCode="0.0">
                  <c:v>97.8</c:v>
                </c:pt>
                <c:pt idx="13" formatCode="0.0">
                  <c:v>99.2</c:v>
                </c:pt>
                <c:pt idx="14" formatCode="0.0">
                  <c:v>100.6</c:v>
                </c:pt>
                <c:pt idx="15" formatCode="0.0">
                  <c:v>102</c:v>
                </c:pt>
                <c:pt idx="16" formatCode="0.0">
                  <c:v>103.6</c:v>
                </c:pt>
                <c:pt idx="17" formatCode="0.0">
                  <c:v>105.2</c:v>
                </c:pt>
                <c:pt idx="18" formatCode="0.0">
                  <c:v>106.8</c:v>
                </c:pt>
                <c:pt idx="19" formatCode="0.0">
                  <c:v>108.4</c:v>
                </c:pt>
                <c:pt idx="20" formatCode="0.0">
                  <c:v>110</c:v>
                </c:pt>
                <c:pt idx="21" formatCode="0.0">
                  <c:v>111.6</c:v>
                </c:pt>
                <c:pt idx="22" formatCode="0.0">
                  <c:v>113.2</c:v>
                </c:pt>
                <c:pt idx="23" formatCode="0.0">
                  <c:v>114.8</c:v>
                </c:pt>
                <c:pt idx="24" formatCode="0.0">
                  <c:v>116.4</c:v>
                </c:pt>
                <c:pt idx="25" formatCode="0.0">
                  <c:v>118</c:v>
                </c:pt>
                <c:pt idx="26" formatCode="0.0">
                  <c:v>119.8</c:v>
                </c:pt>
                <c:pt idx="27" formatCode="0.0">
                  <c:v>121.6</c:v>
                </c:pt>
                <c:pt idx="28" formatCode="0.0">
                  <c:v>123.4</c:v>
                </c:pt>
                <c:pt idx="29" formatCode="0.0">
                  <c:v>125.2</c:v>
                </c:pt>
                <c:pt idx="30" formatCode="0.0">
                  <c:v>127</c:v>
                </c:pt>
                <c:pt idx="31" formatCode="0.0">
                  <c:v>128.6</c:v>
                </c:pt>
                <c:pt idx="32" formatCode="0.0">
                  <c:v>130.19999999999999</c:v>
                </c:pt>
                <c:pt idx="33" formatCode="0.0">
                  <c:v>131.80000000000001</c:v>
                </c:pt>
                <c:pt idx="34" formatCode="0.0">
                  <c:v>133.4</c:v>
                </c:pt>
                <c:pt idx="35">
                  <c:v>135</c:v>
                </c:pt>
                <c:pt idx="36" formatCode="0.0">
                  <c:v>136.6</c:v>
                </c:pt>
                <c:pt idx="37" formatCode="0.0">
                  <c:v>138.19999999999999</c:v>
                </c:pt>
                <c:pt idx="38" formatCode="0.0">
                  <c:v>139.80000000000001</c:v>
                </c:pt>
                <c:pt idx="39" formatCode="0.0">
                  <c:v>141.4</c:v>
                </c:pt>
                <c:pt idx="40" formatCode="0.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D-4CC3-B186-B7CA3865D3C7}"/>
            </c:ext>
          </c:extLst>
        </c:ser>
        <c:ser>
          <c:idx val="2"/>
          <c:order val="2"/>
          <c:tx>
            <c:strRef>
              <c:f>'Data MOP'!$A$280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MOP'!$B$280:$AQ$280</c:f>
              <c:numCache>
                <c:formatCode>General</c:formatCode>
                <c:ptCount val="42"/>
                <c:pt idx="0" formatCode="0.0">
                  <c:v>1901</c:v>
                </c:pt>
                <c:pt idx="1">
                  <c:v>1945.6</c:v>
                </c:pt>
                <c:pt idx="2">
                  <c:v>1990.2</c:v>
                </c:pt>
                <c:pt idx="3">
                  <c:v>2034.8</c:v>
                </c:pt>
                <c:pt idx="4">
                  <c:v>2079.4</c:v>
                </c:pt>
                <c:pt idx="5" formatCode="0.0">
                  <c:v>2124</c:v>
                </c:pt>
                <c:pt idx="6">
                  <c:v>2113.8000000000002</c:v>
                </c:pt>
                <c:pt idx="7">
                  <c:v>2103.6</c:v>
                </c:pt>
                <c:pt idx="8">
                  <c:v>2093.4</c:v>
                </c:pt>
                <c:pt idx="9">
                  <c:v>2083.1999999999998</c:v>
                </c:pt>
                <c:pt idx="10" formatCode="0.0">
                  <c:v>2073</c:v>
                </c:pt>
                <c:pt idx="11" formatCode="0.0">
                  <c:v>2104.6</c:v>
                </c:pt>
                <c:pt idx="12" formatCode="0.0">
                  <c:v>2136.1999999999998</c:v>
                </c:pt>
                <c:pt idx="13" formatCode="0.0">
                  <c:v>2167.8000000000002</c:v>
                </c:pt>
                <c:pt idx="14" formatCode="0.0">
                  <c:v>2199.4</c:v>
                </c:pt>
                <c:pt idx="15" formatCode="0.0">
                  <c:v>2231</c:v>
                </c:pt>
                <c:pt idx="16" formatCode="0.0">
                  <c:v>2265.8000000000002</c:v>
                </c:pt>
                <c:pt idx="17" formatCode="0.0">
                  <c:v>2300.6</c:v>
                </c:pt>
                <c:pt idx="18" formatCode="0.0">
                  <c:v>2335.4</c:v>
                </c:pt>
                <c:pt idx="19" formatCode="0.0">
                  <c:v>2370.1999999999998</c:v>
                </c:pt>
                <c:pt idx="20" formatCode="0.0">
                  <c:v>2405</c:v>
                </c:pt>
                <c:pt idx="21" formatCode="0.0">
                  <c:v>2441.4</c:v>
                </c:pt>
                <c:pt idx="22" formatCode="0.0">
                  <c:v>2477.8000000000002</c:v>
                </c:pt>
                <c:pt idx="23" formatCode="0.0">
                  <c:v>2514.1999999999998</c:v>
                </c:pt>
                <c:pt idx="24" formatCode="0.0">
                  <c:v>2550.6</c:v>
                </c:pt>
                <c:pt idx="25" formatCode="0.0">
                  <c:v>2587</c:v>
                </c:pt>
                <c:pt idx="26" formatCode="0.0">
                  <c:v>2623.4</c:v>
                </c:pt>
                <c:pt idx="27" formatCode="0.0">
                  <c:v>2659.8</c:v>
                </c:pt>
                <c:pt idx="28" formatCode="0.0">
                  <c:v>2696.2</c:v>
                </c:pt>
                <c:pt idx="29" formatCode="0.0">
                  <c:v>2732.6</c:v>
                </c:pt>
                <c:pt idx="30" formatCode="0.0">
                  <c:v>2769</c:v>
                </c:pt>
                <c:pt idx="31" formatCode="0.0">
                  <c:v>2804.2</c:v>
                </c:pt>
                <c:pt idx="32" formatCode="0.0">
                  <c:v>2839.4</c:v>
                </c:pt>
                <c:pt idx="33" formatCode="0.0">
                  <c:v>2874.6</c:v>
                </c:pt>
                <c:pt idx="34" formatCode="0.0">
                  <c:v>2909.8</c:v>
                </c:pt>
                <c:pt idx="35" formatCode="0.0">
                  <c:v>2945</c:v>
                </c:pt>
                <c:pt idx="36" formatCode="0.0">
                  <c:v>2980.2</c:v>
                </c:pt>
                <c:pt idx="37" formatCode="0.0">
                  <c:v>3015.4</c:v>
                </c:pt>
                <c:pt idx="38" formatCode="0.0">
                  <c:v>3050.6</c:v>
                </c:pt>
                <c:pt idx="39" formatCode="0.0">
                  <c:v>3085.8</c:v>
                </c:pt>
                <c:pt idx="40">
                  <c:v>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D-4CC3-B186-B7CA3865D3C7}"/>
            </c:ext>
          </c:extLst>
        </c:ser>
        <c:ser>
          <c:idx val="3"/>
          <c:order val="3"/>
          <c:tx>
            <c:strRef>
              <c:f>'Data MOP'!$A$281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MOP'!$B$281:$AQ$281</c:f>
              <c:numCache>
                <c:formatCode>General</c:formatCode>
                <c:ptCount val="42"/>
                <c:pt idx="0" formatCode="0.0">
                  <c:v>874</c:v>
                </c:pt>
                <c:pt idx="1">
                  <c:v>894.6</c:v>
                </c:pt>
                <c:pt idx="2">
                  <c:v>915.2</c:v>
                </c:pt>
                <c:pt idx="3">
                  <c:v>935.8</c:v>
                </c:pt>
                <c:pt idx="4">
                  <c:v>956.4</c:v>
                </c:pt>
                <c:pt idx="5" formatCode="0.0">
                  <c:v>977</c:v>
                </c:pt>
                <c:pt idx="6">
                  <c:v>972.2</c:v>
                </c:pt>
                <c:pt idx="7">
                  <c:v>967.4</c:v>
                </c:pt>
                <c:pt idx="8">
                  <c:v>962.6</c:v>
                </c:pt>
                <c:pt idx="9">
                  <c:v>957.8</c:v>
                </c:pt>
                <c:pt idx="10" formatCode="0.0">
                  <c:v>953</c:v>
                </c:pt>
                <c:pt idx="11" formatCode="0.0">
                  <c:v>967.6</c:v>
                </c:pt>
                <c:pt idx="12" formatCode="0.0">
                  <c:v>982.2</c:v>
                </c:pt>
                <c:pt idx="13" formatCode="0.0">
                  <c:v>996.8</c:v>
                </c:pt>
                <c:pt idx="14" formatCode="0.0">
                  <c:v>1011.4</c:v>
                </c:pt>
                <c:pt idx="15" formatCode="0.0">
                  <c:v>1026</c:v>
                </c:pt>
                <c:pt idx="16" formatCode="0.0">
                  <c:v>1042</c:v>
                </c:pt>
                <c:pt idx="17" formatCode="0.0">
                  <c:v>1058</c:v>
                </c:pt>
                <c:pt idx="18" formatCode="0.0">
                  <c:v>1074</c:v>
                </c:pt>
                <c:pt idx="19" formatCode="0.0">
                  <c:v>1090</c:v>
                </c:pt>
                <c:pt idx="20" formatCode="0.0">
                  <c:v>1106</c:v>
                </c:pt>
                <c:pt idx="21" formatCode="0.0">
                  <c:v>1122.5999999999999</c:v>
                </c:pt>
                <c:pt idx="22" formatCode="0.0">
                  <c:v>1139.2</c:v>
                </c:pt>
                <c:pt idx="23" formatCode="0.0">
                  <c:v>1155.8</c:v>
                </c:pt>
                <c:pt idx="24" formatCode="0.0">
                  <c:v>1172.4000000000001</c:v>
                </c:pt>
                <c:pt idx="25" formatCode="0.0">
                  <c:v>1189</c:v>
                </c:pt>
                <c:pt idx="26" formatCode="0.0">
                  <c:v>1208.5</c:v>
                </c:pt>
                <c:pt idx="27" formatCode="0.0">
                  <c:v>1228</c:v>
                </c:pt>
                <c:pt idx="28" formatCode="0.0">
                  <c:v>1247.5</c:v>
                </c:pt>
                <c:pt idx="29" formatCode="0.0">
                  <c:v>1267</c:v>
                </c:pt>
                <c:pt idx="30" formatCode="0.0">
                  <c:v>1286.5</c:v>
                </c:pt>
                <c:pt idx="31" formatCode="0.0">
                  <c:v>1300</c:v>
                </c:pt>
                <c:pt idx="32" formatCode="0.0">
                  <c:v>1313.5</c:v>
                </c:pt>
                <c:pt idx="33" formatCode="0.0">
                  <c:v>1327</c:v>
                </c:pt>
                <c:pt idx="34" formatCode="0.0">
                  <c:v>1340.5</c:v>
                </c:pt>
                <c:pt idx="35" formatCode="0.0">
                  <c:v>1354</c:v>
                </c:pt>
                <c:pt idx="36" formatCode="0.0">
                  <c:v>1367.5</c:v>
                </c:pt>
                <c:pt idx="37" formatCode="0.0">
                  <c:v>1381</c:v>
                </c:pt>
                <c:pt idx="38" formatCode="0.0">
                  <c:v>1394.5</c:v>
                </c:pt>
                <c:pt idx="39" formatCode="0.0">
                  <c:v>1408</c:v>
                </c:pt>
                <c:pt idx="40" formatCode="0.0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D-4CC3-B186-B7CA3865D3C7}"/>
            </c:ext>
          </c:extLst>
        </c:ser>
        <c:ser>
          <c:idx val="4"/>
          <c:order val="4"/>
          <c:tx>
            <c:strRef>
              <c:f>'Data MOP'!$A$282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MOP'!$B$282:$AQ$282</c:f>
              <c:numCache>
                <c:formatCode>General</c:formatCode>
                <c:ptCount val="42"/>
                <c:pt idx="0" formatCode="0.0">
                  <c:v>638</c:v>
                </c:pt>
                <c:pt idx="1">
                  <c:v>653</c:v>
                </c:pt>
                <c:pt idx="2">
                  <c:v>668</c:v>
                </c:pt>
                <c:pt idx="3">
                  <c:v>683</c:v>
                </c:pt>
                <c:pt idx="4">
                  <c:v>698</c:v>
                </c:pt>
                <c:pt idx="5" formatCode="0.0">
                  <c:v>713</c:v>
                </c:pt>
                <c:pt idx="6">
                  <c:v>709.4</c:v>
                </c:pt>
                <c:pt idx="7">
                  <c:v>705.8</c:v>
                </c:pt>
                <c:pt idx="8">
                  <c:v>702.2</c:v>
                </c:pt>
                <c:pt idx="9">
                  <c:v>698.6</c:v>
                </c:pt>
                <c:pt idx="10" formatCode="0.0">
                  <c:v>695</c:v>
                </c:pt>
                <c:pt idx="11" formatCode="0.0">
                  <c:v>705.6</c:v>
                </c:pt>
                <c:pt idx="12" formatCode="0.0">
                  <c:v>716.2</c:v>
                </c:pt>
                <c:pt idx="13" formatCode="0.0">
                  <c:v>726.8</c:v>
                </c:pt>
                <c:pt idx="14" formatCode="0.0">
                  <c:v>737.4</c:v>
                </c:pt>
                <c:pt idx="15" formatCode="0.0">
                  <c:v>748</c:v>
                </c:pt>
                <c:pt idx="16" formatCode="0.0">
                  <c:v>759.6</c:v>
                </c:pt>
                <c:pt idx="17" formatCode="0.0">
                  <c:v>771.2</c:v>
                </c:pt>
                <c:pt idx="18" formatCode="0.0">
                  <c:v>782.8</c:v>
                </c:pt>
                <c:pt idx="19" formatCode="0.0">
                  <c:v>794.4</c:v>
                </c:pt>
                <c:pt idx="20" formatCode="0.0">
                  <c:v>806</c:v>
                </c:pt>
                <c:pt idx="21" formatCode="0.0">
                  <c:v>818.2</c:v>
                </c:pt>
                <c:pt idx="22" formatCode="0.0">
                  <c:v>830.4</c:v>
                </c:pt>
                <c:pt idx="23" formatCode="0.0">
                  <c:v>842.6</c:v>
                </c:pt>
                <c:pt idx="24" formatCode="0.0">
                  <c:v>854.8</c:v>
                </c:pt>
                <c:pt idx="25" formatCode="0.0">
                  <c:v>867</c:v>
                </c:pt>
                <c:pt idx="26" formatCode="0.0">
                  <c:v>879.2</c:v>
                </c:pt>
                <c:pt idx="27" formatCode="0.0">
                  <c:v>891.4</c:v>
                </c:pt>
                <c:pt idx="28" formatCode="0.0">
                  <c:v>903.6</c:v>
                </c:pt>
                <c:pt idx="29" formatCode="0.0">
                  <c:v>915.8</c:v>
                </c:pt>
                <c:pt idx="30" formatCode="0.0">
                  <c:v>928</c:v>
                </c:pt>
                <c:pt idx="31" formatCode="0.0">
                  <c:v>939.8</c:v>
                </c:pt>
                <c:pt idx="32" formatCode="0.0">
                  <c:v>951.6</c:v>
                </c:pt>
                <c:pt idx="33" formatCode="0.0">
                  <c:v>963.4</c:v>
                </c:pt>
                <c:pt idx="34" formatCode="0.0">
                  <c:v>975.2</c:v>
                </c:pt>
                <c:pt idx="35" formatCode="0.0">
                  <c:v>987</c:v>
                </c:pt>
                <c:pt idx="36" formatCode="0.0">
                  <c:v>998.8</c:v>
                </c:pt>
                <c:pt idx="37" formatCode="0.0">
                  <c:v>1010.6</c:v>
                </c:pt>
                <c:pt idx="38" formatCode="0.0">
                  <c:v>1022.4</c:v>
                </c:pt>
                <c:pt idx="39" formatCode="0.0">
                  <c:v>1034.2</c:v>
                </c:pt>
                <c:pt idx="40" formatCode="0.0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D-4CC3-B186-B7CA3865D3C7}"/>
            </c:ext>
          </c:extLst>
        </c:ser>
        <c:ser>
          <c:idx val="5"/>
          <c:order val="5"/>
          <c:tx>
            <c:strRef>
              <c:f>'Data MOP'!$A$283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MOP'!$B$283:$AQ$283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D-4CC3-B186-B7CA3865D3C7}"/>
            </c:ext>
          </c:extLst>
        </c:ser>
        <c:ser>
          <c:idx val="6"/>
          <c:order val="6"/>
          <c:tx>
            <c:strRef>
              <c:f>'Data MOP'!$A$284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MOP'!$B$284:$AQ$284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D-4CC3-B186-B7CA3865D3C7}"/>
            </c:ext>
          </c:extLst>
        </c:ser>
        <c:ser>
          <c:idx val="7"/>
          <c:order val="7"/>
          <c:tx>
            <c:strRef>
              <c:f>'Data MOP'!$A$285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MOP'!$B$285:$AQ$285</c:f>
              <c:numCache>
                <c:formatCode>General</c:formatCode>
                <c:ptCount val="42"/>
                <c:pt idx="0" formatCode="0.0">
                  <c:v>177</c:v>
                </c:pt>
                <c:pt idx="1">
                  <c:v>181.2</c:v>
                </c:pt>
                <c:pt idx="2">
                  <c:v>185.4</c:v>
                </c:pt>
                <c:pt idx="3">
                  <c:v>189.6</c:v>
                </c:pt>
                <c:pt idx="4">
                  <c:v>193.8</c:v>
                </c:pt>
                <c:pt idx="5" formatCode="0.0">
                  <c:v>198</c:v>
                </c:pt>
                <c:pt idx="6">
                  <c:v>197</c:v>
                </c:pt>
                <c:pt idx="7">
                  <c:v>196</c:v>
                </c:pt>
                <c:pt idx="8">
                  <c:v>195</c:v>
                </c:pt>
                <c:pt idx="9">
                  <c:v>194</c:v>
                </c:pt>
                <c:pt idx="10" formatCode="0.0">
                  <c:v>193</c:v>
                </c:pt>
                <c:pt idx="11" formatCode="0.0">
                  <c:v>196</c:v>
                </c:pt>
                <c:pt idx="12" formatCode="0.0">
                  <c:v>199</c:v>
                </c:pt>
                <c:pt idx="13" formatCode="0.0">
                  <c:v>202</c:v>
                </c:pt>
                <c:pt idx="14" formatCode="0.0">
                  <c:v>205</c:v>
                </c:pt>
                <c:pt idx="15" formatCode="0.0">
                  <c:v>208</c:v>
                </c:pt>
                <c:pt idx="16" formatCode="0.0">
                  <c:v>211.2</c:v>
                </c:pt>
                <c:pt idx="17" formatCode="0.0">
                  <c:v>214.4</c:v>
                </c:pt>
                <c:pt idx="18" formatCode="0.0">
                  <c:v>217.6</c:v>
                </c:pt>
                <c:pt idx="19" formatCode="0.0">
                  <c:v>220.8</c:v>
                </c:pt>
                <c:pt idx="20" formatCode="0.0">
                  <c:v>224</c:v>
                </c:pt>
                <c:pt idx="21" formatCode="0.0">
                  <c:v>227.4</c:v>
                </c:pt>
                <c:pt idx="22" formatCode="0.0">
                  <c:v>230.8</c:v>
                </c:pt>
                <c:pt idx="23" formatCode="0.0">
                  <c:v>234.2</c:v>
                </c:pt>
                <c:pt idx="24" formatCode="0.0">
                  <c:v>237.6</c:v>
                </c:pt>
                <c:pt idx="25" formatCode="0.0">
                  <c:v>241</c:v>
                </c:pt>
                <c:pt idx="26" formatCode="0.0">
                  <c:v>244.4</c:v>
                </c:pt>
                <c:pt idx="27" formatCode="0.0">
                  <c:v>247.8</c:v>
                </c:pt>
                <c:pt idx="28" formatCode="0.0">
                  <c:v>251.2</c:v>
                </c:pt>
                <c:pt idx="29" formatCode="0.0">
                  <c:v>254.6</c:v>
                </c:pt>
                <c:pt idx="30" formatCode="0.0">
                  <c:v>258</c:v>
                </c:pt>
                <c:pt idx="31" formatCode="0.0">
                  <c:v>261.2</c:v>
                </c:pt>
                <c:pt idx="32" formatCode="0.0">
                  <c:v>264.39999999999998</c:v>
                </c:pt>
                <c:pt idx="33" formatCode="0.0">
                  <c:v>267.60000000000002</c:v>
                </c:pt>
                <c:pt idx="34" formatCode="0.0">
                  <c:v>270.8</c:v>
                </c:pt>
                <c:pt idx="35" formatCode="0.0">
                  <c:v>274</c:v>
                </c:pt>
                <c:pt idx="36" formatCode="0.0">
                  <c:v>277.2</c:v>
                </c:pt>
                <c:pt idx="37" formatCode="0.0">
                  <c:v>280.39999999999998</c:v>
                </c:pt>
                <c:pt idx="38" formatCode="0.0">
                  <c:v>283.60000000000002</c:v>
                </c:pt>
                <c:pt idx="39" formatCode="0.0">
                  <c:v>286.8</c:v>
                </c:pt>
                <c:pt idx="40" formatCode="0.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D-4CC3-B186-B7CA3865D3C7}"/>
            </c:ext>
          </c:extLst>
        </c:ser>
        <c:ser>
          <c:idx val="8"/>
          <c:order val="8"/>
          <c:tx>
            <c:strRef>
              <c:f>'Data MOP'!$A$286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MOP'!$B$286:$AQ$286</c:f>
              <c:numCache>
                <c:formatCode>General</c:formatCode>
                <c:ptCount val="42"/>
                <c:pt idx="0">
                  <c:v>153</c:v>
                </c:pt>
                <c:pt idx="1">
                  <c:v>156.6</c:v>
                </c:pt>
                <c:pt idx="2">
                  <c:v>160.19999999999999</c:v>
                </c:pt>
                <c:pt idx="3">
                  <c:v>163.80000000000001</c:v>
                </c:pt>
                <c:pt idx="4">
                  <c:v>167.4</c:v>
                </c:pt>
                <c:pt idx="5">
                  <c:v>171</c:v>
                </c:pt>
                <c:pt idx="6">
                  <c:v>170.2</c:v>
                </c:pt>
                <c:pt idx="7">
                  <c:v>169.4</c:v>
                </c:pt>
                <c:pt idx="8">
                  <c:v>168.6</c:v>
                </c:pt>
                <c:pt idx="9">
                  <c:v>167.8</c:v>
                </c:pt>
                <c:pt idx="10">
                  <c:v>167</c:v>
                </c:pt>
                <c:pt idx="11" formatCode="0.0">
                  <c:v>169.6</c:v>
                </c:pt>
                <c:pt idx="12" formatCode="0.0">
                  <c:v>172.2</c:v>
                </c:pt>
                <c:pt idx="13" formatCode="0.0">
                  <c:v>174.8</c:v>
                </c:pt>
                <c:pt idx="14" formatCode="0.0">
                  <c:v>177.4</c:v>
                </c:pt>
                <c:pt idx="15">
                  <c:v>180</c:v>
                </c:pt>
                <c:pt idx="16" formatCode="0.0">
                  <c:v>182.8</c:v>
                </c:pt>
                <c:pt idx="17" formatCode="0.0">
                  <c:v>185.6</c:v>
                </c:pt>
                <c:pt idx="18" formatCode="0.0">
                  <c:v>188.4</c:v>
                </c:pt>
                <c:pt idx="19" formatCode="0.0">
                  <c:v>191.2</c:v>
                </c:pt>
                <c:pt idx="20">
                  <c:v>194</c:v>
                </c:pt>
                <c:pt idx="21" formatCode="0.0">
                  <c:v>196.8</c:v>
                </c:pt>
                <c:pt idx="22" formatCode="0.0">
                  <c:v>199.6</c:v>
                </c:pt>
                <c:pt idx="23" formatCode="0.0">
                  <c:v>202.4</c:v>
                </c:pt>
                <c:pt idx="24" formatCode="0.0">
                  <c:v>205.2</c:v>
                </c:pt>
                <c:pt idx="25">
                  <c:v>208</c:v>
                </c:pt>
                <c:pt idx="26" formatCode="0.0">
                  <c:v>211</c:v>
                </c:pt>
                <c:pt idx="27" formatCode="0.0">
                  <c:v>214</c:v>
                </c:pt>
                <c:pt idx="28" formatCode="0.0">
                  <c:v>217</c:v>
                </c:pt>
                <c:pt idx="29" formatCode="0.0">
                  <c:v>220</c:v>
                </c:pt>
                <c:pt idx="30">
                  <c:v>223</c:v>
                </c:pt>
                <c:pt idx="31" formatCode="0.0">
                  <c:v>225.8</c:v>
                </c:pt>
                <c:pt idx="32" formatCode="0.0">
                  <c:v>228.6</c:v>
                </c:pt>
                <c:pt idx="33" formatCode="0.0">
                  <c:v>231.4</c:v>
                </c:pt>
                <c:pt idx="34" formatCode="0.0">
                  <c:v>234.2</c:v>
                </c:pt>
                <c:pt idx="35">
                  <c:v>237</c:v>
                </c:pt>
                <c:pt idx="36" formatCode="0.0">
                  <c:v>239.8</c:v>
                </c:pt>
                <c:pt idx="37" formatCode="0.0">
                  <c:v>242.6</c:v>
                </c:pt>
                <c:pt idx="38" formatCode="0.0">
                  <c:v>245.4</c:v>
                </c:pt>
                <c:pt idx="39" formatCode="0.0">
                  <c:v>248.2</c:v>
                </c:pt>
                <c:pt idx="4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D-4CC3-B186-B7CA3865D3C7}"/>
            </c:ext>
          </c:extLst>
        </c:ser>
        <c:ser>
          <c:idx val="9"/>
          <c:order val="9"/>
          <c:tx>
            <c:strRef>
              <c:f>'Data MOP'!$A$287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MOP'!$B$287:$AQ$287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9-56CD-4CC3-B186-B7CA3865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97448"/>
        <c:axId val="853393840"/>
      </c:areaChart>
      <c:catAx>
        <c:axId val="853397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93840"/>
        <c:crosses val="autoZero"/>
        <c:auto val="1"/>
        <c:lblAlgn val="ctr"/>
        <c:lblOffset val="100"/>
        <c:noMultiLvlLbl val="0"/>
      </c:catAx>
      <c:valAx>
        <c:axId val="8533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MOP+BEN'!$A$121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'Data MOP+BEN'!$B$121:$AK$121</c:f>
              <c:numCache>
                <c:formatCode>General</c:formatCode>
                <c:ptCount val="36"/>
                <c:pt idx="0" formatCode="0.0">
                  <c:v>12880.709866639912</c:v>
                </c:pt>
                <c:pt idx="1">
                  <c:v>13235.966275500385</c:v>
                </c:pt>
                <c:pt idx="2">
                  <c:v>13591.222684360857</c:v>
                </c:pt>
                <c:pt idx="3">
                  <c:v>13946.479093221327</c:v>
                </c:pt>
                <c:pt idx="4">
                  <c:v>14301.735502081799</c:v>
                </c:pt>
                <c:pt idx="5" formatCode="0.0">
                  <c:v>14656.991910942272</c:v>
                </c:pt>
                <c:pt idx="6" formatCode="0.0">
                  <c:v>15125.940127464015</c:v>
                </c:pt>
                <c:pt idx="7" formatCode="0.0">
                  <c:v>15594.888343985758</c:v>
                </c:pt>
                <c:pt idx="8" formatCode="0.0">
                  <c:v>16063.836560507501</c:v>
                </c:pt>
                <c:pt idx="9" formatCode="0.0">
                  <c:v>16532.784777029243</c:v>
                </c:pt>
                <c:pt idx="10" formatCode="0.0">
                  <c:v>17001.732993550988</c:v>
                </c:pt>
                <c:pt idx="11" formatCode="0.0">
                  <c:v>17258.505186978677</c:v>
                </c:pt>
                <c:pt idx="12" formatCode="0.0">
                  <c:v>17515.277380406365</c:v>
                </c:pt>
                <c:pt idx="13" formatCode="0.0">
                  <c:v>17772.049573834058</c:v>
                </c:pt>
                <c:pt idx="14" formatCode="0.0">
                  <c:v>18028.821767261747</c:v>
                </c:pt>
                <c:pt idx="15" formatCode="0.0">
                  <c:v>18285.593960689435</c:v>
                </c:pt>
                <c:pt idx="16" formatCode="0.0">
                  <c:v>18544.054450107818</c:v>
                </c:pt>
                <c:pt idx="17" formatCode="0.0">
                  <c:v>18802.514939526205</c:v>
                </c:pt>
                <c:pt idx="18" formatCode="0.0">
                  <c:v>19060.975428944588</c:v>
                </c:pt>
                <c:pt idx="19" formatCode="0.0">
                  <c:v>19319.435918362975</c:v>
                </c:pt>
                <c:pt idx="20" formatCode="0.0">
                  <c:v>19577.896407781358</c:v>
                </c:pt>
                <c:pt idx="21" formatCode="0.0">
                  <c:v>19857.852100303804</c:v>
                </c:pt>
                <c:pt idx="22" formatCode="0.0">
                  <c:v>20137.80779282625</c:v>
                </c:pt>
                <c:pt idx="23" formatCode="0.0">
                  <c:v>20417.763485348696</c:v>
                </c:pt>
                <c:pt idx="24" formatCode="0.0">
                  <c:v>20697.719177871142</c:v>
                </c:pt>
                <c:pt idx="25" formatCode="0.0">
                  <c:v>20977.674870393588</c:v>
                </c:pt>
                <c:pt idx="26" formatCode="0.0">
                  <c:v>21274.831215512051</c:v>
                </c:pt>
                <c:pt idx="27" formatCode="0.0">
                  <c:v>21571.987560630514</c:v>
                </c:pt>
                <c:pt idx="28" formatCode="0.0">
                  <c:v>21869.143905748977</c:v>
                </c:pt>
                <c:pt idx="29" formatCode="0.0">
                  <c:v>22166.30025086744</c:v>
                </c:pt>
                <c:pt idx="30" formatCode="0.0">
                  <c:v>22463.456595985903</c:v>
                </c:pt>
                <c:pt idx="31" formatCode="0.0">
                  <c:v>22591.803813997147</c:v>
                </c:pt>
                <c:pt idx="32" formatCode="0.0">
                  <c:v>22720.151032008387</c:v>
                </c:pt>
                <c:pt idx="33" formatCode="0.0">
                  <c:v>22848.498250019631</c:v>
                </c:pt>
                <c:pt idx="34" formatCode="0.0">
                  <c:v>22976.845468030871</c:v>
                </c:pt>
                <c:pt idx="35" formatCode="0.0">
                  <c:v>23105.192686042115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AEF-96AD-8CE5A4AD318B}"/>
            </c:ext>
          </c:extLst>
        </c:ser>
        <c:ser>
          <c:idx val="1"/>
          <c:order val="1"/>
          <c:tx>
            <c:strRef>
              <c:f>'Data MOP+BEN'!$A$122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'Data MOP+BEN'!$B$122:$AK$122</c:f>
              <c:numCache>
                <c:formatCode>General</c:formatCode>
                <c:ptCount val="36"/>
                <c:pt idx="0" formatCode="0.0">
                  <c:v>1665.4878992910999</c:v>
                </c:pt>
                <c:pt idx="1">
                  <c:v>1617.7174342670942</c:v>
                </c:pt>
                <c:pt idx="2">
                  <c:v>1569.9469692430887</c:v>
                </c:pt>
                <c:pt idx="3">
                  <c:v>1522.176504219083</c:v>
                </c:pt>
                <c:pt idx="4">
                  <c:v>1474.4060391950775</c:v>
                </c:pt>
                <c:pt idx="5" formatCode="0.0">
                  <c:v>1426.6355741710718</c:v>
                </c:pt>
                <c:pt idx="6" formatCode="0.0">
                  <c:v>1291.9301379793476</c:v>
                </c:pt>
                <c:pt idx="7" formatCode="0.0">
                  <c:v>1157.2247017876232</c:v>
                </c:pt>
                <c:pt idx="8" formatCode="0.0">
                  <c:v>1022.519265595899</c:v>
                </c:pt>
                <c:pt idx="9" formatCode="0.0">
                  <c:v>887.81382940417473</c:v>
                </c:pt>
                <c:pt idx="10" formatCode="0.0">
                  <c:v>753.10839321245044</c:v>
                </c:pt>
                <c:pt idx="11" formatCode="0.0">
                  <c:v>762.37757127358304</c:v>
                </c:pt>
                <c:pt idx="12" formatCode="0.0">
                  <c:v>771.64674933471565</c:v>
                </c:pt>
                <c:pt idx="13" formatCode="0.0">
                  <c:v>780.91592739584826</c:v>
                </c:pt>
                <c:pt idx="14" formatCode="0.0">
                  <c:v>790.18510545698086</c:v>
                </c:pt>
                <c:pt idx="15" formatCode="0.0">
                  <c:v>799.45428351811347</c:v>
                </c:pt>
                <c:pt idx="16" formatCode="0.0">
                  <c:v>809.06557996477193</c:v>
                </c:pt>
                <c:pt idx="17" formatCode="0.0">
                  <c:v>818.67687641143038</c:v>
                </c:pt>
                <c:pt idx="18" formatCode="0.0">
                  <c:v>828.28817285808884</c:v>
                </c:pt>
                <c:pt idx="19" formatCode="0.0">
                  <c:v>837.8994693047473</c:v>
                </c:pt>
                <c:pt idx="20" formatCode="0.0">
                  <c:v>847.51076575140576</c:v>
                </c:pt>
                <c:pt idx="21" formatCode="0.0">
                  <c:v>858.19176864846872</c:v>
                </c:pt>
                <c:pt idx="22" formatCode="0.0">
                  <c:v>868.87277154553158</c:v>
                </c:pt>
                <c:pt idx="23" formatCode="0.0">
                  <c:v>879.55377444259454</c:v>
                </c:pt>
                <c:pt idx="24" formatCode="0.0">
                  <c:v>890.2347773396574</c:v>
                </c:pt>
                <c:pt idx="25" formatCode="0.0">
                  <c:v>900.91578023672037</c:v>
                </c:pt>
                <c:pt idx="26" formatCode="0.0">
                  <c:v>911.382607004026</c:v>
                </c:pt>
                <c:pt idx="27" formatCode="0.0">
                  <c:v>921.84943377133175</c:v>
                </c:pt>
                <c:pt idx="28" formatCode="0.0">
                  <c:v>932.31626053863738</c:v>
                </c:pt>
                <c:pt idx="29" formatCode="0.0">
                  <c:v>942.78308730594313</c:v>
                </c:pt>
                <c:pt idx="30" formatCode="0.0">
                  <c:v>953.24991407324876</c:v>
                </c:pt>
                <c:pt idx="31" formatCode="0.0">
                  <c:v>961.88234987861279</c:v>
                </c:pt>
                <c:pt idx="32" formatCode="0.0">
                  <c:v>970.51478568397681</c:v>
                </c:pt>
                <c:pt idx="33" formatCode="0.0">
                  <c:v>979.14722148934095</c:v>
                </c:pt>
                <c:pt idx="34" formatCode="0.0">
                  <c:v>987.77965729470498</c:v>
                </c:pt>
                <c:pt idx="35" formatCode="0.0">
                  <c:v>996.412093100069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9-4AEF-96AD-8CE5A4AD318B}"/>
            </c:ext>
          </c:extLst>
        </c:ser>
        <c:ser>
          <c:idx val="2"/>
          <c:order val="2"/>
          <c:tx>
            <c:strRef>
              <c:f>'Data MOP+BEN'!$A$123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'Data MOP+BEN'!$B$123:$AK$123</c:f>
              <c:numCache>
                <c:formatCode>General</c:formatCode>
                <c:ptCount val="36"/>
                <c:pt idx="0" formatCode="0.0">
                  <c:v>4933.2656599912316</c:v>
                </c:pt>
                <c:pt idx="1">
                  <c:v>4931.9300541994971</c:v>
                </c:pt>
                <c:pt idx="2">
                  <c:v>4930.5944484077636</c:v>
                </c:pt>
                <c:pt idx="3">
                  <c:v>4929.2588426160291</c:v>
                </c:pt>
                <c:pt idx="4">
                  <c:v>4927.9232368242956</c:v>
                </c:pt>
                <c:pt idx="5" formatCode="0.0">
                  <c:v>4926.5876310325611</c:v>
                </c:pt>
                <c:pt idx="6" formatCode="0.0">
                  <c:v>4874.797836374928</c:v>
                </c:pt>
                <c:pt idx="7" formatCode="0.0">
                  <c:v>4823.0080417172958</c:v>
                </c:pt>
                <c:pt idx="8" formatCode="0.0">
                  <c:v>4771.2182470596626</c:v>
                </c:pt>
                <c:pt idx="9" formatCode="0.0">
                  <c:v>4719.4284524020304</c:v>
                </c:pt>
                <c:pt idx="10" formatCode="0.0">
                  <c:v>4667.6386577443973</c:v>
                </c:pt>
                <c:pt idx="11" formatCode="0.0">
                  <c:v>4764.963783091438</c:v>
                </c:pt>
                <c:pt idx="12" formatCode="0.0">
                  <c:v>4862.2889084384788</c:v>
                </c:pt>
                <c:pt idx="13" formatCode="0.0">
                  <c:v>4959.6140337855186</c:v>
                </c:pt>
                <c:pt idx="14" formatCode="0.0">
                  <c:v>5056.9391591325593</c:v>
                </c:pt>
                <c:pt idx="15" formatCode="0.0">
                  <c:v>5154.2642844796001</c:v>
                </c:pt>
                <c:pt idx="16" formatCode="0.0">
                  <c:v>5212.6084197128112</c:v>
                </c:pt>
                <c:pt idx="17" formatCode="0.0">
                  <c:v>5270.9525549460232</c:v>
                </c:pt>
                <c:pt idx="18" formatCode="0.0">
                  <c:v>5329.2966901792342</c:v>
                </c:pt>
                <c:pt idx="19" formatCode="0.0">
                  <c:v>5387.6408254124462</c:v>
                </c:pt>
                <c:pt idx="20" formatCode="0.0">
                  <c:v>5445.9849606456573</c:v>
                </c:pt>
                <c:pt idx="21" formatCode="0.0">
                  <c:v>5466.6101458229205</c:v>
                </c:pt>
                <c:pt idx="22" formatCode="0.0">
                  <c:v>5487.2353310001836</c:v>
                </c:pt>
                <c:pt idx="23" formatCode="0.0">
                  <c:v>5507.8605161774467</c:v>
                </c:pt>
                <c:pt idx="24" formatCode="0.0">
                  <c:v>5528.4857013547098</c:v>
                </c:pt>
                <c:pt idx="25" formatCode="0.0">
                  <c:v>5549.1108865319729</c:v>
                </c:pt>
                <c:pt idx="26" formatCode="0.0">
                  <c:v>5598.2318586069232</c:v>
                </c:pt>
                <c:pt idx="27" formatCode="0.0">
                  <c:v>5647.3528306818744</c:v>
                </c:pt>
                <c:pt idx="28" formatCode="0.0">
                  <c:v>5696.4738027568246</c:v>
                </c:pt>
                <c:pt idx="29" formatCode="0.0">
                  <c:v>5745.5947748317758</c:v>
                </c:pt>
                <c:pt idx="30" formatCode="0.0">
                  <c:v>5794.7157469067261</c:v>
                </c:pt>
                <c:pt idx="31" formatCode="0.0">
                  <c:v>5896.8251095806836</c:v>
                </c:pt>
                <c:pt idx="32" formatCode="0.0">
                  <c:v>5998.9344722546412</c:v>
                </c:pt>
                <c:pt idx="33" formatCode="0.0">
                  <c:v>6101.0438349285996</c:v>
                </c:pt>
                <c:pt idx="34" formatCode="0.0">
                  <c:v>6203.1531976025572</c:v>
                </c:pt>
                <c:pt idx="35" formatCode="0.0">
                  <c:v>6305.2625602765147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9-4AEF-96AD-8CE5A4AD318B}"/>
            </c:ext>
          </c:extLst>
        </c:ser>
        <c:ser>
          <c:idx val="3"/>
          <c:order val="3"/>
          <c:tx>
            <c:strRef>
              <c:f>'Data MOP+BEN'!$A$124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'Data MOP+BEN'!$B$124:$AK$124</c:f>
              <c:numCache>
                <c:formatCode>General</c:formatCode>
                <c:ptCount val="36"/>
                <c:pt idx="0" formatCode="0.0">
                  <c:v>29974.2505962303</c:v>
                </c:pt>
                <c:pt idx="1">
                  <c:v>31130.173795260889</c:v>
                </c:pt>
                <c:pt idx="2">
                  <c:v>32286.096994291482</c:v>
                </c:pt>
                <c:pt idx="3">
                  <c:v>33442.020193322074</c:v>
                </c:pt>
                <c:pt idx="4">
                  <c:v>34597.943392352659</c:v>
                </c:pt>
                <c:pt idx="5" formatCode="0.0">
                  <c:v>35753.866591383252</c:v>
                </c:pt>
                <c:pt idx="6" formatCode="0.0">
                  <c:v>36506.734216286204</c:v>
                </c:pt>
                <c:pt idx="7" formatCode="0.0">
                  <c:v>37259.601841189164</c:v>
                </c:pt>
                <c:pt idx="8" formatCode="0.0">
                  <c:v>38012.469466092116</c:v>
                </c:pt>
                <c:pt idx="9" formatCode="0.0">
                  <c:v>38765.337090995075</c:v>
                </c:pt>
                <c:pt idx="10" formatCode="0.0">
                  <c:v>39518.204715898028</c:v>
                </c:pt>
                <c:pt idx="11" formatCode="0.0">
                  <c:v>40217.00309085258</c:v>
                </c:pt>
                <c:pt idx="12" formatCode="0.0">
                  <c:v>40915.801465807126</c:v>
                </c:pt>
                <c:pt idx="13" formatCode="0.0">
                  <c:v>41614.599840761679</c:v>
                </c:pt>
                <c:pt idx="14" formatCode="0.0">
                  <c:v>42313.398215716225</c:v>
                </c:pt>
                <c:pt idx="15" formatCode="0.0">
                  <c:v>43012.196590670777</c:v>
                </c:pt>
                <c:pt idx="16" formatCode="0.0">
                  <c:v>43802.3826878775</c:v>
                </c:pt>
                <c:pt idx="17" formatCode="0.0">
                  <c:v>44592.568785084222</c:v>
                </c:pt>
                <c:pt idx="18" formatCode="0.0">
                  <c:v>45382.754882290945</c:v>
                </c:pt>
                <c:pt idx="19" formatCode="0.0">
                  <c:v>46172.940979497667</c:v>
                </c:pt>
                <c:pt idx="20" formatCode="0.0">
                  <c:v>46963.12707670439</c:v>
                </c:pt>
                <c:pt idx="21" formatCode="0.0">
                  <c:v>47873.505804240813</c:v>
                </c:pt>
                <c:pt idx="22" formatCode="0.0">
                  <c:v>48783.884531777236</c:v>
                </c:pt>
                <c:pt idx="23" formatCode="0.0">
                  <c:v>49694.263259313651</c:v>
                </c:pt>
                <c:pt idx="24" formatCode="0.0">
                  <c:v>50604.641986850074</c:v>
                </c:pt>
                <c:pt idx="25" formatCode="0.0">
                  <c:v>51515.020714386497</c:v>
                </c:pt>
                <c:pt idx="26" formatCode="0.0">
                  <c:v>52700.853343763469</c:v>
                </c:pt>
                <c:pt idx="27" formatCode="0.0">
                  <c:v>53886.68597314044</c:v>
                </c:pt>
                <c:pt idx="28" formatCode="0.0">
                  <c:v>55072.518602517404</c:v>
                </c:pt>
                <c:pt idx="29" formatCode="0.0">
                  <c:v>56258.351231894376</c:v>
                </c:pt>
                <c:pt idx="30" formatCode="0.0">
                  <c:v>57444.183861271347</c:v>
                </c:pt>
                <c:pt idx="31" formatCode="0.0">
                  <c:v>58224.908286195277</c:v>
                </c:pt>
                <c:pt idx="32" formatCode="0.0">
                  <c:v>59005.632711119208</c:v>
                </c:pt>
                <c:pt idx="33" formatCode="0.0">
                  <c:v>59786.357136043138</c:v>
                </c:pt>
                <c:pt idx="34" formatCode="0.0">
                  <c:v>60567.081560967068</c:v>
                </c:pt>
                <c:pt idx="35" formatCode="0.0">
                  <c:v>61347.805985890998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9-4AEF-96AD-8CE5A4AD318B}"/>
            </c:ext>
          </c:extLst>
        </c:ser>
        <c:ser>
          <c:idx val="4"/>
          <c:order val="4"/>
          <c:tx>
            <c:strRef>
              <c:f>'Data MOP+BEN'!$A$125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'Data MOP+BEN'!$B$125:$AK$125</c:f>
              <c:numCache>
                <c:formatCode>General</c:formatCode>
                <c:ptCount val="36"/>
                <c:pt idx="0" formatCode="0.0">
                  <c:v>2378.1443970694636</c:v>
                </c:pt>
                <c:pt idx="1">
                  <c:v>2351.1053493891372</c:v>
                </c:pt>
                <c:pt idx="2">
                  <c:v>2324.0663017088114</c:v>
                </c:pt>
                <c:pt idx="3">
                  <c:v>2297.027254028485</c:v>
                </c:pt>
                <c:pt idx="4">
                  <c:v>2269.9882063481591</c:v>
                </c:pt>
                <c:pt idx="5" formatCode="0.0">
                  <c:v>2242.9491586678328</c:v>
                </c:pt>
                <c:pt idx="6" formatCode="0.0">
                  <c:v>2182.8066415615599</c:v>
                </c:pt>
                <c:pt idx="7" formatCode="0.0">
                  <c:v>2122.664124455287</c:v>
                </c:pt>
                <c:pt idx="8" formatCode="0.0">
                  <c:v>2062.5216073490137</c:v>
                </c:pt>
                <c:pt idx="9" formatCode="0.0">
                  <c:v>2002.3790902427409</c:v>
                </c:pt>
                <c:pt idx="10" formatCode="0.0">
                  <c:v>1942.236573136468</c:v>
                </c:pt>
                <c:pt idx="11" formatCode="0.0">
                  <c:v>1965.4938966597888</c:v>
                </c:pt>
                <c:pt idx="12" formatCode="0.0">
                  <c:v>1988.7512201831094</c:v>
                </c:pt>
                <c:pt idx="13" formatCode="0.0">
                  <c:v>2012.0085437064301</c:v>
                </c:pt>
                <c:pt idx="14" formatCode="0.0">
                  <c:v>2035.2658672297507</c:v>
                </c:pt>
                <c:pt idx="15" formatCode="0.0">
                  <c:v>2058.5231907530715</c:v>
                </c:pt>
                <c:pt idx="16" formatCode="0.0">
                  <c:v>2085.5312250905445</c:v>
                </c:pt>
                <c:pt idx="17" formatCode="0.0">
                  <c:v>2112.5392594280179</c:v>
                </c:pt>
                <c:pt idx="18" formatCode="0.0">
                  <c:v>2139.5472937654908</c:v>
                </c:pt>
                <c:pt idx="19" formatCode="0.0">
                  <c:v>2166.5553281029643</c:v>
                </c:pt>
                <c:pt idx="20" formatCode="0.0">
                  <c:v>2193.5633624404372</c:v>
                </c:pt>
                <c:pt idx="21" formatCode="0.0">
                  <c:v>2223.3896285890969</c:v>
                </c:pt>
                <c:pt idx="22" formatCode="0.0">
                  <c:v>2253.2158947377566</c:v>
                </c:pt>
                <c:pt idx="23" formatCode="0.0">
                  <c:v>2283.0421608864162</c:v>
                </c:pt>
                <c:pt idx="24" formatCode="0.0">
                  <c:v>2312.8684270350759</c:v>
                </c:pt>
                <c:pt idx="25" formatCode="0.0">
                  <c:v>2342.6946931837356</c:v>
                </c:pt>
                <c:pt idx="26" formatCode="0.0">
                  <c:v>2367.029322895879</c:v>
                </c:pt>
                <c:pt idx="27" formatCode="0.0">
                  <c:v>2391.3639526080228</c:v>
                </c:pt>
                <c:pt idx="28" formatCode="0.0">
                  <c:v>2415.6985823201662</c:v>
                </c:pt>
                <c:pt idx="29" formatCode="0.0">
                  <c:v>2440.0332120323101</c:v>
                </c:pt>
                <c:pt idx="30" formatCode="0.0">
                  <c:v>2464.3678417444535</c:v>
                </c:pt>
                <c:pt idx="31" formatCode="0.0">
                  <c:v>2495.0974152136487</c:v>
                </c:pt>
                <c:pt idx="32" formatCode="0.0">
                  <c:v>2525.8269886828434</c:v>
                </c:pt>
                <c:pt idx="33" formatCode="0.0">
                  <c:v>2556.5565621520386</c:v>
                </c:pt>
                <c:pt idx="34" formatCode="0.0">
                  <c:v>2587.2861356212334</c:v>
                </c:pt>
                <c:pt idx="35" formatCode="0.0">
                  <c:v>2618.0157090904286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29-4AEF-96AD-8CE5A4AD318B}"/>
            </c:ext>
          </c:extLst>
        </c:ser>
        <c:ser>
          <c:idx val="5"/>
          <c:order val="5"/>
          <c:tx>
            <c:strRef>
              <c:f>'Data MOP+BEN'!$A$126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'Data MOP+BEN'!$B$126:$AK$126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9-4AEF-96AD-8CE5A4AD318B}"/>
            </c:ext>
          </c:extLst>
        </c:ser>
        <c:ser>
          <c:idx val="6"/>
          <c:order val="6"/>
          <c:tx>
            <c:strRef>
              <c:f>'Data MOP+BEN'!$A$127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MOP+BEN'!$B$127:$AK$127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29-4AEF-96AD-8CE5A4AD318B}"/>
            </c:ext>
          </c:extLst>
        </c:ser>
        <c:ser>
          <c:idx val="7"/>
          <c:order val="7"/>
          <c:tx>
            <c:strRef>
              <c:f>'Data MOP+BEN'!$A$128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MOP+BEN'!$B$128:$AK$128</c:f>
              <c:numCache>
                <c:formatCode>General</c:formatCode>
                <c:ptCount val="36"/>
                <c:pt idx="0" formatCode="0.0">
                  <c:v>2258.1049354501592</c:v>
                </c:pt>
                <c:pt idx="1">
                  <c:v>2309.0768554707493</c:v>
                </c:pt>
                <c:pt idx="2">
                  <c:v>2360.0487754913393</c:v>
                </c:pt>
                <c:pt idx="3">
                  <c:v>2411.0206955119288</c:v>
                </c:pt>
                <c:pt idx="4">
                  <c:v>2461.9926155325188</c:v>
                </c:pt>
                <c:pt idx="5" formatCode="0.0">
                  <c:v>2512.9645355531088</c:v>
                </c:pt>
                <c:pt idx="6" formatCode="0.0">
                  <c:v>2456.1151687683641</c:v>
                </c:pt>
                <c:pt idx="7" formatCode="0.0">
                  <c:v>2399.2658019836194</c:v>
                </c:pt>
                <c:pt idx="8" formatCode="0.0">
                  <c:v>2342.4164351988752</c:v>
                </c:pt>
                <c:pt idx="9" formatCode="0.0">
                  <c:v>2285.5670684141305</c:v>
                </c:pt>
                <c:pt idx="10" formatCode="0.0">
                  <c:v>2228.7177016293858</c:v>
                </c:pt>
                <c:pt idx="11" formatCode="0.0">
                  <c:v>2250.8732967966916</c:v>
                </c:pt>
                <c:pt idx="12" formatCode="0.0">
                  <c:v>2273.0288919639975</c:v>
                </c:pt>
                <c:pt idx="13" formatCode="0.0">
                  <c:v>2295.1844871313033</c:v>
                </c:pt>
                <c:pt idx="14" formatCode="0.0">
                  <c:v>2317.3400822986091</c:v>
                </c:pt>
                <c:pt idx="15" formatCode="0.0">
                  <c:v>2339.4956774659149</c:v>
                </c:pt>
                <c:pt idx="16" formatCode="0.0">
                  <c:v>2361.1062481944055</c:v>
                </c:pt>
                <c:pt idx="17" formatCode="0.0">
                  <c:v>2382.7168189228955</c:v>
                </c:pt>
                <c:pt idx="18" formatCode="0.0">
                  <c:v>2404.3273896513861</c:v>
                </c:pt>
                <c:pt idx="19" formatCode="0.0">
                  <c:v>2425.9379603798761</c:v>
                </c:pt>
                <c:pt idx="20" formatCode="0.0">
                  <c:v>2447.5485311083667</c:v>
                </c:pt>
                <c:pt idx="21" formatCode="0.0">
                  <c:v>2471.1695090638273</c:v>
                </c:pt>
                <c:pt idx="22" formatCode="0.0">
                  <c:v>2494.7904870192879</c:v>
                </c:pt>
                <c:pt idx="23" formatCode="0.0">
                  <c:v>2518.4114649747485</c:v>
                </c:pt>
                <c:pt idx="24" formatCode="0.0">
                  <c:v>2542.0324429302091</c:v>
                </c:pt>
                <c:pt idx="25" formatCode="0.0">
                  <c:v>2565.6534208856697</c:v>
                </c:pt>
                <c:pt idx="26" formatCode="0.0">
                  <c:v>2590.1136179968639</c:v>
                </c:pt>
                <c:pt idx="27" formatCode="0.0">
                  <c:v>2614.5738151080577</c:v>
                </c:pt>
                <c:pt idx="28" formatCode="0.0">
                  <c:v>2639.034012219252</c:v>
                </c:pt>
                <c:pt idx="29" formatCode="0.0">
                  <c:v>2663.4942093304458</c:v>
                </c:pt>
                <c:pt idx="30" formatCode="0.0">
                  <c:v>2687.95440644164</c:v>
                </c:pt>
                <c:pt idx="31" formatCode="0.0">
                  <c:v>2694.1988922807282</c:v>
                </c:pt>
                <c:pt idx="32" formatCode="0.0">
                  <c:v>2700.4433781198163</c:v>
                </c:pt>
                <c:pt idx="33" formatCode="0.0">
                  <c:v>2706.6878639589045</c:v>
                </c:pt>
                <c:pt idx="34" formatCode="0.0">
                  <c:v>2712.9323497979926</c:v>
                </c:pt>
                <c:pt idx="35" formatCode="0.0">
                  <c:v>2719.1768356370808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29-4AEF-96AD-8CE5A4AD318B}"/>
            </c:ext>
          </c:extLst>
        </c:ser>
        <c:ser>
          <c:idx val="8"/>
          <c:order val="8"/>
          <c:tx>
            <c:strRef>
              <c:f>'Data MOP+BEN'!$A$129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MOP+BEN'!$B$129:$AK$129</c:f>
              <c:numCache>
                <c:formatCode>General</c:formatCode>
                <c:ptCount val="36"/>
                <c:pt idx="0" formatCode="0.0">
                  <c:v>488.90095803197391</c:v>
                </c:pt>
                <c:pt idx="1">
                  <c:v>495.68408971317911</c:v>
                </c:pt>
                <c:pt idx="2">
                  <c:v>502.46722139438424</c:v>
                </c:pt>
                <c:pt idx="3">
                  <c:v>509.25035307558943</c:v>
                </c:pt>
                <c:pt idx="4">
                  <c:v>516.03348475679456</c:v>
                </c:pt>
                <c:pt idx="5" formatCode="0.0">
                  <c:v>522.81661643799976</c:v>
                </c:pt>
                <c:pt idx="6" formatCode="0.0">
                  <c:v>528.60510294110622</c:v>
                </c:pt>
                <c:pt idx="7" formatCode="0.0">
                  <c:v>534.39358944421281</c:v>
                </c:pt>
                <c:pt idx="8" formatCode="0.0">
                  <c:v>540.18207594731928</c:v>
                </c:pt>
                <c:pt idx="9" formatCode="0.0">
                  <c:v>545.97056245042586</c:v>
                </c:pt>
                <c:pt idx="10" formatCode="0.0">
                  <c:v>551.75904895353233</c:v>
                </c:pt>
                <c:pt idx="11" formatCode="0.0">
                  <c:v>558.4211869155929</c:v>
                </c:pt>
                <c:pt idx="12" formatCode="0.0">
                  <c:v>565.08332487765335</c:v>
                </c:pt>
                <c:pt idx="13" formatCode="0.0">
                  <c:v>571.74546283971392</c:v>
                </c:pt>
                <c:pt idx="14" formatCode="0.0">
                  <c:v>578.40760080177438</c:v>
                </c:pt>
                <c:pt idx="15" formatCode="0.0">
                  <c:v>585.06973876383495</c:v>
                </c:pt>
                <c:pt idx="16" formatCode="0.0">
                  <c:v>592.29084529590637</c:v>
                </c:pt>
                <c:pt idx="17" formatCode="0.0">
                  <c:v>599.51195182797778</c:v>
                </c:pt>
                <c:pt idx="18" formatCode="0.0">
                  <c:v>606.73305836004909</c:v>
                </c:pt>
                <c:pt idx="19" formatCode="0.0">
                  <c:v>613.9541648921205</c:v>
                </c:pt>
                <c:pt idx="20" formatCode="0.0">
                  <c:v>621.17527142419192</c:v>
                </c:pt>
                <c:pt idx="21" formatCode="0.0">
                  <c:v>630.04181068557739</c:v>
                </c:pt>
                <c:pt idx="22" formatCode="0.0">
                  <c:v>638.90834994696286</c:v>
                </c:pt>
                <c:pt idx="23" formatCode="0.0">
                  <c:v>647.77488920834833</c:v>
                </c:pt>
                <c:pt idx="24" formatCode="0.0">
                  <c:v>656.6414284697338</c:v>
                </c:pt>
                <c:pt idx="25" formatCode="0.0">
                  <c:v>665.50796773111927</c:v>
                </c:pt>
                <c:pt idx="26" formatCode="0.0">
                  <c:v>676.01864864206641</c:v>
                </c:pt>
                <c:pt idx="27" formatCode="0.0">
                  <c:v>686.52932955301355</c:v>
                </c:pt>
                <c:pt idx="28" formatCode="0.0">
                  <c:v>697.0400104639607</c:v>
                </c:pt>
                <c:pt idx="29" formatCode="0.0">
                  <c:v>707.55069137490784</c:v>
                </c:pt>
                <c:pt idx="30" formatCode="0.0">
                  <c:v>718.06137228585499</c:v>
                </c:pt>
                <c:pt idx="31" formatCode="0.0">
                  <c:v>726.37198568283304</c:v>
                </c:pt>
                <c:pt idx="32" formatCode="0.0">
                  <c:v>734.6825990798111</c:v>
                </c:pt>
                <c:pt idx="33" formatCode="0.0">
                  <c:v>742.99321247678915</c:v>
                </c:pt>
                <c:pt idx="34" formatCode="0.0">
                  <c:v>751.30382587376721</c:v>
                </c:pt>
                <c:pt idx="35" formatCode="0.0">
                  <c:v>759.61443927074527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29-4AEF-96AD-8CE5A4AD318B}"/>
            </c:ext>
          </c:extLst>
        </c:ser>
        <c:ser>
          <c:idx val="9"/>
          <c:order val="9"/>
          <c:tx>
            <c:strRef>
              <c:f>'Data MOP+BEN'!$A$130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MOP+BEN'!$B$130:$AK$130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29-4AEF-96AD-8CE5A4AD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7256"/>
        <c:axId val="864863320"/>
      </c:areaChart>
      <c:catAx>
        <c:axId val="86486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3320"/>
        <c:crosses val="autoZero"/>
        <c:auto val="1"/>
        <c:lblAlgn val="ctr"/>
        <c:lblOffset val="100"/>
        <c:noMultiLvlLbl val="0"/>
      </c:catAx>
      <c:valAx>
        <c:axId val="8648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MOP+BEN'!$A$276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'Data MOP+BEN'!$B$276:$AL$276</c:f>
              <c:numCache>
                <c:formatCode>General</c:formatCode>
                <c:ptCount val="37"/>
                <c:pt idx="0" formatCode="0.0">
                  <c:v>1095.3827015879999</c:v>
                </c:pt>
                <c:pt idx="1">
                  <c:v>1016.2079541599998</c:v>
                </c:pt>
                <c:pt idx="2">
                  <c:v>1074.3176553740186</c:v>
                </c:pt>
                <c:pt idx="3">
                  <c:v>1098.7297625369331</c:v>
                </c:pt>
                <c:pt idx="4">
                  <c:v>1123.1418696998476</c:v>
                </c:pt>
                <c:pt idx="5">
                  <c:v>1147.5539768627623</c:v>
                </c:pt>
                <c:pt idx="6">
                  <c:v>1150.6979603610166</c:v>
                </c:pt>
                <c:pt idx="7">
                  <c:v>1153.8419438592707</c:v>
                </c:pt>
                <c:pt idx="8">
                  <c:v>1156.985927357525</c:v>
                </c:pt>
                <c:pt idx="9">
                  <c:v>1160.1299108557789</c:v>
                </c:pt>
                <c:pt idx="10">
                  <c:v>1163.2738943540332</c:v>
                </c:pt>
                <c:pt idx="11">
                  <c:v>1174.9251273181515</c:v>
                </c:pt>
                <c:pt idx="12">
                  <c:v>1186.5763602822699</c:v>
                </c:pt>
                <c:pt idx="13">
                  <c:v>1198.2275932463879</c:v>
                </c:pt>
                <c:pt idx="14">
                  <c:v>1209.8788262105063</c:v>
                </c:pt>
                <c:pt idx="15">
                  <c:v>1221.5300591746245</c:v>
                </c:pt>
                <c:pt idx="16">
                  <c:v>1226.5234447306755</c:v>
                </c:pt>
                <c:pt idx="17">
                  <c:v>1231.516830286726</c:v>
                </c:pt>
                <c:pt idx="18">
                  <c:v>1236.5102158427767</c:v>
                </c:pt>
                <c:pt idx="19">
                  <c:v>1241.5036013988272</c:v>
                </c:pt>
                <c:pt idx="20">
                  <c:v>1246.4969869548779</c:v>
                </c:pt>
                <c:pt idx="21">
                  <c:v>1264.621127121284</c:v>
                </c:pt>
                <c:pt idx="22">
                  <c:v>1282.7452672876905</c:v>
                </c:pt>
                <c:pt idx="23">
                  <c:v>1300.8694074540967</c:v>
                </c:pt>
                <c:pt idx="24">
                  <c:v>1318.9935476205033</c:v>
                </c:pt>
                <c:pt idx="25">
                  <c:v>1337.1176877869093</c:v>
                </c:pt>
                <c:pt idx="26">
                  <c:v>1359.4954526862475</c:v>
                </c:pt>
                <c:pt idx="27">
                  <c:v>1381.8732175855857</c:v>
                </c:pt>
                <c:pt idx="28">
                  <c:v>1404.2509824849237</c:v>
                </c:pt>
                <c:pt idx="29">
                  <c:v>1426.6287473842619</c:v>
                </c:pt>
                <c:pt idx="30">
                  <c:v>1449.0065122836004</c:v>
                </c:pt>
                <c:pt idx="31">
                  <c:v>1472.4939184176167</c:v>
                </c:pt>
                <c:pt idx="32">
                  <c:v>1495.9813245516327</c:v>
                </c:pt>
                <c:pt idx="33">
                  <c:v>1519.4687306856492</c:v>
                </c:pt>
                <c:pt idx="34">
                  <c:v>1542.9561368196653</c:v>
                </c:pt>
                <c:pt idx="35">
                  <c:v>1566.4435429536818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E1F-8BDB-4D2D3230DFD2}"/>
            </c:ext>
          </c:extLst>
        </c:ser>
        <c:ser>
          <c:idx val="1"/>
          <c:order val="1"/>
          <c:tx>
            <c:strRef>
              <c:f>'Data MOP+BEN'!$A$277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'Data MOP+BEN'!$B$277:$AL$277</c:f>
              <c:numCache>
                <c:formatCode>General</c:formatCode>
                <c:ptCount val="37"/>
                <c:pt idx="0" formatCode="0.0">
                  <c:v>477.61601057109999</c:v>
                </c:pt>
                <c:pt idx="1">
                  <c:v>286.31978396914997</c:v>
                </c:pt>
                <c:pt idx="2">
                  <c:v>289.16202839899648</c:v>
                </c:pt>
                <c:pt idx="3">
                  <c:v>295.68532581134252</c:v>
                </c:pt>
                <c:pt idx="4">
                  <c:v>302.20862322368862</c:v>
                </c:pt>
                <c:pt idx="5">
                  <c:v>308.73192063603472</c:v>
                </c:pt>
                <c:pt idx="6">
                  <c:v>309.51921515131784</c:v>
                </c:pt>
                <c:pt idx="7">
                  <c:v>310.30650966660096</c:v>
                </c:pt>
                <c:pt idx="8">
                  <c:v>311.0938041818842</c:v>
                </c:pt>
                <c:pt idx="9">
                  <c:v>311.88109869716737</c:v>
                </c:pt>
                <c:pt idx="10">
                  <c:v>312.6683932124505</c:v>
                </c:pt>
                <c:pt idx="11">
                  <c:v>315.8175712735831</c:v>
                </c:pt>
                <c:pt idx="12">
                  <c:v>318.96674933471576</c:v>
                </c:pt>
                <c:pt idx="13">
                  <c:v>322.1159273958483</c:v>
                </c:pt>
                <c:pt idx="14">
                  <c:v>325.2651054569809</c:v>
                </c:pt>
                <c:pt idx="15">
                  <c:v>328.41428351811351</c:v>
                </c:pt>
                <c:pt idx="16">
                  <c:v>333.02557996477202</c:v>
                </c:pt>
                <c:pt idx="17">
                  <c:v>337.63687641143042</c:v>
                </c:pt>
                <c:pt idx="18">
                  <c:v>342.24817285808888</c:v>
                </c:pt>
                <c:pt idx="19">
                  <c:v>346.85946930474728</c:v>
                </c:pt>
                <c:pt idx="20">
                  <c:v>351.47076575140579</c:v>
                </c:pt>
                <c:pt idx="21">
                  <c:v>357.20676864846877</c:v>
                </c:pt>
                <c:pt idx="22">
                  <c:v>362.94277154553168</c:v>
                </c:pt>
                <c:pt idx="23">
                  <c:v>368.67877444259466</c:v>
                </c:pt>
                <c:pt idx="24">
                  <c:v>374.41477733965752</c:v>
                </c:pt>
                <c:pt idx="25">
                  <c:v>380.15078023672044</c:v>
                </c:pt>
                <c:pt idx="26">
                  <c:v>386.56160700402609</c:v>
                </c:pt>
                <c:pt idx="27">
                  <c:v>392.97243377133168</c:v>
                </c:pt>
                <c:pt idx="28">
                  <c:v>399.38326053863739</c:v>
                </c:pt>
                <c:pt idx="29">
                  <c:v>405.79408730594304</c:v>
                </c:pt>
                <c:pt idx="30">
                  <c:v>412.20491407324869</c:v>
                </c:pt>
                <c:pt idx="31">
                  <c:v>413.21714987861276</c:v>
                </c:pt>
                <c:pt idx="32">
                  <c:v>414.22938568397689</c:v>
                </c:pt>
                <c:pt idx="33">
                  <c:v>415.24162148934096</c:v>
                </c:pt>
                <c:pt idx="34">
                  <c:v>416.25385729470503</c:v>
                </c:pt>
                <c:pt idx="35">
                  <c:v>417.26609310006904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E-4E1F-8BDB-4D2D3230DFD2}"/>
            </c:ext>
          </c:extLst>
        </c:ser>
        <c:ser>
          <c:idx val="2"/>
          <c:order val="2"/>
          <c:tx>
            <c:strRef>
              <c:f>'Data MOP+BEN'!$A$278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'Data MOP+BEN'!$B$278:$AL$278</c:f>
              <c:numCache>
                <c:formatCode>General</c:formatCode>
                <c:ptCount val="37"/>
                <c:pt idx="0" formatCode="0.0">
                  <c:v>657.25601128221933</c:v>
                </c:pt>
                <c:pt idx="1">
                  <c:v>409.68195297473176</c:v>
                </c:pt>
                <c:pt idx="2">
                  <c:v>416.46772579662644</c:v>
                </c:pt>
                <c:pt idx="3">
                  <c:v>425.83304667100919</c:v>
                </c:pt>
                <c:pt idx="4">
                  <c:v>435.19836754539193</c:v>
                </c:pt>
                <c:pt idx="5">
                  <c:v>444.56368841977473</c:v>
                </c:pt>
                <c:pt idx="6">
                  <c:v>445.95114336412769</c:v>
                </c:pt>
                <c:pt idx="7">
                  <c:v>447.3385983084807</c:v>
                </c:pt>
                <c:pt idx="8">
                  <c:v>448.72605325283376</c:v>
                </c:pt>
                <c:pt idx="9">
                  <c:v>450.11350819718677</c:v>
                </c:pt>
                <c:pt idx="10">
                  <c:v>451.50096314153973</c:v>
                </c:pt>
                <c:pt idx="11">
                  <c:v>455.89457046532431</c:v>
                </c:pt>
                <c:pt idx="12">
                  <c:v>460.28817778910889</c:v>
                </c:pt>
                <c:pt idx="13">
                  <c:v>464.68178511289329</c:v>
                </c:pt>
                <c:pt idx="14">
                  <c:v>469.07539243667782</c:v>
                </c:pt>
                <c:pt idx="15">
                  <c:v>473.4689997604624</c:v>
                </c:pt>
                <c:pt idx="16">
                  <c:v>480.1750319915019</c:v>
                </c:pt>
                <c:pt idx="17">
                  <c:v>486.8810642225414</c:v>
                </c:pt>
                <c:pt idx="18">
                  <c:v>493.58709645358084</c:v>
                </c:pt>
                <c:pt idx="19">
                  <c:v>500.29312868462034</c:v>
                </c:pt>
                <c:pt idx="20">
                  <c:v>506.99916091565984</c:v>
                </c:pt>
                <c:pt idx="21">
                  <c:v>515.32389058177785</c:v>
                </c:pt>
                <c:pt idx="22">
                  <c:v>523.64862024789591</c:v>
                </c:pt>
                <c:pt idx="23">
                  <c:v>531.97334991401397</c:v>
                </c:pt>
                <c:pt idx="24">
                  <c:v>540.29807958013203</c:v>
                </c:pt>
                <c:pt idx="25">
                  <c:v>548.62280924625009</c:v>
                </c:pt>
                <c:pt idx="26">
                  <c:v>557.64126638454456</c:v>
                </c:pt>
                <c:pt idx="27">
                  <c:v>566.65972352283916</c:v>
                </c:pt>
                <c:pt idx="28">
                  <c:v>575.67818066113364</c:v>
                </c:pt>
                <c:pt idx="29">
                  <c:v>584.69663779942823</c:v>
                </c:pt>
                <c:pt idx="30">
                  <c:v>593.71509493772271</c:v>
                </c:pt>
                <c:pt idx="31">
                  <c:v>603.31165830283089</c:v>
                </c:pt>
                <c:pt idx="32">
                  <c:v>612.9082216679393</c:v>
                </c:pt>
                <c:pt idx="33">
                  <c:v>622.50478503304748</c:v>
                </c:pt>
                <c:pt idx="34">
                  <c:v>632.10134839815589</c:v>
                </c:pt>
                <c:pt idx="35">
                  <c:v>641.69791176326407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E-4E1F-8BDB-4D2D3230DFD2}"/>
            </c:ext>
          </c:extLst>
        </c:ser>
        <c:ser>
          <c:idx val="3"/>
          <c:order val="3"/>
          <c:tx>
            <c:strRef>
              <c:f>'Data MOP+BEN'!$A$279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'Data MOP+BEN'!$B$279:$AL$279</c:f>
              <c:numCache>
                <c:formatCode>General</c:formatCode>
                <c:ptCount val="37"/>
                <c:pt idx="0" formatCode="0.0">
                  <c:v>25.800004698054739</c:v>
                </c:pt>
                <c:pt idx="1">
                  <c:v>25.169195872753473</c:v>
                </c:pt>
                <c:pt idx="2">
                  <c:v>26.739432375091972</c:v>
                </c:pt>
                <c:pt idx="3">
                  <c:v>36.949033827399809</c:v>
                </c:pt>
                <c:pt idx="4">
                  <c:v>47.158635279707653</c:v>
                </c:pt>
                <c:pt idx="5">
                  <c:v>57.36823673201549</c:v>
                </c:pt>
                <c:pt idx="6">
                  <c:v>57.562705331107061</c:v>
                </c:pt>
                <c:pt idx="7">
                  <c:v>57.757173930198647</c:v>
                </c:pt>
                <c:pt idx="8">
                  <c:v>57.951642529290218</c:v>
                </c:pt>
                <c:pt idx="9">
                  <c:v>58.146111128381797</c:v>
                </c:pt>
                <c:pt idx="10">
                  <c:v>58.340579727473376</c:v>
                </c:pt>
                <c:pt idx="11">
                  <c:v>58.340579727473376</c:v>
                </c:pt>
                <c:pt idx="12">
                  <c:v>58.340579727473376</c:v>
                </c:pt>
                <c:pt idx="13">
                  <c:v>58.340579727473376</c:v>
                </c:pt>
                <c:pt idx="14">
                  <c:v>58.340579727473376</c:v>
                </c:pt>
                <c:pt idx="15">
                  <c:v>58.340579727473376</c:v>
                </c:pt>
                <c:pt idx="16">
                  <c:v>59.896328520205998</c:v>
                </c:pt>
                <c:pt idx="17">
                  <c:v>61.45207731293862</c:v>
                </c:pt>
                <c:pt idx="18">
                  <c:v>63.007826105671235</c:v>
                </c:pt>
                <c:pt idx="19">
                  <c:v>64.563574898403871</c:v>
                </c:pt>
                <c:pt idx="20">
                  <c:v>66.119323691136486</c:v>
                </c:pt>
                <c:pt idx="21">
                  <c:v>67.188900986140155</c:v>
                </c:pt>
                <c:pt idx="22">
                  <c:v>68.258478281143837</c:v>
                </c:pt>
                <c:pt idx="23">
                  <c:v>69.32805557614752</c:v>
                </c:pt>
                <c:pt idx="24">
                  <c:v>70.397632871151202</c:v>
                </c:pt>
                <c:pt idx="25">
                  <c:v>71.467210166154885</c:v>
                </c:pt>
                <c:pt idx="26">
                  <c:v>72.634021760704357</c:v>
                </c:pt>
                <c:pt idx="27">
                  <c:v>73.800833355253829</c:v>
                </c:pt>
                <c:pt idx="28">
                  <c:v>74.967644949803287</c:v>
                </c:pt>
                <c:pt idx="29">
                  <c:v>76.134456544352744</c:v>
                </c:pt>
                <c:pt idx="30">
                  <c:v>77.301268138902216</c:v>
                </c:pt>
                <c:pt idx="31">
                  <c:v>78.565314032997478</c:v>
                </c:pt>
                <c:pt idx="32">
                  <c:v>79.829359927092725</c:v>
                </c:pt>
                <c:pt idx="33">
                  <c:v>81.093405821188</c:v>
                </c:pt>
                <c:pt idx="34">
                  <c:v>82.357451715283247</c:v>
                </c:pt>
                <c:pt idx="35">
                  <c:v>83.621497609378508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E-4E1F-8BDB-4D2D3230DFD2}"/>
            </c:ext>
          </c:extLst>
        </c:ser>
        <c:ser>
          <c:idx val="4"/>
          <c:order val="4"/>
          <c:tx>
            <c:strRef>
              <c:f>'Data MOP+BEN'!$A$280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'Data MOP+BEN'!$B$280:$AL$280</c:f>
              <c:numCache>
                <c:formatCode>General</c:formatCode>
                <c:ptCount val="37"/>
                <c:pt idx="0" formatCode="0.0">
                  <c:v>900.40631274812927</c:v>
                </c:pt>
                <c:pt idx="1">
                  <c:v>781.82663266886539</c:v>
                </c:pt>
                <c:pt idx="2">
                  <c:v>726.28657222944116</c:v>
                </c:pt>
                <c:pt idx="3">
                  <c:v>741.21182504518765</c:v>
                </c:pt>
                <c:pt idx="4">
                  <c:v>756.13707786093437</c:v>
                </c:pt>
                <c:pt idx="5">
                  <c:v>771.06233067668086</c:v>
                </c:pt>
                <c:pt idx="6">
                  <c:v>773.76168426841639</c:v>
                </c:pt>
                <c:pt idx="7">
                  <c:v>776.46103786015215</c:v>
                </c:pt>
                <c:pt idx="8">
                  <c:v>779.16039145188779</c:v>
                </c:pt>
                <c:pt idx="9">
                  <c:v>781.85974504362355</c:v>
                </c:pt>
                <c:pt idx="10">
                  <c:v>784.55909863535919</c:v>
                </c:pt>
                <c:pt idx="11">
                  <c:v>792.65999934069964</c:v>
                </c:pt>
                <c:pt idx="12">
                  <c:v>800.76090004604021</c:v>
                </c:pt>
                <c:pt idx="13">
                  <c:v>808.86180075138066</c:v>
                </c:pt>
                <c:pt idx="14">
                  <c:v>816.96270145672122</c:v>
                </c:pt>
                <c:pt idx="15">
                  <c:v>825.06360216206167</c:v>
                </c:pt>
                <c:pt idx="16">
                  <c:v>836.86067193593874</c:v>
                </c:pt>
                <c:pt idx="17">
                  <c:v>848.65774170981581</c:v>
                </c:pt>
                <c:pt idx="18">
                  <c:v>860.45481148369299</c:v>
                </c:pt>
                <c:pt idx="19">
                  <c:v>872.25188125756995</c:v>
                </c:pt>
                <c:pt idx="20">
                  <c:v>884.04895103144702</c:v>
                </c:pt>
                <c:pt idx="21">
                  <c:v>898.54679436212655</c:v>
                </c:pt>
                <c:pt idx="22">
                  <c:v>913.04463769280585</c:v>
                </c:pt>
                <c:pt idx="23">
                  <c:v>927.54248102348538</c:v>
                </c:pt>
                <c:pt idx="24">
                  <c:v>942.04032435416468</c:v>
                </c:pt>
                <c:pt idx="25">
                  <c:v>956.53816768484421</c:v>
                </c:pt>
                <c:pt idx="26">
                  <c:v>972.58803283339182</c:v>
                </c:pt>
                <c:pt idx="27">
                  <c:v>988.63789798193943</c:v>
                </c:pt>
                <c:pt idx="28">
                  <c:v>1004.687763130487</c:v>
                </c:pt>
                <c:pt idx="29">
                  <c:v>1020.7376282790344</c:v>
                </c:pt>
                <c:pt idx="30">
                  <c:v>1036.7874934275819</c:v>
                </c:pt>
                <c:pt idx="31">
                  <c:v>1053.4266440787967</c:v>
                </c:pt>
                <c:pt idx="32">
                  <c:v>1070.0657947300115</c:v>
                </c:pt>
                <c:pt idx="33">
                  <c:v>1086.7049453812263</c:v>
                </c:pt>
                <c:pt idx="34">
                  <c:v>1103.344096032441</c:v>
                </c:pt>
                <c:pt idx="35">
                  <c:v>1119.9832466836558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E-4E1F-8BDB-4D2D3230DFD2}"/>
            </c:ext>
          </c:extLst>
        </c:ser>
        <c:ser>
          <c:idx val="5"/>
          <c:order val="5"/>
          <c:tx>
            <c:strRef>
              <c:f>'Data MOP+BEN'!$A$281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'Data MOP+BEN'!$B$281:$AL$281</c:f>
              <c:numCache>
                <c:formatCode>General</c:formatCode>
                <c:ptCount val="37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E-4E1F-8BDB-4D2D3230DFD2}"/>
            </c:ext>
          </c:extLst>
        </c:ser>
        <c:ser>
          <c:idx val="6"/>
          <c:order val="6"/>
          <c:tx>
            <c:strRef>
              <c:f>'Data MOP+BEN'!$A$282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MOP+BEN'!$B$282:$AL$282</c:f>
              <c:numCache>
                <c:formatCode>General</c:formatCode>
                <c:ptCount val="37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E-4E1F-8BDB-4D2D3230DFD2}"/>
            </c:ext>
          </c:extLst>
        </c:ser>
        <c:ser>
          <c:idx val="7"/>
          <c:order val="7"/>
          <c:tx>
            <c:strRef>
              <c:f>'Data MOP+BEN'!$A$283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MOP+BEN'!$B$283:$AL$283</c:f>
              <c:numCache>
                <c:formatCode>General</c:formatCode>
                <c:ptCount val="37"/>
                <c:pt idx="0" formatCode="0.0">
                  <c:v>165.68117104138238</c:v>
                </c:pt>
                <c:pt idx="1">
                  <c:v>151.60466880325944</c:v>
                </c:pt>
                <c:pt idx="2">
                  <c:v>84.034050204259458</c:v>
                </c:pt>
                <c:pt idx="3">
                  <c:v>85.930652031786138</c:v>
                </c:pt>
                <c:pt idx="4">
                  <c:v>87.827253859312833</c:v>
                </c:pt>
                <c:pt idx="5">
                  <c:v>89.723855686839514</c:v>
                </c:pt>
                <c:pt idx="6">
                  <c:v>90.015640583382094</c:v>
                </c:pt>
                <c:pt idx="7">
                  <c:v>90.30742547992466</c:v>
                </c:pt>
                <c:pt idx="8">
                  <c:v>90.599210376467241</c:v>
                </c:pt>
                <c:pt idx="9">
                  <c:v>90.890995273009807</c:v>
                </c:pt>
                <c:pt idx="10">
                  <c:v>91.182780169552373</c:v>
                </c:pt>
                <c:pt idx="11">
                  <c:v>92.058134859180086</c:v>
                </c:pt>
                <c:pt idx="12">
                  <c:v>92.933489548807785</c:v>
                </c:pt>
                <c:pt idx="13">
                  <c:v>93.808844238435469</c:v>
                </c:pt>
                <c:pt idx="14">
                  <c:v>94.684198928063182</c:v>
                </c:pt>
                <c:pt idx="15">
                  <c:v>95.559553617690881</c:v>
                </c:pt>
                <c:pt idx="16">
                  <c:v>96.945531876268078</c:v>
                </c:pt>
                <c:pt idx="17">
                  <c:v>98.331510134845274</c:v>
                </c:pt>
                <c:pt idx="18">
                  <c:v>99.717488393422457</c:v>
                </c:pt>
                <c:pt idx="19">
                  <c:v>101.10346665199965</c:v>
                </c:pt>
                <c:pt idx="20">
                  <c:v>102.48944491057685</c:v>
                </c:pt>
                <c:pt idx="21">
                  <c:v>104.09426184156095</c:v>
                </c:pt>
                <c:pt idx="22">
                  <c:v>105.69907877254508</c:v>
                </c:pt>
                <c:pt idx="23">
                  <c:v>107.30389570352921</c:v>
                </c:pt>
                <c:pt idx="24">
                  <c:v>108.90871263451334</c:v>
                </c:pt>
                <c:pt idx="25">
                  <c:v>110.51352956549744</c:v>
                </c:pt>
                <c:pt idx="26">
                  <c:v>112.41013139302412</c:v>
                </c:pt>
                <c:pt idx="27">
                  <c:v>114.30673322055081</c:v>
                </c:pt>
                <c:pt idx="28">
                  <c:v>116.20333504807752</c:v>
                </c:pt>
                <c:pt idx="29">
                  <c:v>118.0999368756042</c:v>
                </c:pt>
                <c:pt idx="30">
                  <c:v>119.99653870313089</c:v>
                </c:pt>
                <c:pt idx="31">
                  <c:v>121.89314053065759</c:v>
                </c:pt>
                <c:pt idx="32">
                  <c:v>123.78974235818428</c:v>
                </c:pt>
                <c:pt idx="33">
                  <c:v>125.68634418571099</c:v>
                </c:pt>
                <c:pt idx="34">
                  <c:v>127.58294601323769</c:v>
                </c:pt>
                <c:pt idx="35">
                  <c:v>129.47954784076438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E-4E1F-8BDB-4D2D3230DFD2}"/>
            </c:ext>
          </c:extLst>
        </c:ser>
        <c:ser>
          <c:idx val="8"/>
          <c:order val="8"/>
          <c:tx>
            <c:strRef>
              <c:f>'Data MOP+BEN'!$A$284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MOP+BEN'!$B$284:$AL$284</c:f>
              <c:numCache>
                <c:formatCode>General</c:formatCode>
                <c:ptCount val="37"/>
                <c:pt idx="0" formatCode="0.0">
                  <c:v>22.16259269202898</c:v>
                </c:pt>
                <c:pt idx="1">
                  <c:v>41.263789807971008</c:v>
                </c:pt>
                <c:pt idx="2">
                  <c:v>37.928263326086956</c:v>
                </c:pt>
                <c:pt idx="3">
                  <c:v>38.810315961577352</c:v>
                </c:pt>
                <c:pt idx="4">
                  <c:v>39.692368597067748</c:v>
                </c:pt>
                <c:pt idx="5">
                  <c:v>40.574421232558137</c:v>
                </c:pt>
                <c:pt idx="6">
                  <c:v>40.574421232558137</c:v>
                </c:pt>
                <c:pt idx="7">
                  <c:v>40.574421232558137</c:v>
                </c:pt>
                <c:pt idx="8">
                  <c:v>40.574421232558137</c:v>
                </c:pt>
                <c:pt idx="9">
                  <c:v>40.574421232558137</c:v>
                </c:pt>
                <c:pt idx="10">
                  <c:v>40.574421232558137</c:v>
                </c:pt>
                <c:pt idx="11">
                  <c:v>41.103652813852371</c:v>
                </c:pt>
                <c:pt idx="12">
                  <c:v>41.632884395146611</c:v>
                </c:pt>
                <c:pt idx="13">
                  <c:v>42.162115976440845</c:v>
                </c:pt>
                <c:pt idx="14">
                  <c:v>42.691347557735085</c:v>
                </c:pt>
                <c:pt idx="15">
                  <c:v>43.220579139029326</c:v>
                </c:pt>
                <c:pt idx="16">
                  <c:v>43.749810720323559</c:v>
                </c:pt>
                <c:pt idx="17">
                  <c:v>44.2790423016178</c:v>
                </c:pt>
                <c:pt idx="18">
                  <c:v>44.808273882912033</c:v>
                </c:pt>
                <c:pt idx="19">
                  <c:v>45.337505464206266</c:v>
                </c:pt>
                <c:pt idx="20">
                  <c:v>45.8667370455005</c:v>
                </c:pt>
                <c:pt idx="21">
                  <c:v>46.572379153892811</c:v>
                </c:pt>
                <c:pt idx="22">
                  <c:v>47.278021262285122</c:v>
                </c:pt>
                <c:pt idx="23">
                  <c:v>47.983663370677441</c:v>
                </c:pt>
                <c:pt idx="24">
                  <c:v>48.689305479069766</c:v>
                </c:pt>
                <c:pt idx="25">
                  <c:v>49.394947587462077</c:v>
                </c:pt>
                <c:pt idx="26">
                  <c:v>50.277000222952466</c:v>
                </c:pt>
                <c:pt idx="27">
                  <c:v>51.159052858442863</c:v>
                </c:pt>
                <c:pt idx="28">
                  <c:v>52.041105493933252</c:v>
                </c:pt>
                <c:pt idx="29">
                  <c:v>52.923158129423641</c:v>
                </c:pt>
                <c:pt idx="30">
                  <c:v>53.80521076491403</c:v>
                </c:pt>
                <c:pt idx="31">
                  <c:v>54.687263400404426</c:v>
                </c:pt>
                <c:pt idx="32">
                  <c:v>55.569316035894822</c:v>
                </c:pt>
                <c:pt idx="33">
                  <c:v>56.451368671385211</c:v>
                </c:pt>
                <c:pt idx="34">
                  <c:v>57.333421306875607</c:v>
                </c:pt>
                <c:pt idx="35">
                  <c:v>58.215473942365996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E-4E1F-8BDB-4D2D3230DFD2}"/>
            </c:ext>
          </c:extLst>
        </c:ser>
        <c:ser>
          <c:idx val="9"/>
          <c:order val="9"/>
          <c:tx>
            <c:strRef>
              <c:f>'Data MOP+BEN'!$A$285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MOP+BEN'!$B$285:$AL$285</c:f>
              <c:numCache>
                <c:formatCode>General</c:formatCode>
                <c:ptCount val="37"/>
                <c:pt idx="0" formatCode="0.0">
                  <c:v>0</c:v>
                </c:pt>
                <c:pt idx="1">
                  <c:v>0</c:v>
                </c:pt>
                <c:pt idx="2" formatCode="0.0">
                  <c:v>0</c:v>
                </c:pt>
                <c:pt idx="3">
                  <c:v>0</c:v>
                </c:pt>
                <c:pt idx="4" formatCode="0.0">
                  <c:v>0</c:v>
                </c:pt>
                <c:pt idx="5">
                  <c:v>0</c:v>
                </c:pt>
                <c:pt idx="6" formatCode="0.0">
                  <c:v>0</c:v>
                </c:pt>
                <c:pt idx="7">
                  <c:v>0</c:v>
                </c:pt>
                <c:pt idx="8" formatCode="0.0">
                  <c:v>0</c:v>
                </c:pt>
                <c:pt idx="9">
                  <c:v>0</c:v>
                </c:pt>
                <c:pt idx="10" formatCode="0.0">
                  <c:v>0</c:v>
                </c:pt>
                <c:pt idx="11">
                  <c:v>0</c:v>
                </c:pt>
                <c:pt idx="12" formatCode="0.0">
                  <c:v>0</c:v>
                </c:pt>
                <c:pt idx="13">
                  <c:v>0</c:v>
                </c:pt>
                <c:pt idx="14" formatCode="0.0">
                  <c:v>0</c:v>
                </c:pt>
                <c:pt idx="15">
                  <c:v>0</c:v>
                </c:pt>
                <c:pt idx="16" formatCode="0.0">
                  <c:v>0</c:v>
                </c:pt>
                <c:pt idx="17">
                  <c:v>0</c:v>
                </c:pt>
                <c:pt idx="18" formatCode="0.0">
                  <c:v>0</c:v>
                </c:pt>
                <c:pt idx="19">
                  <c:v>0</c:v>
                </c:pt>
                <c:pt idx="20" formatCode="0.0">
                  <c:v>0</c:v>
                </c:pt>
                <c:pt idx="21">
                  <c:v>0</c:v>
                </c:pt>
                <c:pt idx="22" formatCode="0.0">
                  <c:v>0</c:v>
                </c:pt>
                <c:pt idx="23">
                  <c:v>0</c:v>
                </c:pt>
                <c:pt idx="24" formatCode="0.0">
                  <c:v>0</c:v>
                </c:pt>
                <c:pt idx="25">
                  <c:v>0</c:v>
                </c:pt>
                <c:pt idx="26" formatCode="0.0">
                  <c:v>0</c:v>
                </c:pt>
                <c:pt idx="27">
                  <c:v>0</c:v>
                </c:pt>
                <c:pt idx="28" formatCode="0.0">
                  <c:v>0</c:v>
                </c:pt>
                <c:pt idx="29">
                  <c:v>0</c:v>
                </c:pt>
                <c:pt idx="30" formatCode="0.0">
                  <c:v>0</c:v>
                </c:pt>
                <c:pt idx="31">
                  <c:v>0</c:v>
                </c:pt>
                <c:pt idx="32" formatCode="0.0">
                  <c:v>0</c:v>
                </c:pt>
                <c:pt idx="33">
                  <c:v>0</c:v>
                </c:pt>
                <c:pt idx="34" formatCode="0.0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2E-4E1F-8BDB-4D2D3230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9880"/>
        <c:axId val="864873160"/>
      </c:areaChart>
      <c:catAx>
        <c:axId val="864869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73160"/>
        <c:crosses val="autoZero"/>
        <c:auto val="1"/>
        <c:lblAlgn val="ctr"/>
        <c:lblOffset val="100"/>
        <c:noMultiLvlLbl val="0"/>
      </c:catAx>
      <c:valAx>
        <c:axId val="8648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28575</xdr:rowOff>
    </xdr:from>
    <xdr:to>
      <xdr:col>10</xdr:col>
      <xdr:colOff>161221</xdr:colOff>
      <xdr:row>24</xdr:row>
      <xdr:rowOff>104289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05FFB1-EB86-4A49-8635-A469D5E39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790575"/>
          <a:ext cx="5628571" cy="3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20877</xdr:colOff>
      <xdr:row>4</xdr:row>
      <xdr:rowOff>148746</xdr:rowOff>
    </xdr:from>
    <xdr:to>
      <xdr:col>9</xdr:col>
      <xdr:colOff>528519</xdr:colOff>
      <xdr:row>21</xdr:row>
      <xdr:rowOff>10300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7C9306-3F62-4C0A-8F5A-3A6CE36E3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274" y="900308"/>
          <a:ext cx="5559807" cy="3055691"/>
        </a:xfrm>
        <a:prstGeom prst="rect">
          <a:avLst/>
        </a:prstGeom>
      </xdr:spPr>
    </xdr:pic>
    <xdr:clientData/>
  </xdr:twoCellAnchor>
  <xdr:twoCellAnchor>
    <xdr:from>
      <xdr:col>16</xdr:col>
      <xdr:colOff>396658</xdr:colOff>
      <xdr:row>4</xdr:row>
      <xdr:rowOff>62630</xdr:rowOff>
    </xdr:from>
    <xdr:to>
      <xdr:col>24</xdr:col>
      <xdr:colOff>125260</xdr:colOff>
      <xdr:row>18</xdr:row>
      <xdr:rowOff>175365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FBB04C-E1E2-4609-8AD4-CEE4DAB89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1062446</xdr:colOff>
      <xdr:row>143</xdr:row>
      <xdr:rowOff>120952</xdr:rowOff>
    </xdr:from>
    <xdr:to>
      <xdr:col>17</xdr:col>
      <xdr:colOff>699588</xdr:colOff>
      <xdr:row>168</xdr:row>
      <xdr:rowOff>83457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AB426D-9ABF-4075-BF87-4C2FEA80F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505558</xdr:colOff>
      <xdr:row>7</xdr:row>
      <xdr:rowOff>64478</xdr:rowOff>
    </xdr:from>
    <xdr:to>
      <xdr:col>51</xdr:col>
      <xdr:colOff>243253</xdr:colOff>
      <xdr:row>21</xdr:row>
      <xdr:rowOff>177314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FBE65-945B-4F54-9A88-3E0809F0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1213339</xdr:colOff>
      <xdr:row>191</xdr:row>
      <xdr:rowOff>87924</xdr:rowOff>
    </xdr:from>
    <xdr:to>
      <xdr:col>13</xdr:col>
      <xdr:colOff>861647</xdr:colOff>
      <xdr:row>206</xdr:row>
      <xdr:rowOff>17585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6A0412-B43E-4883-8B9C-C0F4AF66A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568570</xdr:colOff>
      <xdr:row>235</xdr:row>
      <xdr:rowOff>17584</xdr:rowOff>
    </xdr:from>
    <xdr:to>
      <xdr:col>18</xdr:col>
      <xdr:colOff>216878</xdr:colOff>
      <xdr:row>250</xdr:row>
      <xdr:rowOff>111368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03A4DB-5344-413E-AF13-3DC8E2254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64477</xdr:colOff>
      <xdr:row>244</xdr:row>
      <xdr:rowOff>169985</xdr:rowOff>
    </xdr:from>
    <xdr:to>
      <xdr:col>23</xdr:col>
      <xdr:colOff>943707</xdr:colOff>
      <xdr:row>260</xdr:row>
      <xdr:rowOff>99646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579C-A71A-4DB1-A6A7-94DEBD66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1119553</xdr:colOff>
      <xdr:row>255</xdr:row>
      <xdr:rowOff>111369</xdr:rowOff>
    </xdr:from>
    <xdr:to>
      <xdr:col>26</xdr:col>
      <xdr:colOff>767861</xdr:colOff>
      <xdr:row>271</xdr:row>
      <xdr:rowOff>64477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7EF1AAB-4D88-40F7-AC18-8E485566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17417</xdr:colOff>
      <xdr:row>132</xdr:row>
      <xdr:rowOff>22497</xdr:rowOff>
    </xdr:from>
    <xdr:to>
      <xdr:col>17</xdr:col>
      <xdr:colOff>413657</xdr:colOff>
      <xdr:row>158</xdr:row>
      <xdr:rowOff>35923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AD634A-4BE5-483E-B76F-45AA08D4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244</xdr:row>
      <xdr:rowOff>53340</xdr:rowOff>
    </xdr:from>
    <xdr:to>
      <xdr:col>19</xdr:col>
      <xdr:colOff>1158240</xdr:colOff>
      <xdr:row>259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7154FBF-73D4-4188-9BE3-68653759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Industrial_Ceramica.pdf" TargetMode="External"/><Relationship Id="rId13" Type="http://schemas.openxmlformats.org/officeDocument/2006/relationships/hyperlink" Target="https://www.mctic.gov.br/mctic/export/sites/institucional/ciencia/SEPED/clima/arquivos/projeto_opcoes_mitigacao/publicacoes/Setor-Energetico_Termoeletricas.pdf" TargetMode="External"/><Relationship Id="rId3" Type="http://schemas.openxmlformats.org/officeDocument/2006/relationships/hyperlink" Target="https://www.mctic.gov.br/mctic/export/sites/institucional/ciencia/SEPED/clima/arquivos/projeto_opcoes_mitigacao/publicacoes/Setor-Industrial_Outras-Industrias.pdf" TargetMode="External"/><Relationship Id="rId7" Type="http://schemas.openxmlformats.org/officeDocument/2006/relationships/hyperlink" Target="https://www.mctic.gov.br/mctic/export/sites/institucional/ciencia/SEPED/clima/arquivos/projeto_opcoes_mitigacao/publicacoes/Setor-Industrial_Metalurgia-de-metais-nao-ferrosos.pdf" TargetMode="External"/><Relationship Id="rId12" Type="http://schemas.openxmlformats.org/officeDocument/2006/relationships/hyperlink" Target="https://www.mctic.gov.br/mctic/export/sites/institucional/ciencia/SEPED/clima/arquivos/projeto_opcoes_mitigacao/publicacoes/Setor-Gestao-de-Residuos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Energetico_Oleo-e-Gas-Natural.pdf" TargetMode="External"/><Relationship Id="rId16" Type="http://schemas.openxmlformats.org/officeDocument/2006/relationships/hyperlink" Target="https://www.epe.gov.br/pt/publicacoes-dados-abertos/publicacoes/balanco-energetico-nacional-ben" TargetMode="External"/><Relationship Id="rId1" Type="http://schemas.openxmlformats.org/officeDocument/2006/relationships/hyperlink" Target="http://www.mctic.gov.br/mctic/opencms/ciencia/SEPED/clima/opcoes_mitigacao/Opcoes_de_Mitigacao_de_Emissoes_de_Gases_de_Efeito_Estufa_GEE_em_SetoresChave_do_Brasil.html" TargetMode="External"/><Relationship Id="rId6" Type="http://schemas.openxmlformats.org/officeDocument/2006/relationships/hyperlink" Target="https://www.mctic.gov.br/mctic/export/sites/institucional/ciencia/SEPED/clima/arquivos/projeto_opcoes_mitigacao/publicacoes/Setor-Industrial_Ferroligas.pdf" TargetMode="External"/><Relationship Id="rId11" Type="http://schemas.openxmlformats.org/officeDocument/2006/relationships/hyperlink" Target="https://www.mctic.gov.br/mctic/export/sites/institucional/ciencia/SEPED/clima/arquivos/projeto_opcoes_mitigacao/publicacoes/Setor-Industrial_Ferro-Gusa-e-Aco.pdf" TargetMode="External"/><Relationship Id="rId5" Type="http://schemas.openxmlformats.org/officeDocument/2006/relationships/hyperlink" Target="https://www.mctic.gov.br/mctic/export/sites/institucional/ciencia/SEPED/clima/arquivos/projeto_opcoes_mitigacao/publicacoes/Setor-Industrial_Outras-Industrias.pdf" TargetMode="External"/><Relationship Id="rId15" Type="http://schemas.openxmlformats.org/officeDocument/2006/relationships/hyperlink" Target="https://www.mctic.gov.br/mctic/export/sites/institucional/ciencia/SEPED/clima/arquivos/projeto_opcoes_mitigacao/publicacoes/Setor-Industrial_Mineracao.pdf" TargetMode="External"/><Relationship Id="rId10" Type="http://schemas.openxmlformats.org/officeDocument/2006/relationships/hyperlink" Target="https://www.mctic.gov.br/mctic/export/sites/institucional/ciencia/SEPED/clima/arquivos/projeto_opcoes_mitigacao/publicacoes/Setor-AFOLU.pdf" TargetMode="External"/><Relationship Id="rId4" Type="http://schemas.openxmlformats.org/officeDocument/2006/relationships/hyperlink" Target="https://www.mctic.gov.br/mctic/export/sites/institucional/ciencia/SEPED/clima/arquivos/projeto_opcoes_mitigacao/publicacoes/Setor-Industrial_Papel-e-Celulose.pdf" TargetMode="External"/><Relationship Id="rId9" Type="http://schemas.openxmlformats.org/officeDocument/2006/relationships/hyperlink" Target="https://www.mctic.gov.br/mctic/export/sites/institucional/ciencia/SEPED/clima/arquivos/projeto_opcoes_mitigacao/publicacoes/Setor-Industrial_Alimento-e-Bebidas.pdf" TargetMode="External"/><Relationship Id="rId14" Type="http://schemas.openxmlformats.org/officeDocument/2006/relationships/hyperlink" Target="https://www.mctic.gov.br/mctic/export/sites/institucional/ciencia/SEPED/clima/arquivos/projeto_opcoes_mitigacao/publicacoes/Setor-Industrial_Texti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irene.mctic.gov.br/portal/opencms/paineis/2018/08/24/Opcoes_de_Mitigacao_de_Emissoes_de_Gases_de_Efeito_Estufa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opLeftCell="A33" zoomScale="80" zoomScaleNormal="80" workbookViewId="0">
      <selection activeCell="C43" sqref="C43"/>
    </sheetView>
  </sheetViews>
  <sheetFormatPr defaultColWidth="8.796875" defaultRowHeight="14.25"/>
  <cols>
    <col min="1" max="1" width="11.6640625" customWidth="1"/>
    <col min="2" max="2" width="79.796875" customWidth="1"/>
    <col min="3" max="3" width="96.46484375" customWidth="1"/>
    <col min="4" max="4" width="92.33203125" customWidth="1"/>
    <col min="5" max="6" width="37.33203125" customWidth="1"/>
  </cols>
  <sheetData>
    <row r="1" spans="1:5">
      <c r="A1" s="1" t="s">
        <v>19</v>
      </c>
    </row>
    <row r="3" spans="1:5">
      <c r="A3" s="1" t="s">
        <v>20</v>
      </c>
      <c r="B3" s="3" t="s">
        <v>35</v>
      </c>
    </row>
    <row r="4" spans="1:5">
      <c r="B4" t="s">
        <v>36</v>
      </c>
      <c r="C4" s="53" t="s">
        <v>178</v>
      </c>
    </row>
    <row r="5" spans="1:5">
      <c r="B5" s="4">
        <v>2017</v>
      </c>
    </row>
    <row r="6" spans="1:5">
      <c r="B6" t="s">
        <v>38</v>
      </c>
      <c r="C6" s="54" t="s">
        <v>179</v>
      </c>
    </row>
    <row r="7" spans="1:5">
      <c r="B7" s="7" t="s">
        <v>37</v>
      </c>
    </row>
    <row r="8" spans="1:5">
      <c r="B8" s="89"/>
    </row>
    <row r="9" spans="1:5">
      <c r="B9" s="91" t="s">
        <v>261</v>
      </c>
      <c r="C9" s="53" t="s">
        <v>264</v>
      </c>
    </row>
    <row r="10" spans="1:5">
      <c r="B10" s="91" t="s">
        <v>260</v>
      </c>
      <c r="C10" s="53" t="s">
        <v>265</v>
      </c>
    </row>
    <row r="11" spans="1:5">
      <c r="B11" s="91">
        <v>2019</v>
      </c>
    </row>
    <row r="12" spans="1:5">
      <c r="B12" s="91" t="s">
        <v>263</v>
      </c>
      <c r="C12" s="53" t="s">
        <v>266</v>
      </c>
    </row>
    <row r="13" spans="1:5">
      <c r="B13" s="7" t="s">
        <v>262</v>
      </c>
    </row>
    <row r="14" spans="1:5">
      <c r="B14" s="90"/>
    </row>
    <row r="15" spans="1:5">
      <c r="D15" s="5"/>
      <c r="E15" s="5"/>
    </row>
    <row r="16" spans="1:5">
      <c r="B16" s="3" t="s">
        <v>21</v>
      </c>
      <c r="C16" s="3" t="s">
        <v>39</v>
      </c>
      <c r="D16" s="3" t="s">
        <v>22</v>
      </c>
      <c r="E16" s="3" t="s">
        <v>180</v>
      </c>
    </row>
    <row r="17" spans="1:5">
      <c r="B17" t="s">
        <v>23</v>
      </c>
      <c r="C17" s="13" t="s">
        <v>185</v>
      </c>
      <c r="D17" t="s">
        <v>98</v>
      </c>
      <c r="E17" s="7" t="s">
        <v>184</v>
      </c>
    </row>
    <row r="18" spans="1:5" ht="15.75" customHeight="1">
      <c r="B18" t="s">
        <v>24</v>
      </c>
      <c r="C18" s="55" t="s">
        <v>194</v>
      </c>
      <c r="D18" s="6" t="s">
        <v>76</v>
      </c>
      <c r="E18" s="7" t="s">
        <v>189</v>
      </c>
    </row>
    <row r="19" spans="1:5">
      <c r="B19" t="s">
        <v>25</v>
      </c>
      <c r="C19" s="55" t="s">
        <v>195</v>
      </c>
      <c r="D19" t="s">
        <v>170</v>
      </c>
      <c r="E19" s="7" t="s">
        <v>186</v>
      </c>
    </row>
    <row r="20" spans="1:5">
      <c r="B20" t="s">
        <v>26</v>
      </c>
      <c r="C20" s="55" t="s">
        <v>196</v>
      </c>
      <c r="D20" t="s">
        <v>240</v>
      </c>
      <c r="E20" s="7" t="s">
        <v>239</v>
      </c>
    </row>
    <row r="21" spans="1:5">
      <c r="B21" t="s">
        <v>149</v>
      </c>
      <c r="C21" s="55" t="s">
        <v>197</v>
      </c>
      <c r="D21" t="s">
        <v>18</v>
      </c>
      <c r="E21" s="7" t="s">
        <v>208</v>
      </c>
    </row>
    <row r="22" spans="1:5">
      <c r="B22" t="s">
        <v>28</v>
      </c>
      <c r="C22" s="55" t="s">
        <v>198</v>
      </c>
      <c r="D22" t="s">
        <v>132</v>
      </c>
      <c r="E22" s="7" t="s">
        <v>207</v>
      </c>
    </row>
    <row r="23" spans="1:5">
      <c r="B23" t="s">
        <v>29</v>
      </c>
      <c r="C23" s="55" t="s">
        <v>199</v>
      </c>
      <c r="D23" t="s">
        <v>115</v>
      </c>
      <c r="E23" s="7" t="s">
        <v>181</v>
      </c>
    </row>
    <row r="24" spans="1:5">
      <c r="B24" t="s">
        <v>30</v>
      </c>
      <c r="C24" s="13"/>
      <c r="D24" t="s">
        <v>65</v>
      </c>
    </row>
    <row r="25" spans="1:5">
      <c r="B25" s="19" t="s">
        <v>71</v>
      </c>
      <c r="C25" s="55" t="s">
        <v>200</v>
      </c>
      <c r="D25" t="s">
        <v>131</v>
      </c>
      <c r="E25" s="7" t="s">
        <v>182</v>
      </c>
    </row>
    <row r="26" spans="1:5">
      <c r="B26" s="19" t="s">
        <v>64</v>
      </c>
      <c r="C26" s="55" t="s">
        <v>201</v>
      </c>
      <c r="D26" t="s">
        <v>119</v>
      </c>
      <c r="E26" s="7" t="s">
        <v>183</v>
      </c>
    </row>
    <row r="27" spans="1:5">
      <c r="B27" s="19" t="s">
        <v>72</v>
      </c>
      <c r="C27" s="55" t="s">
        <v>202</v>
      </c>
      <c r="D27" t="s">
        <v>130</v>
      </c>
      <c r="E27" s="7" t="s">
        <v>188</v>
      </c>
    </row>
    <row r="28" spans="1:5">
      <c r="B28" s="19" t="s">
        <v>97</v>
      </c>
      <c r="C28" s="55" t="s">
        <v>203</v>
      </c>
      <c r="D28" t="s">
        <v>98</v>
      </c>
      <c r="E28" s="7" t="s">
        <v>187</v>
      </c>
    </row>
    <row r="29" spans="1:5">
      <c r="B29" s="19" t="s">
        <v>102</v>
      </c>
      <c r="C29" s="55" t="s">
        <v>204</v>
      </c>
      <c r="D29" s="8" t="s">
        <v>103</v>
      </c>
      <c r="E29" s="7" t="s">
        <v>210</v>
      </c>
    </row>
    <row r="30" spans="1:5">
      <c r="A30" s="1"/>
      <c r="B30" s="28" t="s">
        <v>150</v>
      </c>
      <c r="C30" s="55" t="s">
        <v>192</v>
      </c>
      <c r="D30" s="8" t="s">
        <v>212</v>
      </c>
      <c r="E30" s="7" t="s">
        <v>211</v>
      </c>
    </row>
    <row r="31" spans="1:5">
      <c r="A31" s="1"/>
      <c r="B31" s="52" t="s">
        <v>191</v>
      </c>
      <c r="C31" s="55" t="s">
        <v>193</v>
      </c>
      <c r="D31" s="8" t="s">
        <v>213</v>
      </c>
      <c r="E31" s="7" t="s">
        <v>206</v>
      </c>
    </row>
    <row r="32" spans="1:5">
      <c r="B32" s="25" t="s">
        <v>30</v>
      </c>
      <c r="C32" s="55" t="s">
        <v>205</v>
      </c>
      <c r="D32" s="8" t="s">
        <v>177</v>
      </c>
      <c r="E32" s="7" t="s">
        <v>190</v>
      </c>
    </row>
    <row r="35" spans="1:2">
      <c r="A35" s="1" t="s">
        <v>31</v>
      </c>
    </row>
    <row r="36" spans="1:2">
      <c r="A36" s="13" t="s">
        <v>267</v>
      </c>
    </row>
    <row r="37" spans="1:2">
      <c r="A37" s="93" t="s">
        <v>268</v>
      </c>
    </row>
    <row r="38" spans="1:2">
      <c r="A38" s="1"/>
    </row>
    <row r="39" spans="1:2">
      <c r="A39" t="s">
        <v>32</v>
      </c>
    </row>
    <row r="40" spans="1:2">
      <c r="A40" t="s">
        <v>33</v>
      </c>
    </row>
    <row r="41" spans="1:2">
      <c r="A41" t="s">
        <v>34</v>
      </c>
    </row>
    <row r="43" spans="1:2">
      <c r="A43" s="40" t="s">
        <v>40</v>
      </c>
      <c r="B43" s="29"/>
    </row>
    <row r="44" spans="1:2">
      <c r="A44" t="s">
        <v>41</v>
      </c>
    </row>
    <row r="45" spans="1:2">
      <c r="A45" t="s">
        <v>42</v>
      </c>
    </row>
    <row r="46" spans="1:2">
      <c r="A46" t="s">
        <v>43</v>
      </c>
    </row>
    <row r="47" spans="1:2">
      <c r="A47" t="s">
        <v>44</v>
      </c>
    </row>
    <row r="48" spans="1:2">
      <c r="A48" t="s">
        <v>45</v>
      </c>
    </row>
    <row r="50" spans="1:4">
      <c r="A50" s="8" t="s">
        <v>53</v>
      </c>
      <c r="B50" s="8"/>
      <c r="C50" s="8"/>
      <c r="D50" s="8"/>
    </row>
    <row r="51" spans="1:4">
      <c r="A51" t="s">
        <v>217</v>
      </c>
      <c r="B51" s="8"/>
      <c r="C51" s="8"/>
      <c r="D51" s="8"/>
    </row>
    <row r="52" spans="1:4">
      <c r="A52" t="s">
        <v>216</v>
      </c>
      <c r="B52" s="8"/>
      <c r="C52" s="8"/>
      <c r="D52" s="8"/>
    </row>
    <row r="53" spans="1:4">
      <c r="B53" s="9"/>
      <c r="C53" s="8"/>
      <c r="D53" s="8"/>
    </row>
    <row r="54" spans="1:4">
      <c r="A54" t="s">
        <v>46</v>
      </c>
      <c r="B54" s="8"/>
      <c r="C54" s="8"/>
      <c r="D54" s="8"/>
    </row>
    <row r="55" spans="1:4">
      <c r="A55" t="s">
        <v>47</v>
      </c>
      <c r="B55" s="10"/>
      <c r="C55" s="8"/>
      <c r="D55" s="8"/>
    </row>
    <row r="56" spans="1:4">
      <c r="A56" t="s">
        <v>48</v>
      </c>
      <c r="B56" s="8"/>
      <c r="C56" s="8"/>
      <c r="D56" s="8"/>
    </row>
    <row r="57" spans="1:4">
      <c r="A57" s="8" t="s">
        <v>214</v>
      </c>
      <c r="D57" s="8"/>
    </row>
    <row r="58" spans="1:4">
      <c r="A58" s="8" t="s">
        <v>215</v>
      </c>
      <c r="D58" s="8"/>
    </row>
    <row r="59" spans="1:4">
      <c r="A59" t="s">
        <v>209</v>
      </c>
      <c r="D59" s="8"/>
    </row>
    <row r="60" spans="1:4">
      <c r="D60" s="8"/>
    </row>
    <row r="61" spans="1:4">
      <c r="A61" t="s">
        <v>232</v>
      </c>
      <c r="D61" s="8"/>
    </row>
    <row r="62" spans="1:4">
      <c r="D62" s="8"/>
    </row>
    <row r="63" spans="1:4">
      <c r="B63" s="9" t="s">
        <v>50</v>
      </c>
      <c r="C63" s="9" t="s">
        <v>51</v>
      </c>
      <c r="D63" s="8"/>
    </row>
    <row r="64" spans="1:4">
      <c r="B64" s="56" t="s">
        <v>218</v>
      </c>
      <c r="C64" s="21" t="s">
        <v>8</v>
      </c>
      <c r="D64" s="8"/>
    </row>
    <row r="65" spans="1:5">
      <c r="B65" s="57" t="s">
        <v>219</v>
      </c>
      <c r="C65" s="21" t="s">
        <v>8</v>
      </c>
      <c r="D65" s="8"/>
    </row>
    <row r="66" spans="1:5">
      <c r="B66" s="13" t="s">
        <v>220</v>
      </c>
      <c r="C66" s="21" t="s">
        <v>14</v>
      </c>
      <c r="D66" s="8"/>
    </row>
    <row r="67" spans="1:5">
      <c r="B67" s="13" t="s">
        <v>127</v>
      </c>
      <c r="C67" s="21" t="s">
        <v>17</v>
      </c>
      <c r="D67" s="8"/>
    </row>
    <row r="68" spans="1:5">
      <c r="A68" s="8"/>
      <c r="B68" s="13" t="s">
        <v>221</v>
      </c>
      <c r="C68" s="21" t="s">
        <v>8</v>
      </c>
      <c r="D68" s="8"/>
    </row>
    <row r="69" spans="1:5">
      <c r="A69" s="8"/>
      <c r="B69" s="13" t="s">
        <v>222</v>
      </c>
      <c r="C69" s="21" t="s">
        <v>11</v>
      </c>
      <c r="E69" s="8"/>
    </row>
    <row r="70" spans="1:5">
      <c r="A70" s="8"/>
      <c r="B70" s="13" t="s">
        <v>223</v>
      </c>
      <c r="C70" s="21" t="s">
        <v>11</v>
      </c>
      <c r="E70" s="8"/>
    </row>
    <row r="71" spans="1:5">
      <c r="B71" s="13" t="s">
        <v>224</v>
      </c>
      <c r="C71" s="21" t="s">
        <v>11</v>
      </c>
    </row>
    <row r="72" spans="1:5">
      <c r="B72" s="13" t="s">
        <v>225</v>
      </c>
      <c r="C72" s="21" t="s">
        <v>9</v>
      </c>
    </row>
    <row r="73" spans="1:5">
      <c r="B73" s="13" t="s">
        <v>226</v>
      </c>
      <c r="C73" s="21" t="s">
        <v>15</v>
      </c>
    </row>
    <row r="74" spans="1:5">
      <c r="B74" s="13" t="s">
        <v>7</v>
      </c>
      <c r="C74" s="21" t="s">
        <v>7</v>
      </c>
    </row>
    <row r="75" spans="1:5">
      <c r="B75" s="13" t="s">
        <v>151</v>
      </c>
      <c r="C75" s="21" t="s">
        <v>17</v>
      </c>
      <c r="E75" s="2"/>
    </row>
    <row r="76" spans="1:5">
      <c r="B76" s="13" t="s">
        <v>231</v>
      </c>
      <c r="C76" s="21" t="s">
        <v>17</v>
      </c>
      <c r="E76" s="2"/>
    </row>
    <row r="77" spans="1:5">
      <c r="B77" s="13" t="s">
        <v>227</v>
      </c>
      <c r="C77" s="21" t="s">
        <v>17</v>
      </c>
    </row>
    <row r="78" spans="1:5">
      <c r="B78" s="13" t="s">
        <v>228</v>
      </c>
      <c r="C78" s="21" t="s">
        <v>17</v>
      </c>
    </row>
    <row r="79" spans="1:5">
      <c r="B79" s="13" t="s">
        <v>124</v>
      </c>
      <c r="C79" s="21" t="s">
        <v>15</v>
      </c>
    </row>
    <row r="80" spans="1:5">
      <c r="B80" s="13" t="s">
        <v>230</v>
      </c>
      <c r="C80" s="21" t="s">
        <v>17</v>
      </c>
    </row>
    <row r="81" spans="2:5">
      <c r="B81" s="13" t="s">
        <v>75</v>
      </c>
      <c r="C81" s="21" t="s">
        <v>17</v>
      </c>
    </row>
    <row r="82" spans="2:5">
      <c r="B82" s="56" t="s">
        <v>229</v>
      </c>
      <c r="C82" s="21" t="s">
        <v>11</v>
      </c>
    </row>
    <row r="83" spans="2:5">
      <c r="B83" s="13" t="s">
        <v>18</v>
      </c>
      <c r="C83" s="21" t="s">
        <v>16</v>
      </c>
    </row>
    <row r="84" spans="2:5">
      <c r="B84" s="13" t="s">
        <v>18</v>
      </c>
      <c r="C84" s="21" t="s">
        <v>12</v>
      </c>
    </row>
    <row r="85" spans="2:5">
      <c r="B85" s="13" t="s">
        <v>18</v>
      </c>
      <c r="C85" s="21" t="s">
        <v>13</v>
      </c>
    </row>
    <row r="86" spans="2:5" ht="15.75" customHeight="1">
      <c r="B86" s="13"/>
      <c r="C86" s="4"/>
      <c r="E86" s="2"/>
    </row>
    <row r="87" spans="2:5" ht="15.75" customHeight="1">
      <c r="B87" s="13" t="s">
        <v>54</v>
      </c>
      <c r="C87" s="4"/>
      <c r="E87" s="2"/>
    </row>
    <row r="88" spans="2:5" ht="15.75" customHeight="1">
      <c r="B88" s="13" t="s">
        <v>96</v>
      </c>
      <c r="E88" s="2"/>
    </row>
    <row r="89" spans="2:5">
      <c r="B89" s="13"/>
    </row>
  </sheetData>
  <hyperlinks>
    <hyperlink ref="B7" r:id="rId1" xr:uid="{00000000-0004-0000-0000-000000000000}"/>
    <hyperlink ref="E18" r:id="rId2" xr:uid="{00000000-0004-0000-0000-000001000000}"/>
    <hyperlink ref="E17" r:id="rId3" xr:uid="{00000000-0004-0000-0000-000002000000}"/>
    <hyperlink ref="E31" r:id="rId4" xr:uid="{00000000-0004-0000-0000-000003000000}"/>
    <hyperlink ref="E32" r:id="rId5" xr:uid="{00000000-0004-0000-0000-000004000000}"/>
    <hyperlink ref="E28" r:id="rId6" xr:uid="{00000000-0004-0000-0000-000005000000}"/>
    <hyperlink ref="E27" r:id="rId7" xr:uid="{00000000-0004-0000-0000-000006000000}"/>
    <hyperlink ref="E26" r:id="rId8" xr:uid="{00000000-0004-0000-0000-000007000000}"/>
    <hyperlink ref="E25" r:id="rId9" xr:uid="{00000000-0004-0000-0000-000008000000}"/>
    <hyperlink ref="E23" r:id="rId10" xr:uid="{00000000-0004-0000-0000-000009000000}"/>
    <hyperlink ref="E19" r:id="rId11" xr:uid="{00000000-0004-0000-0000-00000A000000}"/>
    <hyperlink ref="E22" r:id="rId12" xr:uid="{00000000-0004-0000-0000-00000B000000}"/>
    <hyperlink ref="E21" r:id="rId13" xr:uid="{00000000-0004-0000-0000-00000C000000}"/>
    <hyperlink ref="E29" r:id="rId14" xr:uid="{00000000-0004-0000-0000-00000D000000}"/>
    <hyperlink ref="E30" r:id="rId15" xr:uid="{00000000-0004-0000-0000-00000E000000}"/>
    <hyperlink ref="B13" r:id="rId16" xr:uid="{00000000-0004-0000-0000-00000F000000}"/>
  </hyperlinks>
  <pageMargins left="0.511811024" right="0.511811024" top="0.78740157499999996" bottom="0.78740157499999996" header="0.31496062000000002" footer="0.31496062000000002"/>
  <pageSetup paperSize="9" orientation="portrait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499984740745262"/>
  </sheetPr>
  <dimension ref="A1:AU11"/>
  <sheetViews>
    <sheetView workbookViewId="0">
      <selection activeCell="D2" sqref="D2:D9"/>
    </sheetView>
  </sheetViews>
  <sheetFormatPr defaultColWidth="8.796875" defaultRowHeight="14.25"/>
  <cols>
    <col min="1" max="1" width="35.796875" customWidth="1"/>
    <col min="2" max="5" width="9.796875" customWidth="1"/>
  </cols>
  <sheetData>
    <row r="1" spans="1:4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7">
      <c r="A2" t="s">
        <v>0</v>
      </c>
      <c r="B2" s="27">
        <f>INDEX('Data MOP+BEN'!$B$5:$AK$5,MATCH(B$1,'Data MOP+BEN'!$B$1:$AK$1,0))*'Data MOP'!$B$337</f>
        <v>2817500099999.9995</v>
      </c>
      <c r="C2" s="27">
        <f>INDEX('Data MOP+BEN'!$B$5:$AK$5,MATCH(C$1,'Data MOP+BEN'!$B$1:$AK$1,0))*'Data MOP'!$B$337</f>
        <v>2707181081999.9995</v>
      </c>
      <c r="D2" s="27">
        <f>INDEX('Data MOP+BEN'!$B$5:$AK$5,MATCH(D$1,'Data MOP+BEN'!$B$1:$AK$1,0))*'Data MOP'!$B$337</f>
        <v>2596862064000</v>
      </c>
      <c r="E2" s="27">
        <f>INDEX('Data MOP+BEN'!$B$5:$AK$5,MATCH(E$1,'Data MOP+BEN'!$B$1:$AK$1,0))*'Data MOP'!$B$337</f>
        <v>2486543046000</v>
      </c>
      <c r="F2" s="27">
        <f>INDEX('Data MOP+BEN'!$B$5:$AK$5,MATCH(F$1,'Data MOP+BEN'!$B$1:$AK$1,0))*'Data MOP'!$B$337</f>
        <v>2376224028000</v>
      </c>
      <c r="G2" s="27">
        <f>INDEX('Data MOP+BEN'!$B$5:$AK$5,MATCH(G$1,'Data MOP+BEN'!$B$1:$AK$1,0))*'Data MOP'!$B$337</f>
        <v>2265905010000.0005</v>
      </c>
      <c r="H2" s="27">
        <f>INDEX('Data MOP+BEN'!$B$5:$AK$5,MATCH(H$1,'Data MOP+BEN'!$B$1:$AK$1,0))*'Data MOP'!$B$337</f>
        <v>2008758522000.0005</v>
      </c>
      <c r="I2" s="27">
        <f>INDEX('Data MOP+BEN'!$B$5:$AK$5,MATCH(I$1,'Data MOP+BEN'!$B$1:$AK$1,0))*'Data MOP'!$B$337</f>
        <v>1751612034000.0002</v>
      </c>
      <c r="J2" s="27">
        <f>INDEX('Data MOP+BEN'!$B$5:$AK$5,MATCH(J$1,'Data MOP+BEN'!$B$1:$AK$1,0))*'Data MOP'!$B$337</f>
        <v>1494465546000.0005</v>
      </c>
      <c r="K2" s="27">
        <f>INDEX('Data MOP+BEN'!$B$5:$AK$5,MATCH(K$1,'Data MOP+BEN'!$B$1:$AK$1,0))*'Data MOP'!$B$337</f>
        <v>1237319058000.0005</v>
      </c>
      <c r="L2" s="27">
        <f>INDEX('Data MOP+BEN'!$B$5:$AK$5,MATCH(L$1,'Data MOP+BEN'!$B$1:$AK$1,0))*'Data MOP'!$B$337</f>
        <v>980172570000.00037</v>
      </c>
      <c r="M2" s="27">
        <f>INDEX('Data MOP+BEN'!$B$5:$AK$5,MATCH(M$1,'Data MOP+BEN'!$B$1:$AK$1,0))*'Data MOP'!$B$337</f>
        <v>1133349336000.0005</v>
      </c>
      <c r="N2" s="27">
        <f>INDEX('Data MOP+BEN'!$B$5:$AK$5,MATCH(N$1,'Data MOP+BEN'!$B$1:$AK$1,0))*'Data MOP'!$B$337</f>
        <v>1286526102000.0002</v>
      </c>
      <c r="O2" s="27">
        <f>INDEX('Data MOP+BEN'!$B$5:$AK$5,MATCH(O$1,'Data MOP+BEN'!$B$1:$AK$1,0))*'Data MOP'!$B$337</f>
        <v>1439702868000</v>
      </c>
      <c r="P2" s="27">
        <f>INDEX('Data MOP+BEN'!$B$5:$AK$5,MATCH(P$1,'Data MOP+BEN'!$B$1:$AK$1,0))*'Data MOP'!$B$337</f>
        <v>1592879634000</v>
      </c>
      <c r="Q2" s="27">
        <f>INDEX('Data MOP+BEN'!$B$5:$AK$5,MATCH(Q$1,'Data MOP+BEN'!$B$1:$AK$1,0))*'Data MOP'!$B$337</f>
        <v>1746056400000</v>
      </c>
      <c r="R2" s="27">
        <f>INDEX('Data MOP+BEN'!$B$5:$AK$5,MATCH(R$1,'Data MOP+BEN'!$B$1:$AK$1,0))*'Data MOP'!$B$337</f>
        <v>1842089502000</v>
      </c>
      <c r="S2" s="27">
        <f>INDEX('Data MOP+BEN'!$B$5:$AK$5,MATCH(S$1,'Data MOP+BEN'!$B$1:$AK$1,0))*'Data MOP'!$B$337</f>
        <v>1938122604000.0002</v>
      </c>
      <c r="T2" s="27">
        <f>INDEX('Data MOP+BEN'!$B$5:$AK$5,MATCH(T$1,'Data MOP+BEN'!$B$1:$AK$1,0))*'Data MOP'!$B$337</f>
        <v>2034155706000.0002</v>
      </c>
      <c r="U2" s="27">
        <f>INDEX('Data MOP+BEN'!$B$5:$AK$5,MATCH(U$1,'Data MOP+BEN'!$B$1:$AK$1,0))*'Data MOP'!$B$337</f>
        <v>2130188808000.0002</v>
      </c>
      <c r="V2" s="27">
        <f>INDEX('Data MOP+BEN'!$B$5:$AK$5,MATCH(V$1,'Data MOP+BEN'!$B$1:$AK$1,0))*'Data MOP'!$B$337</f>
        <v>2226221910000.0005</v>
      </c>
      <c r="W2" s="27">
        <f>INDEX('Data MOP+BEN'!$B$5:$AK$5,MATCH(W$1,'Data MOP+BEN'!$B$1:$AK$1,0))*'Data MOP'!$B$337</f>
        <v>2561940936000</v>
      </c>
      <c r="X2" s="27">
        <f>INDEX('Data MOP+BEN'!$B$5:$AK$5,MATCH(X$1,'Data MOP+BEN'!$B$1:$AK$1,0))*'Data MOP'!$B$337</f>
        <v>2897659962000</v>
      </c>
      <c r="Y2" s="27">
        <f>INDEX('Data MOP+BEN'!$B$5:$AK$5,MATCH(Y$1,'Data MOP+BEN'!$B$1:$AK$1,0))*'Data MOP'!$B$337</f>
        <v>3233378987999.9995</v>
      </c>
      <c r="Z2" s="27">
        <f>INDEX('Data MOP+BEN'!$B$5:$AK$5,MATCH(Z$1,'Data MOP+BEN'!$B$1:$AK$1,0))*'Data MOP'!$B$337</f>
        <v>3569098013999.9995</v>
      </c>
      <c r="AA2" s="27">
        <f>INDEX('Data MOP+BEN'!$B$5:$AK$5,MATCH(AA$1,'Data MOP+BEN'!$B$1:$AK$1,0))*'Data MOP'!$B$337</f>
        <v>3904817039999.999</v>
      </c>
      <c r="AB2" s="27">
        <f>INDEX('Data MOP+BEN'!$B$5:$AK$5,MATCH(AB$1,'Data MOP+BEN'!$B$1:$AK$1,0))*'Data MOP'!$B$337</f>
        <v>4141328315999.9995</v>
      </c>
      <c r="AC2" s="27">
        <f>INDEX('Data MOP+BEN'!$B$5:$AK$5,MATCH(AC$1,'Data MOP+BEN'!$B$1:$AK$1,0))*'Data MOP'!$B$337</f>
        <v>4377839591999.999</v>
      </c>
      <c r="AD2" s="27">
        <f>INDEX('Data MOP+BEN'!$B$5:$AK$5,MATCH(AD$1,'Data MOP+BEN'!$B$1:$AK$1,0))*'Data MOP'!$B$337</f>
        <v>4614350867999.999</v>
      </c>
      <c r="AE2" s="27">
        <f>INDEX('Data MOP+BEN'!$B$5:$AK$5,MATCH(AE$1,'Data MOP+BEN'!$B$1:$AK$1,0))*'Data MOP'!$B$337</f>
        <v>4850862143999.999</v>
      </c>
      <c r="AF2" s="27">
        <f>INDEX('Data MOP+BEN'!$B$5:$AK$5,MATCH(AF$1,'Data MOP+BEN'!$B$1:$AK$1,0))*'Data MOP'!$B$337</f>
        <v>5087373420000</v>
      </c>
      <c r="AG2" s="27">
        <f>INDEX('Data MOP+BEN'!$B$5:$AK$5,MATCH(AG$1,'Data MOP+BEN'!$B$1:$AK$1,0))*'Data MOP'!$B$337</f>
        <v>5247693143999.999</v>
      </c>
      <c r="AH2" s="27">
        <f>INDEX('Data MOP+BEN'!$B$5:$AK$5,MATCH(AH$1,'Data MOP+BEN'!$B$1:$AK$1,0))*'Data MOP'!$B$337</f>
        <v>5408012868000</v>
      </c>
      <c r="AI2" s="27">
        <f>INDEX('Data MOP+BEN'!$B$5:$AK$5,MATCH(AI$1,'Data MOP+BEN'!$B$1:$AK$1,0))*'Data MOP'!$B$337</f>
        <v>5568332592000</v>
      </c>
      <c r="AJ2" s="27">
        <f>INDEX('Data MOP+BEN'!$B$5:$AK$5,MATCH(AJ$1,'Data MOP+BEN'!$B$1:$AK$1,0))*'Data MOP'!$B$337</f>
        <v>5728652316000.001</v>
      </c>
      <c r="AK2" s="27">
        <f>INDEX('Data MOP+BEN'!$B$5:$AK$5,MATCH(AK$1,'Data MOP+BEN'!$B$1:$AK$1,0))*'Data MOP'!$B$337</f>
        <v>5888972040000</v>
      </c>
      <c r="AS2" s="27"/>
      <c r="AT2" s="27"/>
      <c r="AU2" s="27"/>
    </row>
    <row r="3" spans="1:47">
      <c r="A3" t="s">
        <v>1</v>
      </c>
      <c r="B3" s="27">
        <f>INDEX('Data MOP+BEN'!$B$22:$AK$22,MATCH(B$1,'Data MOP+BEN'!$B$1:$AK$1,0))*'Data MOP'!$B$337</f>
        <v>0</v>
      </c>
      <c r="C3" s="27">
        <f>INDEX('Data MOP+BEN'!$B$22:$AK$22,MATCH(C$1,'Data MOP+BEN'!$B$1:$AK$1,0))*'Data MOP'!$B$337</f>
        <v>0</v>
      </c>
      <c r="D3" s="27">
        <f>INDEX('Data MOP+BEN'!$B$22:$AK$22,MATCH(D$1,'Data MOP+BEN'!$B$1:$AK$1,0))*'Data MOP'!$B$337</f>
        <v>0</v>
      </c>
      <c r="E3" s="27">
        <f>INDEX('Data MOP+BEN'!$B$22:$AK$22,MATCH(E$1,'Data MOP+BEN'!$B$1:$AK$1,0))*'Data MOP'!$B$337</f>
        <v>0</v>
      </c>
      <c r="F3" s="27">
        <f>INDEX('Data MOP+BEN'!$B$22:$AK$22,MATCH(F$1,'Data MOP+BEN'!$B$1:$AK$1,0))*'Data MOP'!$B$337</f>
        <v>0</v>
      </c>
      <c r="G3" s="27">
        <f>INDEX('Data MOP+BEN'!$B$22:$AK$22,MATCH(G$1,'Data MOP+BEN'!$B$1:$AK$1,0))*'Data MOP'!$B$337</f>
        <v>0</v>
      </c>
      <c r="H3" s="27">
        <f>INDEX('Data MOP+BEN'!$B$22:$AK$22,MATCH(H$1,'Data MOP+BEN'!$B$1:$AK$1,0))*'Data MOP'!$B$337</f>
        <v>0</v>
      </c>
      <c r="I3" s="27">
        <f>INDEX('Data MOP+BEN'!$B$22:$AK$22,MATCH(I$1,'Data MOP+BEN'!$B$1:$AK$1,0))*'Data MOP'!$B$337</f>
        <v>0</v>
      </c>
      <c r="J3" s="27">
        <f>INDEX('Data MOP+BEN'!$B$22:$AK$22,MATCH(J$1,'Data MOP+BEN'!$B$1:$AK$1,0))*'Data MOP'!$B$337</f>
        <v>0</v>
      </c>
      <c r="K3" s="27">
        <f>INDEX('Data MOP+BEN'!$B$22:$AK$22,MATCH(K$1,'Data MOP+BEN'!$B$1:$AK$1,0))*'Data MOP'!$B$337</f>
        <v>0</v>
      </c>
      <c r="L3" s="27">
        <f>INDEX('Data MOP+BEN'!$B$22:$AK$22,MATCH(L$1,'Data MOP+BEN'!$B$1:$AK$1,0))*'Data MOP'!$B$337</f>
        <v>0</v>
      </c>
      <c r="M3" s="27">
        <f>INDEX('Data MOP+BEN'!$B$22:$AK$22,MATCH(M$1,'Data MOP+BEN'!$B$1:$AK$1,0))*'Data MOP'!$B$337</f>
        <v>0</v>
      </c>
      <c r="N3" s="27">
        <f>INDEX('Data MOP+BEN'!$B$22:$AK$22,MATCH(N$1,'Data MOP+BEN'!$B$1:$AK$1,0))*'Data MOP'!$B$337</f>
        <v>0</v>
      </c>
      <c r="O3" s="27">
        <f>INDEX('Data MOP+BEN'!$B$22:$AK$22,MATCH(O$1,'Data MOP+BEN'!$B$1:$AK$1,0))*'Data MOP'!$B$337</f>
        <v>0</v>
      </c>
      <c r="P3" s="27">
        <f>INDEX('Data MOP+BEN'!$B$22:$AK$22,MATCH(P$1,'Data MOP+BEN'!$B$1:$AK$1,0))*'Data MOP'!$B$337</f>
        <v>0</v>
      </c>
      <c r="Q3" s="27">
        <f>INDEX('Data MOP+BEN'!$B$22:$AK$22,MATCH(Q$1,'Data MOP+BEN'!$B$1:$AK$1,0))*'Data MOP'!$B$337</f>
        <v>0</v>
      </c>
      <c r="R3" s="27">
        <f>INDEX('Data MOP+BEN'!$B$22:$AK$22,MATCH(R$1,'Data MOP+BEN'!$B$1:$AK$1,0))*'Data MOP'!$B$337</f>
        <v>0</v>
      </c>
      <c r="S3" s="27">
        <f>INDEX('Data MOP+BEN'!$B$22:$AK$22,MATCH(S$1,'Data MOP+BEN'!$B$1:$AK$1,0))*'Data MOP'!$B$337</f>
        <v>0</v>
      </c>
      <c r="T3" s="27">
        <f>INDEX('Data MOP+BEN'!$B$22:$AK$22,MATCH(T$1,'Data MOP+BEN'!$B$1:$AK$1,0))*'Data MOP'!$B$337</f>
        <v>0</v>
      </c>
      <c r="U3" s="27">
        <f>INDEX('Data MOP+BEN'!$B$22:$AK$22,MATCH(U$1,'Data MOP+BEN'!$B$1:$AK$1,0))*'Data MOP'!$B$337</f>
        <v>0</v>
      </c>
      <c r="V3" s="27">
        <f>INDEX('Data MOP+BEN'!$B$22:$AK$22,MATCH(V$1,'Data MOP+BEN'!$B$1:$AK$1,0))*'Data MOP'!$B$337</f>
        <v>0</v>
      </c>
      <c r="W3" s="27">
        <f>INDEX('Data MOP+BEN'!$B$22:$AK$22,MATCH(W$1,'Data MOP+BEN'!$B$1:$AK$1,0))*'Data MOP'!$B$337</f>
        <v>0</v>
      </c>
      <c r="X3" s="27">
        <f>INDEX('Data MOP+BEN'!$B$22:$AK$22,MATCH(X$1,'Data MOP+BEN'!$B$1:$AK$1,0))*'Data MOP'!$B$337</f>
        <v>0</v>
      </c>
      <c r="Y3" s="27">
        <f>INDEX('Data MOP+BEN'!$B$22:$AK$22,MATCH(Y$1,'Data MOP+BEN'!$B$1:$AK$1,0))*'Data MOP'!$B$337</f>
        <v>0</v>
      </c>
      <c r="Z3" s="27">
        <f>INDEX('Data MOP+BEN'!$B$22:$AK$22,MATCH(Z$1,'Data MOP+BEN'!$B$1:$AK$1,0))*'Data MOP'!$B$337</f>
        <v>0</v>
      </c>
      <c r="AA3" s="27">
        <f>INDEX('Data MOP+BEN'!$B$22:$AK$22,MATCH(AA$1,'Data MOP+BEN'!$B$1:$AK$1,0))*'Data MOP'!$B$337</f>
        <v>0</v>
      </c>
      <c r="AB3" s="27">
        <f>INDEX('Data MOP+BEN'!$B$22:$AK$22,MATCH(AB$1,'Data MOP+BEN'!$B$1:$AK$1,0))*'Data MOP'!$B$337</f>
        <v>0</v>
      </c>
      <c r="AC3" s="27">
        <f>INDEX('Data MOP+BEN'!$B$22:$AK$22,MATCH(AC$1,'Data MOP+BEN'!$B$1:$AK$1,0))*'Data MOP'!$B$337</f>
        <v>0</v>
      </c>
      <c r="AD3" s="27">
        <f>INDEX('Data MOP+BEN'!$B$22:$AK$22,MATCH(AD$1,'Data MOP+BEN'!$B$1:$AK$1,0))*'Data MOP'!$B$337</f>
        <v>0</v>
      </c>
      <c r="AE3" s="27">
        <f>INDEX('Data MOP+BEN'!$B$22:$AK$22,MATCH(AE$1,'Data MOP+BEN'!$B$1:$AK$1,0))*'Data MOP'!$B$337</f>
        <v>0</v>
      </c>
      <c r="AF3" s="27">
        <f>INDEX('Data MOP+BEN'!$B$22:$AK$22,MATCH(AF$1,'Data MOP+BEN'!$B$1:$AK$1,0))*'Data MOP'!$B$337</f>
        <v>0</v>
      </c>
      <c r="AG3" s="27">
        <f>INDEX('Data MOP+BEN'!$B$22:$AK$22,MATCH(AG$1,'Data MOP+BEN'!$B$1:$AK$1,0))*'Data MOP'!$B$337</f>
        <v>0</v>
      </c>
      <c r="AH3" s="27">
        <f>INDEX('Data MOP+BEN'!$B$22:$AK$22,MATCH(AH$1,'Data MOP+BEN'!$B$1:$AK$1,0))*'Data MOP'!$B$337</f>
        <v>0</v>
      </c>
      <c r="AI3" s="27">
        <f>INDEX('Data MOP+BEN'!$B$22:$AK$22,MATCH(AI$1,'Data MOP+BEN'!$B$1:$AK$1,0))*'Data MOP'!$B$337</f>
        <v>0</v>
      </c>
      <c r="AJ3" s="27">
        <f>INDEX('Data MOP+BEN'!$B$22:$AK$22,MATCH(AJ$1,'Data MOP+BEN'!$B$1:$AK$1,0))*'Data MOP'!$B$337</f>
        <v>0</v>
      </c>
      <c r="AK3" s="27">
        <f>INDEX('Data MOP+BEN'!$B$22:$AK$22,MATCH(AK$1,'Data MOP+BEN'!$B$1:$AK$1,0))*'Data MOP'!$B$337</f>
        <v>0</v>
      </c>
      <c r="AS3" s="27"/>
      <c r="AT3" s="27"/>
      <c r="AU3" s="27"/>
    </row>
    <row r="4" spans="1:47">
      <c r="A4" t="s">
        <v>2</v>
      </c>
      <c r="B4" s="27">
        <f>INDEX('Data MOP+BEN'!$B$34:$AK$34,MATCH(B$1,'Data MOP+BEN'!$B$1:$AK$1,0))*'Data MOP'!$B$337</f>
        <v>455792534223706.38</v>
      </c>
      <c r="C4" s="27">
        <f>INDEX('Data MOP+BEN'!$B$34:$AK$34,MATCH(C$1,'Data MOP+BEN'!$B$1:$AK$1,0))*'Data MOP'!$B$337</f>
        <v>464802386644407.94</v>
      </c>
      <c r="D4" s="27">
        <f>INDEX('Data MOP+BEN'!$B$34:$AK$34,MATCH(D$1,'Data MOP+BEN'!$B$1:$AK$1,0))*'Data MOP'!$B$337</f>
        <v>473812239065109.5</v>
      </c>
      <c r="E4" s="27">
        <f>INDEX('Data MOP+BEN'!$B$34:$AK$34,MATCH(E$1,'Data MOP+BEN'!$B$1:$AK$1,0))*'Data MOP'!$B$337</f>
        <v>482822091485811</v>
      </c>
      <c r="F4" s="27">
        <f>INDEX('Data MOP+BEN'!$B$34:$AK$34,MATCH(F$1,'Data MOP+BEN'!$B$1:$AK$1,0))*'Data MOP'!$B$337</f>
        <v>491831943906512.63</v>
      </c>
      <c r="G4" s="27">
        <f>INDEX('Data MOP+BEN'!$B$34:$AK$34,MATCH(G$1,'Data MOP+BEN'!$B$1:$AK$1,0))*'Data MOP'!$B$337</f>
        <v>500841796327214.13</v>
      </c>
      <c r="H4" s="27">
        <f>INDEX('Data MOP+BEN'!$B$34:$AK$34,MATCH(H$1,'Data MOP+BEN'!$B$1:$AK$1,0))*'Data MOP'!$B$337</f>
        <v>513914915525878.38</v>
      </c>
      <c r="I4" s="27">
        <f>INDEX('Data MOP+BEN'!$B$34:$AK$34,MATCH(I$1,'Data MOP+BEN'!$B$1:$AK$1,0))*'Data MOP'!$B$337</f>
        <v>526988034724542.56</v>
      </c>
      <c r="J4" s="27">
        <f>INDEX('Data MOP+BEN'!$B$34:$AK$34,MATCH(J$1,'Data MOP+BEN'!$B$1:$AK$1,0))*'Data MOP'!$B$337</f>
        <v>540061153923206.81</v>
      </c>
      <c r="K4" s="27">
        <f>INDEX('Data MOP+BEN'!$B$34:$AK$34,MATCH(K$1,'Data MOP+BEN'!$B$1:$AK$1,0))*'Data MOP'!$B$337</f>
        <v>553134273121871.06</v>
      </c>
      <c r="L4" s="27">
        <f>INDEX('Data MOP+BEN'!$B$34:$AK$34,MATCH(L$1,'Data MOP+BEN'!$B$1:$AK$1,0))*'Data MOP'!$B$337</f>
        <v>566207392320535.25</v>
      </c>
      <c r="M4" s="27">
        <f>INDEX('Data MOP+BEN'!$B$34:$AK$34,MATCH(M$1,'Data MOP+BEN'!$B$1:$AK$1,0))*'Data MOP'!$B$337</f>
        <v>579280511519199.5</v>
      </c>
      <c r="N4" s="27">
        <f>INDEX('Data MOP+BEN'!$B$34:$AK$34,MATCH(N$1,'Data MOP+BEN'!$B$1:$AK$1,0))*'Data MOP'!$B$337</f>
        <v>592353630717863.75</v>
      </c>
      <c r="O4" s="27">
        <f>INDEX('Data MOP+BEN'!$B$34:$AK$34,MATCH(O$1,'Data MOP+BEN'!$B$1:$AK$1,0))*'Data MOP'!$B$337</f>
        <v>605426749916527.88</v>
      </c>
      <c r="P4" s="27">
        <f>INDEX('Data MOP+BEN'!$B$34:$AK$34,MATCH(P$1,'Data MOP+BEN'!$B$1:$AK$1,0))*'Data MOP'!$B$337</f>
        <v>618499869115192.13</v>
      </c>
      <c r="Q4" s="27">
        <f>INDEX('Data MOP+BEN'!$B$34:$AK$34,MATCH(Q$1,'Data MOP+BEN'!$B$1:$AK$1,0))*'Data MOP'!$B$337</f>
        <v>631572988313856.38</v>
      </c>
      <c r="R4" s="27">
        <f>INDEX('Data MOP+BEN'!$B$34:$AK$34,MATCH(R$1,'Data MOP+BEN'!$B$1:$AK$1,0))*'Data MOP'!$B$337</f>
        <v>644646107512520.63</v>
      </c>
      <c r="S4" s="27">
        <f>INDEX('Data MOP+BEN'!$B$34:$AK$34,MATCH(S$1,'Data MOP+BEN'!$B$1:$AK$1,0))*'Data MOP'!$B$337</f>
        <v>657719226711184.88</v>
      </c>
      <c r="T4" s="27">
        <f>INDEX('Data MOP+BEN'!$B$34:$AK$34,MATCH(T$1,'Data MOP+BEN'!$B$1:$AK$1,0))*'Data MOP'!$B$337</f>
        <v>670792345909849.25</v>
      </c>
      <c r="U4" s="27">
        <f>INDEX('Data MOP+BEN'!$B$34:$AK$34,MATCH(U$1,'Data MOP+BEN'!$B$1:$AK$1,0))*'Data MOP'!$B$337</f>
        <v>683865465108513.38</v>
      </c>
      <c r="V4" s="27">
        <f>INDEX('Data MOP+BEN'!$B$34:$AK$34,MATCH(V$1,'Data MOP+BEN'!$B$1:$AK$1,0))*'Data MOP'!$B$337</f>
        <v>696938584307177.63</v>
      </c>
      <c r="W4" s="27">
        <f>INDEX('Data MOP+BEN'!$B$34:$AK$34,MATCH(W$1,'Data MOP+BEN'!$B$1:$AK$1,0))*'Data MOP'!$B$337</f>
        <v>710011703505841.88</v>
      </c>
      <c r="X4" s="27">
        <f>INDEX('Data MOP+BEN'!$B$34:$AK$34,MATCH(X$1,'Data MOP+BEN'!$B$1:$AK$1,0))*'Data MOP'!$B$337</f>
        <v>723084822704506</v>
      </c>
      <c r="Y4" s="27">
        <f>INDEX('Data MOP+BEN'!$B$34:$AK$34,MATCH(Y$1,'Data MOP+BEN'!$B$1:$AK$1,0))*'Data MOP'!$B$337</f>
        <v>736157941903170.25</v>
      </c>
      <c r="Z4" s="27">
        <f>INDEX('Data MOP+BEN'!$B$34:$AK$34,MATCH(Z$1,'Data MOP+BEN'!$B$1:$AK$1,0))*'Data MOP'!$B$337</f>
        <v>749231061101834.5</v>
      </c>
      <c r="AA4" s="27">
        <f>INDEX('Data MOP+BEN'!$B$34:$AK$34,MATCH(AA$1,'Data MOP+BEN'!$B$1:$AK$1,0))*'Data MOP'!$B$337</f>
        <v>762304180300498.63</v>
      </c>
      <c r="AB4" s="27">
        <f>INDEX('Data MOP+BEN'!$B$34:$AK$34,MATCH(AB$1,'Data MOP+BEN'!$B$1:$AK$1,0))*'Data MOP'!$B$337</f>
        <v>775377299499162.75</v>
      </c>
      <c r="AC4" s="27">
        <f>INDEX('Data MOP+BEN'!$B$34:$AK$34,MATCH(AC$1,'Data MOP+BEN'!$B$1:$AK$1,0))*'Data MOP'!$B$337</f>
        <v>788450418697826.88</v>
      </c>
      <c r="AD4" s="27">
        <f>INDEX('Data MOP+BEN'!$B$34:$AK$34,MATCH(AD$1,'Data MOP+BEN'!$B$1:$AK$1,0))*'Data MOP'!$B$337</f>
        <v>801523537896491.25</v>
      </c>
      <c r="AE4" s="27">
        <f>INDEX('Data MOP+BEN'!$B$34:$AK$34,MATCH(AE$1,'Data MOP+BEN'!$B$1:$AK$1,0))*'Data MOP'!$B$337</f>
        <v>814596657095155.38</v>
      </c>
      <c r="AF4" s="27">
        <f>INDEX('Data MOP+BEN'!$B$34:$AK$34,MATCH(AF$1,'Data MOP+BEN'!$B$1:$AK$1,0))*'Data MOP'!$B$337</f>
        <v>827669776293819.5</v>
      </c>
      <c r="AG4" s="27">
        <f>INDEX('Data MOP+BEN'!$B$34:$AK$34,MATCH(AG$1,'Data MOP+BEN'!$B$1:$AK$1,0))*'Data MOP'!$B$337</f>
        <v>840742895492483.88</v>
      </c>
      <c r="AH4" s="27">
        <f>INDEX('Data MOP+BEN'!$B$34:$AK$34,MATCH(AH$1,'Data MOP+BEN'!$B$1:$AK$1,0))*'Data MOP'!$B$337</f>
        <v>853816014691148.13</v>
      </c>
      <c r="AI4" s="27">
        <f>INDEX('Data MOP+BEN'!$B$34:$AK$34,MATCH(AI$1,'Data MOP+BEN'!$B$1:$AK$1,0))*'Data MOP'!$B$337</f>
        <v>866889133889812.25</v>
      </c>
      <c r="AJ4" s="27">
        <f>INDEX('Data MOP+BEN'!$B$34:$AK$34,MATCH(AJ$1,'Data MOP+BEN'!$B$1:$AK$1,0))*'Data MOP'!$B$337</f>
        <v>879962253088476.63</v>
      </c>
      <c r="AK4" s="27">
        <f>INDEX('Data MOP+BEN'!$B$34:$AK$34,MATCH(AK$1,'Data MOP+BEN'!$B$1:$AK$1,0))*'Data MOP'!$B$337</f>
        <v>893035372287140.88</v>
      </c>
      <c r="AS4" s="27"/>
      <c r="AT4" s="27"/>
      <c r="AU4" s="27"/>
    </row>
    <row r="5" spans="1:47">
      <c r="A5" t="s">
        <v>3</v>
      </c>
      <c r="B5" s="27">
        <f>INDEX('Data MOP+BEN'!$B$46:$AK$46,MATCH(B$1,'Data MOP+BEN'!$B$1:$AK$1,0))*'Data MOP'!$B$337</f>
        <v>6822333485504.1104</v>
      </c>
      <c r="C5" s="27">
        <f>INDEX('Data MOP+BEN'!$B$46:$AK$46,MATCH(C$1,'Data MOP+BEN'!$B$1:$AK$1,0))*'Data MOP'!$B$337</f>
        <v>4990781729477.0469</v>
      </c>
      <c r="D5" s="27">
        <f>INDEX('Data MOP+BEN'!$B$46:$AK$46,MATCH(D$1,'Data MOP+BEN'!$B$1:$AK$1,0))*'Data MOP'!$B$337</f>
        <v>5917120794572.0244</v>
      </c>
      <c r="E5" s="27">
        <f>INDEX('Data MOP+BEN'!$B$46:$AK$46,MATCH(E$1,'Data MOP+BEN'!$B$1:$AK$1,0))*'Data MOP'!$B$337</f>
        <v>5756110704923.8057</v>
      </c>
      <c r="F5" s="27">
        <f>INDEX('Data MOP+BEN'!$B$46:$AK$46,MATCH(F$1,'Data MOP+BEN'!$B$1:$AK$1,0))*'Data MOP'!$B$337</f>
        <v>5595100615275.5869</v>
      </c>
      <c r="G5" s="27">
        <f>INDEX('Data MOP+BEN'!$B$46:$AK$46,MATCH(G$1,'Data MOP+BEN'!$B$1:$AK$1,0))*'Data MOP'!$B$337</f>
        <v>5434090525627.3682</v>
      </c>
      <c r="H5" s="27">
        <f>INDEX('Data MOP+BEN'!$B$46:$AK$46,MATCH(H$1,'Data MOP+BEN'!$B$1:$AK$1,0))*'Data MOP'!$B$337</f>
        <v>5554848092863.5322</v>
      </c>
      <c r="I5" s="27">
        <f>INDEX('Data MOP+BEN'!$B$46:$AK$46,MATCH(I$1,'Data MOP+BEN'!$B$1:$AK$1,0))*'Data MOP'!$B$337</f>
        <v>5675605660099.6963</v>
      </c>
      <c r="J5" s="27">
        <f>INDEX('Data MOP+BEN'!$B$46:$AK$46,MATCH(J$1,'Data MOP+BEN'!$B$1:$AK$1,0))*'Data MOP'!$B$337</f>
        <v>5796363227335.8594</v>
      </c>
      <c r="K5" s="27">
        <f>INDEX('Data MOP+BEN'!$B$46:$AK$46,MATCH(K$1,'Data MOP+BEN'!$B$1:$AK$1,0))*'Data MOP'!$B$337</f>
        <v>5917120794572.0225</v>
      </c>
      <c r="L5" s="27">
        <f>INDEX('Data MOP+BEN'!$B$46:$AK$46,MATCH(L$1,'Data MOP+BEN'!$B$1:$AK$1,0))*'Data MOP'!$B$337</f>
        <v>6037878361808.1865</v>
      </c>
      <c r="M5" s="27">
        <f>INDEX('Data MOP+BEN'!$B$46:$AK$46,MATCH(M$1,'Data MOP+BEN'!$B$1:$AK$1,0))*'Data MOP'!$B$337</f>
        <v>6239140973868.46</v>
      </c>
      <c r="N5" s="27">
        <f>INDEX('Data MOP+BEN'!$B$46:$AK$46,MATCH(N$1,'Data MOP+BEN'!$B$1:$AK$1,0))*'Data MOP'!$B$337</f>
        <v>6440403585928.7334</v>
      </c>
      <c r="O5" s="27">
        <f>INDEX('Data MOP+BEN'!$B$46:$AK$46,MATCH(O$1,'Data MOP+BEN'!$B$1:$AK$1,0))*'Data MOP'!$B$337</f>
        <v>6641666197989.0068</v>
      </c>
      <c r="P5" s="27">
        <f>INDEX('Data MOP+BEN'!$B$46:$AK$46,MATCH(P$1,'Data MOP+BEN'!$B$1:$AK$1,0))*'Data MOP'!$B$337</f>
        <v>6842928810049.2793</v>
      </c>
      <c r="Q5" s="27">
        <f>INDEX('Data MOP+BEN'!$B$46:$AK$46,MATCH(Q$1,'Data MOP+BEN'!$B$1:$AK$1,0))*'Data MOP'!$B$337</f>
        <v>7044191422109.5518</v>
      </c>
      <c r="R5" s="27">
        <f>INDEX('Data MOP+BEN'!$B$46:$AK$46,MATCH(R$1,'Data MOP+BEN'!$B$1:$AK$1,0))*'Data MOP'!$B$337</f>
        <v>7325959078993.9336</v>
      </c>
      <c r="S5" s="27">
        <f>INDEX('Data MOP+BEN'!$B$46:$AK$46,MATCH(S$1,'Data MOP+BEN'!$B$1:$AK$1,0))*'Data MOP'!$B$337</f>
        <v>7607726735878.3164</v>
      </c>
      <c r="T5" s="27">
        <f>INDEX('Data MOP+BEN'!$B$46:$AK$46,MATCH(T$1,'Data MOP+BEN'!$B$1:$AK$1,0))*'Data MOP'!$B$337</f>
        <v>7889494392762.6982</v>
      </c>
      <c r="U5" s="27">
        <f>INDEX('Data MOP+BEN'!$B$46:$AK$46,MATCH(U$1,'Data MOP+BEN'!$B$1:$AK$1,0))*'Data MOP'!$B$337</f>
        <v>8171262049647.082</v>
      </c>
      <c r="V5" s="27">
        <f>INDEX('Data MOP+BEN'!$B$46:$AK$46,MATCH(V$1,'Data MOP+BEN'!$B$1:$AK$1,0))*'Data MOP'!$B$337</f>
        <v>8453029706531.4648</v>
      </c>
      <c r="W5" s="27">
        <f>INDEX('Data MOP+BEN'!$B$46:$AK$46,MATCH(W$1,'Data MOP+BEN'!$B$1:$AK$1,0))*'Data MOP'!$B$337</f>
        <v>8694544841003.791</v>
      </c>
      <c r="X5" s="27">
        <f>INDEX('Data MOP+BEN'!$B$46:$AK$46,MATCH(X$1,'Data MOP+BEN'!$B$1:$AK$1,0))*'Data MOP'!$B$337</f>
        <v>8936059975476.1172</v>
      </c>
      <c r="Y5" s="27">
        <f>INDEX('Data MOP+BEN'!$B$46:$AK$46,MATCH(Y$1,'Data MOP+BEN'!$B$1:$AK$1,0))*'Data MOP'!$B$337</f>
        <v>9177575109948.4453</v>
      </c>
      <c r="Z5" s="27">
        <f>INDEX('Data MOP+BEN'!$B$46:$AK$46,MATCH(Z$1,'Data MOP+BEN'!$B$1:$AK$1,0))*'Data MOP'!$B$337</f>
        <v>9419090244420.7734</v>
      </c>
      <c r="AA5" s="27">
        <f>INDEX('Data MOP+BEN'!$B$46:$AK$46,MATCH(AA$1,'Data MOP+BEN'!$B$1:$AK$1,0))*'Data MOP'!$B$337</f>
        <v>9660605378893.0996</v>
      </c>
      <c r="AB5" s="27">
        <f>INDEX('Data MOP+BEN'!$B$46:$AK$46,MATCH(AB$1,'Data MOP+BEN'!$B$1:$AK$1,0))*'Data MOP'!$B$337</f>
        <v>9902120513365.4277</v>
      </c>
      <c r="AC5" s="27">
        <f>INDEX('Data MOP+BEN'!$B$46:$AK$46,MATCH(AC$1,'Data MOP+BEN'!$B$1:$AK$1,0))*'Data MOP'!$B$337</f>
        <v>10143635647837.754</v>
      </c>
      <c r="AD5" s="27">
        <f>INDEX('Data MOP+BEN'!$B$46:$AK$46,MATCH(AD$1,'Data MOP+BEN'!$B$1:$AK$1,0))*'Data MOP'!$B$337</f>
        <v>10385150782310.082</v>
      </c>
      <c r="AE5" s="27">
        <f>INDEX('Data MOP+BEN'!$B$46:$AK$46,MATCH(AE$1,'Data MOP+BEN'!$B$1:$AK$1,0))*'Data MOP'!$B$337</f>
        <v>10626665916782.41</v>
      </c>
      <c r="AF5" s="27">
        <f>INDEX('Data MOP+BEN'!$B$46:$AK$46,MATCH(AF$1,'Data MOP+BEN'!$B$1:$AK$1,0))*'Data MOP'!$B$337</f>
        <v>10868181051254.736</v>
      </c>
      <c r="AG5" s="27">
        <f>INDEX('Data MOP+BEN'!$B$46:$AK$46,MATCH(AG$1,'Data MOP+BEN'!$B$1:$AK$1,0))*'Data MOP'!$B$337</f>
        <v>10988938618490.902</v>
      </c>
      <c r="AH5" s="27">
        <f>INDEX('Data MOP+BEN'!$B$46:$AK$46,MATCH(AH$1,'Data MOP+BEN'!$B$1:$AK$1,0))*'Data MOP'!$B$337</f>
        <v>11109696185727.066</v>
      </c>
      <c r="AI5" s="27">
        <f>INDEX('Data MOP+BEN'!$B$46:$AK$46,MATCH(AI$1,'Data MOP+BEN'!$B$1:$AK$1,0))*'Data MOP'!$B$337</f>
        <v>11230453752963.23</v>
      </c>
      <c r="AJ5" s="27">
        <f>INDEX('Data MOP+BEN'!$B$46:$AK$46,MATCH(AJ$1,'Data MOP+BEN'!$B$1:$AK$1,0))*'Data MOP'!$B$337</f>
        <v>11351211320199.395</v>
      </c>
      <c r="AK5" s="27">
        <f>INDEX('Data MOP+BEN'!$B$46:$AK$46,MATCH(AK$1,'Data MOP+BEN'!$B$1:$AK$1,0))*'Data MOP'!$B$337</f>
        <v>11471968887435.559</v>
      </c>
      <c r="AS5" s="27"/>
      <c r="AT5" s="27"/>
      <c r="AU5" s="27"/>
    </row>
    <row r="6" spans="1:47">
      <c r="A6" t="s">
        <v>4</v>
      </c>
      <c r="B6" s="27">
        <f>INDEX('Data MOP+BEN'!$B$58:$AK$58,MATCH(B$1,'Data MOP+BEN'!$B$1:$AK$1,0))*'Data MOP'!$B$337</f>
        <v>0</v>
      </c>
      <c r="C6" s="27">
        <f>INDEX('Data MOP+BEN'!$B$58:$AK$58,MATCH(C$1,'Data MOP+BEN'!$B$1:$AK$1,0))*'Data MOP'!$B$337</f>
        <v>0</v>
      </c>
      <c r="D6" s="27">
        <f>INDEX('Data MOP+BEN'!$B$58:$AK$58,MATCH(D$1,'Data MOP+BEN'!$B$1:$AK$1,0))*'Data MOP'!$B$337</f>
        <v>0</v>
      </c>
      <c r="E6" s="27">
        <f>INDEX('Data MOP+BEN'!$B$58:$AK$58,MATCH(E$1,'Data MOP+BEN'!$B$1:$AK$1,0))*'Data MOP'!$B$337</f>
        <v>0</v>
      </c>
      <c r="F6" s="27">
        <f>INDEX('Data MOP+BEN'!$B$58:$AK$58,MATCH(F$1,'Data MOP+BEN'!$B$1:$AK$1,0))*'Data MOP'!$B$337</f>
        <v>0</v>
      </c>
      <c r="G6" s="27">
        <f>INDEX('Data MOP+BEN'!$B$58:$AK$58,MATCH(G$1,'Data MOP+BEN'!$B$1:$AK$1,0))*'Data MOP'!$B$337</f>
        <v>0</v>
      </c>
      <c r="H6" s="27">
        <f>INDEX('Data MOP+BEN'!$B$58:$AK$58,MATCH(H$1,'Data MOP+BEN'!$B$1:$AK$1,0))*'Data MOP'!$B$337</f>
        <v>0</v>
      </c>
      <c r="I6" s="27">
        <f>INDEX('Data MOP+BEN'!$B$58:$AK$58,MATCH(I$1,'Data MOP+BEN'!$B$1:$AK$1,0))*'Data MOP'!$B$337</f>
        <v>0</v>
      </c>
      <c r="J6" s="27">
        <f>INDEX('Data MOP+BEN'!$B$58:$AK$58,MATCH(J$1,'Data MOP+BEN'!$B$1:$AK$1,0))*'Data MOP'!$B$337</f>
        <v>0</v>
      </c>
      <c r="K6" s="27">
        <f>INDEX('Data MOP+BEN'!$B$58:$AK$58,MATCH(K$1,'Data MOP+BEN'!$B$1:$AK$1,0))*'Data MOP'!$B$337</f>
        <v>0</v>
      </c>
      <c r="L6" s="27">
        <f>INDEX('Data MOP+BEN'!$B$58:$AK$58,MATCH(L$1,'Data MOP+BEN'!$B$1:$AK$1,0))*'Data MOP'!$B$337</f>
        <v>0</v>
      </c>
      <c r="M6" s="27">
        <f>INDEX('Data MOP+BEN'!$B$58:$AK$58,MATCH(M$1,'Data MOP+BEN'!$B$1:$AK$1,0))*'Data MOP'!$B$337</f>
        <v>0</v>
      </c>
      <c r="N6" s="27">
        <f>INDEX('Data MOP+BEN'!$B$58:$AK$58,MATCH(N$1,'Data MOP+BEN'!$B$1:$AK$1,0))*'Data MOP'!$B$337</f>
        <v>0</v>
      </c>
      <c r="O6" s="27">
        <f>INDEX('Data MOP+BEN'!$B$58:$AK$58,MATCH(O$1,'Data MOP+BEN'!$B$1:$AK$1,0))*'Data MOP'!$B$337</f>
        <v>0</v>
      </c>
      <c r="P6" s="27">
        <f>INDEX('Data MOP+BEN'!$B$58:$AK$58,MATCH(P$1,'Data MOP+BEN'!$B$1:$AK$1,0))*'Data MOP'!$B$337</f>
        <v>0</v>
      </c>
      <c r="Q6" s="27">
        <f>INDEX('Data MOP+BEN'!$B$58:$AK$58,MATCH(Q$1,'Data MOP+BEN'!$B$1:$AK$1,0))*'Data MOP'!$B$337</f>
        <v>0</v>
      </c>
      <c r="R6" s="27">
        <f>INDEX('Data MOP+BEN'!$B$58:$AK$58,MATCH(R$1,'Data MOP+BEN'!$B$1:$AK$1,0))*'Data MOP'!$B$337</f>
        <v>0</v>
      </c>
      <c r="S6" s="27">
        <f>INDEX('Data MOP+BEN'!$B$58:$AK$58,MATCH(S$1,'Data MOP+BEN'!$B$1:$AK$1,0))*'Data MOP'!$B$337</f>
        <v>0</v>
      </c>
      <c r="T6" s="27">
        <f>INDEX('Data MOP+BEN'!$B$58:$AK$58,MATCH(T$1,'Data MOP+BEN'!$B$1:$AK$1,0))*'Data MOP'!$B$337</f>
        <v>0</v>
      </c>
      <c r="U6" s="27">
        <f>INDEX('Data MOP+BEN'!$B$58:$AK$58,MATCH(U$1,'Data MOP+BEN'!$B$1:$AK$1,0))*'Data MOP'!$B$337</f>
        <v>0</v>
      </c>
      <c r="V6" s="27">
        <f>INDEX('Data MOP+BEN'!$B$58:$AK$58,MATCH(V$1,'Data MOP+BEN'!$B$1:$AK$1,0))*'Data MOP'!$B$337</f>
        <v>0</v>
      </c>
      <c r="W6" s="27">
        <f>INDEX('Data MOP+BEN'!$B$58:$AK$58,MATCH(W$1,'Data MOP+BEN'!$B$1:$AK$1,0))*'Data MOP'!$B$337</f>
        <v>0</v>
      </c>
      <c r="X6" s="27">
        <f>INDEX('Data MOP+BEN'!$B$58:$AK$58,MATCH(X$1,'Data MOP+BEN'!$B$1:$AK$1,0))*'Data MOP'!$B$337</f>
        <v>0</v>
      </c>
      <c r="Y6" s="27">
        <f>INDEX('Data MOP+BEN'!$B$58:$AK$58,MATCH(Y$1,'Data MOP+BEN'!$B$1:$AK$1,0))*'Data MOP'!$B$337</f>
        <v>0</v>
      </c>
      <c r="Z6" s="27">
        <f>INDEX('Data MOP+BEN'!$B$58:$AK$58,MATCH(Z$1,'Data MOP+BEN'!$B$1:$AK$1,0))*'Data MOP'!$B$337</f>
        <v>0</v>
      </c>
      <c r="AA6" s="27">
        <f>INDEX('Data MOP+BEN'!$B$58:$AK$58,MATCH(AA$1,'Data MOP+BEN'!$B$1:$AK$1,0))*'Data MOP'!$B$337</f>
        <v>0</v>
      </c>
      <c r="AB6" s="27">
        <f>INDEX('Data MOP+BEN'!$B$58:$AK$58,MATCH(AB$1,'Data MOP+BEN'!$B$1:$AK$1,0))*'Data MOP'!$B$337</f>
        <v>0</v>
      </c>
      <c r="AC6" s="27">
        <f>INDEX('Data MOP+BEN'!$B$58:$AK$58,MATCH(AC$1,'Data MOP+BEN'!$B$1:$AK$1,0))*'Data MOP'!$B$337</f>
        <v>0</v>
      </c>
      <c r="AD6" s="27">
        <f>INDEX('Data MOP+BEN'!$B$58:$AK$58,MATCH(AD$1,'Data MOP+BEN'!$B$1:$AK$1,0))*'Data MOP'!$B$337</f>
        <v>0</v>
      </c>
      <c r="AE6" s="27">
        <f>INDEX('Data MOP+BEN'!$B$58:$AK$58,MATCH(AE$1,'Data MOP+BEN'!$B$1:$AK$1,0))*'Data MOP'!$B$337</f>
        <v>0</v>
      </c>
      <c r="AF6" s="27">
        <f>INDEX('Data MOP+BEN'!$B$58:$AK$58,MATCH(AF$1,'Data MOP+BEN'!$B$1:$AK$1,0))*'Data MOP'!$B$337</f>
        <v>0</v>
      </c>
      <c r="AG6" s="27">
        <f>INDEX('Data MOP+BEN'!$B$58:$AK$58,MATCH(AG$1,'Data MOP+BEN'!$B$1:$AK$1,0))*'Data MOP'!$B$337</f>
        <v>0</v>
      </c>
      <c r="AH6" s="27">
        <f>INDEX('Data MOP+BEN'!$B$58:$AK$58,MATCH(AH$1,'Data MOP+BEN'!$B$1:$AK$1,0))*'Data MOP'!$B$337</f>
        <v>0</v>
      </c>
      <c r="AI6" s="27">
        <f>INDEX('Data MOP+BEN'!$B$58:$AK$58,MATCH(AI$1,'Data MOP+BEN'!$B$1:$AK$1,0))*'Data MOP'!$B$337</f>
        <v>0</v>
      </c>
      <c r="AJ6" s="27">
        <f>INDEX('Data MOP+BEN'!$B$58:$AK$58,MATCH(AJ$1,'Data MOP+BEN'!$B$1:$AK$1,0))*'Data MOP'!$B$337</f>
        <v>0</v>
      </c>
      <c r="AK6" s="27">
        <f>INDEX('Data MOP+BEN'!$B$58:$AK$58,MATCH(AK$1,'Data MOP+BEN'!$B$1:$AK$1,0))*'Data MOP'!$B$337</f>
        <v>0</v>
      </c>
      <c r="AS6" s="27"/>
      <c r="AT6" s="27"/>
      <c r="AU6" s="27"/>
    </row>
    <row r="7" spans="1:47">
      <c r="A7" t="s">
        <v>5</v>
      </c>
      <c r="B7" s="27">
        <f>INDEX('Data MOP+BEN'!$B$97:$AK$97,MATCH(B$1,'Data MOP+BEN'!$B$1:$AK$1,0))*'Data MOP'!$B$337</f>
        <v>0</v>
      </c>
      <c r="C7" s="27">
        <f>INDEX('Data MOP+BEN'!$B$97:$AK$97,MATCH(C$1,'Data MOP+BEN'!$B$1:$AK$1,0))*'Data MOP'!$B$337</f>
        <v>0</v>
      </c>
      <c r="D7" s="27">
        <f>INDEX('Data MOP+BEN'!$B$97:$AK$97,MATCH(D$1,'Data MOP+BEN'!$B$1:$AK$1,0))*'Data MOP'!$B$337</f>
        <v>0</v>
      </c>
      <c r="E7" s="27">
        <f>INDEX('Data MOP+BEN'!$B$97:$AK$97,MATCH(E$1,'Data MOP+BEN'!$B$1:$AK$1,0))*'Data MOP'!$B$337</f>
        <v>0</v>
      </c>
      <c r="F7" s="27">
        <f>INDEX('Data MOP+BEN'!$B$97:$AK$97,MATCH(F$1,'Data MOP+BEN'!$B$1:$AK$1,0))*'Data MOP'!$B$337</f>
        <v>0</v>
      </c>
      <c r="G7" s="27">
        <f>INDEX('Data MOP+BEN'!$B$97:$AK$97,MATCH(G$1,'Data MOP+BEN'!$B$1:$AK$1,0))*'Data MOP'!$B$337</f>
        <v>0</v>
      </c>
      <c r="H7" s="27">
        <f>INDEX('Data MOP+BEN'!$B$97:$AK$97,MATCH(H$1,'Data MOP+BEN'!$B$1:$AK$1,0))*'Data MOP'!$B$337</f>
        <v>0</v>
      </c>
      <c r="I7" s="27">
        <f>INDEX('Data MOP+BEN'!$B$97:$AK$97,MATCH(I$1,'Data MOP+BEN'!$B$1:$AK$1,0))*'Data MOP'!$B$337</f>
        <v>0</v>
      </c>
      <c r="J7" s="27">
        <f>INDEX('Data MOP+BEN'!$B$97:$AK$97,MATCH(J$1,'Data MOP+BEN'!$B$1:$AK$1,0))*'Data MOP'!$B$337</f>
        <v>0</v>
      </c>
      <c r="K7" s="27">
        <f>INDEX('Data MOP+BEN'!$B$97:$AK$97,MATCH(K$1,'Data MOP+BEN'!$B$1:$AK$1,0))*'Data MOP'!$B$337</f>
        <v>0</v>
      </c>
      <c r="L7" s="27">
        <f>INDEX('Data MOP+BEN'!$B$97:$AK$97,MATCH(L$1,'Data MOP+BEN'!$B$1:$AK$1,0))*'Data MOP'!$B$337</f>
        <v>0</v>
      </c>
      <c r="M7" s="27">
        <f>INDEX('Data MOP+BEN'!$B$97:$AK$97,MATCH(M$1,'Data MOP+BEN'!$B$1:$AK$1,0))*'Data MOP'!$B$337</f>
        <v>0</v>
      </c>
      <c r="N7" s="27">
        <f>INDEX('Data MOP+BEN'!$B$97:$AK$97,MATCH(N$1,'Data MOP+BEN'!$B$1:$AK$1,0))*'Data MOP'!$B$337</f>
        <v>0</v>
      </c>
      <c r="O7" s="27">
        <f>INDEX('Data MOP+BEN'!$B$97:$AK$97,MATCH(O$1,'Data MOP+BEN'!$B$1:$AK$1,0))*'Data MOP'!$B$337</f>
        <v>0</v>
      </c>
      <c r="P7" s="27">
        <f>INDEX('Data MOP+BEN'!$B$97:$AK$97,MATCH(P$1,'Data MOP+BEN'!$B$1:$AK$1,0))*'Data MOP'!$B$337</f>
        <v>0</v>
      </c>
      <c r="Q7" s="27">
        <f>INDEX('Data MOP+BEN'!$B$97:$AK$97,MATCH(Q$1,'Data MOP+BEN'!$B$1:$AK$1,0))*'Data MOP'!$B$337</f>
        <v>0</v>
      </c>
      <c r="R7" s="27">
        <f>INDEX('Data MOP+BEN'!$B$97:$AK$97,MATCH(R$1,'Data MOP+BEN'!$B$1:$AK$1,0))*'Data MOP'!$B$337</f>
        <v>0</v>
      </c>
      <c r="S7" s="27">
        <f>INDEX('Data MOP+BEN'!$B$97:$AK$97,MATCH(S$1,'Data MOP+BEN'!$B$1:$AK$1,0))*'Data MOP'!$B$337</f>
        <v>0</v>
      </c>
      <c r="T7" s="27">
        <f>INDEX('Data MOP+BEN'!$B$97:$AK$97,MATCH(T$1,'Data MOP+BEN'!$B$1:$AK$1,0))*'Data MOP'!$B$337</f>
        <v>0</v>
      </c>
      <c r="U7" s="27">
        <f>INDEX('Data MOP+BEN'!$B$97:$AK$97,MATCH(U$1,'Data MOP+BEN'!$B$1:$AK$1,0))*'Data MOP'!$B$337</f>
        <v>0</v>
      </c>
      <c r="V7" s="27">
        <f>INDEX('Data MOP+BEN'!$B$97:$AK$97,MATCH(V$1,'Data MOP+BEN'!$B$1:$AK$1,0))*'Data MOP'!$B$337</f>
        <v>0</v>
      </c>
      <c r="W7" s="27">
        <f>INDEX('Data MOP+BEN'!$B$97:$AK$97,MATCH(W$1,'Data MOP+BEN'!$B$1:$AK$1,0))*'Data MOP'!$B$337</f>
        <v>0</v>
      </c>
      <c r="X7" s="27">
        <f>INDEX('Data MOP+BEN'!$B$97:$AK$97,MATCH(X$1,'Data MOP+BEN'!$B$1:$AK$1,0))*'Data MOP'!$B$337</f>
        <v>0</v>
      </c>
      <c r="Y7" s="27">
        <f>INDEX('Data MOP+BEN'!$B$97:$AK$97,MATCH(Y$1,'Data MOP+BEN'!$B$1:$AK$1,0))*'Data MOP'!$B$337</f>
        <v>0</v>
      </c>
      <c r="Z7" s="27">
        <f>INDEX('Data MOP+BEN'!$B$97:$AK$97,MATCH(Z$1,'Data MOP+BEN'!$B$1:$AK$1,0))*'Data MOP'!$B$337</f>
        <v>0</v>
      </c>
      <c r="AA7" s="27">
        <f>INDEX('Data MOP+BEN'!$B$97:$AK$97,MATCH(AA$1,'Data MOP+BEN'!$B$1:$AK$1,0))*'Data MOP'!$B$337</f>
        <v>0</v>
      </c>
      <c r="AB7" s="27">
        <f>INDEX('Data MOP+BEN'!$B$97:$AK$97,MATCH(AB$1,'Data MOP+BEN'!$B$1:$AK$1,0))*'Data MOP'!$B$337</f>
        <v>0</v>
      </c>
      <c r="AC7" s="27">
        <f>INDEX('Data MOP+BEN'!$B$97:$AK$97,MATCH(AC$1,'Data MOP+BEN'!$B$1:$AK$1,0))*'Data MOP'!$B$337</f>
        <v>0</v>
      </c>
      <c r="AD7" s="27">
        <f>INDEX('Data MOP+BEN'!$B$97:$AK$97,MATCH(AD$1,'Data MOP+BEN'!$B$1:$AK$1,0))*'Data MOP'!$B$337</f>
        <v>0</v>
      </c>
      <c r="AE7" s="27">
        <f>INDEX('Data MOP+BEN'!$B$97:$AK$97,MATCH(AE$1,'Data MOP+BEN'!$B$1:$AK$1,0))*'Data MOP'!$B$337</f>
        <v>0</v>
      </c>
      <c r="AF7" s="27">
        <f>INDEX('Data MOP+BEN'!$B$97:$AK$97,MATCH(AF$1,'Data MOP+BEN'!$B$1:$AK$1,0))*'Data MOP'!$B$337</f>
        <v>0</v>
      </c>
      <c r="AG7" s="27">
        <f>INDEX('Data MOP+BEN'!$B$97:$AK$97,MATCH(AG$1,'Data MOP+BEN'!$B$1:$AK$1,0))*'Data MOP'!$B$337</f>
        <v>0</v>
      </c>
      <c r="AH7" s="27">
        <f>INDEX('Data MOP+BEN'!$B$97:$AK$97,MATCH(AH$1,'Data MOP+BEN'!$B$1:$AK$1,0))*'Data MOP'!$B$337</f>
        <v>0</v>
      </c>
      <c r="AI7" s="27">
        <f>INDEX('Data MOP+BEN'!$B$97:$AK$97,MATCH(AI$1,'Data MOP+BEN'!$B$1:$AK$1,0))*'Data MOP'!$B$337</f>
        <v>0</v>
      </c>
      <c r="AJ7" s="27">
        <f>INDEX('Data MOP+BEN'!$B$97:$AK$97,MATCH(AJ$1,'Data MOP+BEN'!$B$1:$AK$1,0))*'Data MOP'!$B$337</f>
        <v>0</v>
      </c>
      <c r="AK7" s="27">
        <f>INDEX('Data MOP+BEN'!$B$97:$AK$97,MATCH(AK$1,'Data MOP+BEN'!$B$1:$AK$1,0))*'Data MOP'!$B$337</f>
        <v>0</v>
      </c>
      <c r="AS7" s="27"/>
      <c r="AT7" s="27"/>
      <c r="AU7" s="27"/>
    </row>
    <row r="8" spans="1:47">
      <c r="A8" t="s">
        <v>6</v>
      </c>
      <c r="B8" s="27">
        <f>INDEX('Data MOP+BEN'!$B$110:$AK$110,MATCH(B$1,'Data MOP+BEN'!$B$1:$AK$1,0))*'Data MOP'!$B$337</f>
        <v>0</v>
      </c>
      <c r="C8" s="27">
        <f>INDEX('Data MOP+BEN'!$B$110:$AK$110,MATCH(C$1,'Data MOP+BEN'!$B$1:$AK$1,0))*'Data MOP'!$B$337</f>
        <v>0</v>
      </c>
      <c r="D8" s="27">
        <f>INDEX('Data MOP+BEN'!$B$110:$AK$110,MATCH(D$1,'Data MOP+BEN'!$B$1:$AK$1,0))*'Data MOP'!$B$337</f>
        <v>0</v>
      </c>
      <c r="E8" s="27">
        <f>INDEX('Data MOP+BEN'!$B$110:$AK$110,MATCH(E$1,'Data MOP+BEN'!$B$1:$AK$1,0))*'Data MOP'!$B$337</f>
        <v>0</v>
      </c>
      <c r="F8" s="27">
        <f>INDEX('Data MOP+BEN'!$B$110:$AK$110,MATCH(F$1,'Data MOP+BEN'!$B$1:$AK$1,0))*'Data MOP'!$B$337</f>
        <v>0</v>
      </c>
      <c r="G8" s="27">
        <f>INDEX('Data MOP+BEN'!$B$110:$AK$110,MATCH(G$1,'Data MOP+BEN'!$B$1:$AK$1,0))*'Data MOP'!$B$337</f>
        <v>0</v>
      </c>
      <c r="H8" s="27">
        <f>INDEX('Data MOP+BEN'!$B$110:$AK$110,MATCH(H$1,'Data MOP+BEN'!$B$1:$AK$1,0))*'Data MOP'!$B$337</f>
        <v>0</v>
      </c>
      <c r="I8" s="27">
        <f>INDEX('Data MOP+BEN'!$B$110:$AK$110,MATCH(I$1,'Data MOP+BEN'!$B$1:$AK$1,0))*'Data MOP'!$B$337</f>
        <v>0</v>
      </c>
      <c r="J8" s="27">
        <f>INDEX('Data MOP+BEN'!$B$110:$AK$110,MATCH(J$1,'Data MOP+BEN'!$B$1:$AK$1,0))*'Data MOP'!$B$337</f>
        <v>0</v>
      </c>
      <c r="K8" s="27">
        <f>INDEX('Data MOP+BEN'!$B$110:$AK$110,MATCH(K$1,'Data MOP+BEN'!$B$1:$AK$1,0))*'Data MOP'!$B$337</f>
        <v>0</v>
      </c>
      <c r="L8" s="27">
        <f>INDEX('Data MOP+BEN'!$B$110:$AK$110,MATCH(L$1,'Data MOP+BEN'!$B$1:$AK$1,0))*'Data MOP'!$B$337</f>
        <v>0</v>
      </c>
      <c r="M8" s="27">
        <f>INDEX('Data MOP+BEN'!$B$110:$AK$110,MATCH(M$1,'Data MOP+BEN'!$B$1:$AK$1,0))*'Data MOP'!$B$337</f>
        <v>0</v>
      </c>
      <c r="N8" s="27">
        <f>INDEX('Data MOP+BEN'!$B$110:$AK$110,MATCH(N$1,'Data MOP+BEN'!$B$1:$AK$1,0))*'Data MOP'!$B$337</f>
        <v>0</v>
      </c>
      <c r="O8" s="27">
        <f>INDEX('Data MOP+BEN'!$B$110:$AK$110,MATCH(O$1,'Data MOP+BEN'!$B$1:$AK$1,0))*'Data MOP'!$B$337</f>
        <v>0</v>
      </c>
      <c r="P8" s="27">
        <f>INDEX('Data MOP+BEN'!$B$110:$AK$110,MATCH(P$1,'Data MOP+BEN'!$B$1:$AK$1,0))*'Data MOP'!$B$337</f>
        <v>0</v>
      </c>
      <c r="Q8" s="27">
        <f>INDEX('Data MOP+BEN'!$B$110:$AK$110,MATCH(Q$1,'Data MOP+BEN'!$B$1:$AK$1,0))*'Data MOP'!$B$337</f>
        <v>0</v>
      </c>
      <c r="R8" s="27">
        <f>INDEX('Data MOP+BEN'!$B$110:$AK$110,MATCH(R$1,'Data MOP+BEN'!$B$1:$AK$1,0))*'Data MOP'!$B$337</f>
        <v>0</v>
      </c>
      <c r="S8" s="27">
        <f>INDEX('Data MOP+BEN'!$B$110:$AK$110,MATCH(S$1,'Data MOP+BEN'!$B$1:$AK$1,0))*'Data MOP'!$B$337</f>
        <v>0</v>
      </c>
      <c r="T8" s="27">
        <f>INDEX('Data MOP+BEN'!$B$110:$AK$110,MATCH(T$1,'Data MOP+BEN'!$B$1:$AK$1,0))*'Data MOP'!$B$337</f>
        <v>0</v>
      </c>
      <c r="U8" s="27">
        <f>INDEX('Data MOP+BEN'!$B$110:$AK$110,MATCH(U$1,'Data MOP+BEN'!$B$1:$AK$1,0))*'Data MOP'!$B$337</f>
        <v>0</v>
      </c>
      <c r="V8" s="27">
        <f>INDEX('Data MOP+BEN'!$B$110:$AK$110,MATCH(V$1,'Data MOP+BEN'!$B$1:$AK$1,0))*'Data MOP'!$B$337</f>
        <v>0</v>
      </c>
      <c r="W8" s="27">
        <f>INDEX('Data MOP+BEN'!$B$110:$AK$110,MATCH(W$1,'Data MOP+BEN'!$B$1:$AK$1,0))*'Data MOP'!$B$337</f>
        <v>0</v>
      </c>
      <c r="X8" s="27">
        <f>INDEX('Data MOP+BEN'!$B$110:$AK$110,MATCH(X$1,'Data MOP+BEN'!$B$1:$AK$1,0))*'Data MOP'!$B$337</f>
        <v>0</v>
      </c>
      <c r="Y8" s="27">
        <f>INDEX('Data MOP+BEN'!$B$110:$AK$110,MATCH(Y$1,'Data MOP+BEN'!$B$1:$AK$1,0))*'Data MOP'!$B$337</f>
        <v>0</v>
      </c>
      <c r="Z8" s="27">
        <f>INDEX('Data MOP+BEN'!$B$110:$AK$110,MATCH(Z$1,'Data MOP+BEN'!$B$1:$AK$1,0))*'Data MOP'!$B$337</f>
        <v>0</v>
      </c>
      <c r="AA8" s="27">
        <f>INDEX('Data MOP+BEN'!$B$110:$AK$110,MATCH(AA$1,'Data MOP+BEN'!$B$1:$AK$1,0))*'Data MOP'!$B$337</f>
        <v>0</v>
      </c>
      <c r="AB8" s="27">
        <f>INDEX('Data MOP+BEN'!$B$110:$AK$110,MATCH(AB$1,'Data MOP+BEN'!$B$1:$AK$1,0))*'Data MOP'!$B$337</f>
        <v>0</v>
      </c>
      <c r="AC8" s="27">
        <f>INDEX('Data MOP+BEN'!$B$110:$AK$110,MATCH(AC$1,'Data MOP+BEN'!$B$1:$AK$1,0))*'Data MOP'!$B$337</f>
        <v>0</v>
      </c>
      <c r="AD8" s="27">
        <f>INDEX('Data MOP+BEN'!$B$110:$AK$110,MATCH(AD$1,'Data MOP+BEN'!$B$1:$AK$1,0))*'Data MOP'!$B$337</f>
        <v>0</v>
      </c>
      <c r="AE8" s="27">
        <f>INDEX('Data MOP+BEN'!$B$110:$AK$110,MATCH(AE$1,'Data MOP+BEN'!$B$1:$AK$1,0))*'Data MOP'!$B$337</f>
        <v>0</v>
      </c>
      <c r="AF8" s="27">
        <f>INDEX('Data MOP+BEN'!$B$110:$AK$110,MATCH(AF$1,'Data MOP+BEN'!$B$1:$AK$1,0))*'Data MOP'!$B$337</f>
        <v>0</v>
      </c>
      <c r="AG8" s="27">
        <f>INDEX('Data MOP+BEN'!$B$110:$AK$110,MATCH(AG$1,'Data MOP+BEN'!$B$1:$AK$1,0))*'Data MOP'!$B$337</f>
        <v>0</v>
      </c>
      <c r="AH8" s="27">
        <f>INDEX('Data MOP+BEN'!$B$110:$AK$110,MATCH(AH$1,'Data MOP+BEN'!$B$1:$AK$1,0))*'Data MOP'!$B$337</f>
        <v>0</v>
      </c>
      <c r="AI8" s="27">
        <f>INDEX('Data MOP+BEN'!$B$110:$AK$110,MATCH(AI$1,'Data MOP+BEN'!$B$1:$AK$1,0))*'Data MOP'!$B$337</f>
        <v>0</v>
      </c>
      <c r="AJ8" s="27">
        <f>INDEX('Data MOP+BEN'!$B$110:$AK$110,MATCH(AJ$1,'Data MOP+BEN'!$B$1:$AK$1,0))*'Data MOP'!$B$337</f>
        <v>0</v>
      </c>
      <c r="AK8" s="27">
        <f>INDEX('Data MOP+BEN'!$B$110:$AK$110,MATCH(AK$1,'Data MOP+BEN'!$B$1:$AK$1,0))*'Data MOP'!$B$337</f>
        <v>0</v>
      </c>
      <c r="AS8" s="27"/>
      <c r="AT8" s="27"/>
      <c r="AU8" s="27"/>
    </row>
    <row r="9" spans="1:47">
      <c r="A9" t="s">
        <v>81</v>
      </c>
      <c r="B9" s="27">
        <f>INDEX('Data MOP+BEN'!$B$122:$AK$122,MATCH(B$1,'Data MOP+BEN'!$B$1:$AK$1,0))*'Data MOP'!$B$337</f>
        <v>66091722856358.648</v>
      </c>
      <c r="C9" s="27">
        <f>INDEX('Data MOP+BEN'!$B$122:$AK$122,MATCH(C$1,'Data MOP+BEN'!$B$1:$AK$1,0))*'Data MOP'!$B$337</f>
        <v>64196042715764.523</v>
      </c>
      <c r="D9" s="27">
        <f>INDEX('Data MOP+BEN'!$B$122:$AK$122,MATCH(D$1,'Data MOP+BEN'!$B$1:$AK$1,0))*'Data MOP'!$B$337</f>
        <v>62300362575170.414</v>
      </c>
      <c r="E9" s="27">
        <f>INDEX('Data MOP+BEN'!$B$122:$AK$122,MATCH(E$1,'Data MOP+BEN'!$B$1:$AK$1,0))*'Data MOP'!$B$337</f>
        <v>60404682434576.289</v>
      </c>
      <c r="F9" s="27">
        <f>INDEX('Data MOP+BEN'!$B$122:$AK$122,MATCH(F$1,'Data MOP+BEN'!$B$1:$AK$1,0))*'Data MOP'!$B$337</f>
        <v>58509002293982.18</v>
      </c>
      <c r="G9" s="27">
        <f>INDEX('Data MOP+BEN'!$B$122:$AK$122,MATCH(G$1,'Data MOP+BEN'!$B$1:$AK$1,0))*'Data MOP'!$B$337</f>
        <v>56613322153388.055</v>
      </c>
      <c r="H9" s="27">
        <f>INDEX('Data MOP+BEN'!$B$122:$AK$122,MATCH(H$1,'Data MOP+BEN'!$B$1:$AK$1,0))*'Data MOP'!$B$337</f>
        <v>51267792858448.25</v>
      </c>
      <c r="I9" s="27">
        <f>INDEX('Data MOP+BEN'!$B$122:$AK$122,MATCH(I$1,'Data MOP+BEN'!$B$1:$AK$1,0))*'Data MOP'!$B$337</f>
        <v>45922263563508.43</v>
      </c>
      <c r="J9" s="27">
        <f>INDEX('Data MOP+BEN'!$B$122:$AK$122,MATCH(J$1,'Data MOP+BEN'!$B$1:$AK$1,0))*'Data MOP'!$B$337</f>
        <v>40576734268568.617</v>
      </c>
      <c r="K9" s="27">
        <f>INDEX('Data MOP+BEN'!$B$122:$AK$122,MATCH(K$1,'Data MOP+BEN'!$B$1:$AK$1,0))*'Data MOP'!$B$337</f>
        <v>35231204973628.805</v>
      </c>
      <c r="L9" s="27">
        <f>INDEX('Data MOP+BEN'!$B$122:$AK$122,MATCH(L$1,'Data MOP+BEN'!$B$1:$AK$1,0))*'Data MOP'!$B$337</f>
        <v>29885675678688.992</v>
      </c>
      <c r="M9" s="27">
        <f>INDEX('Data MOP+BEN'!$B$122:$AK$122,MATCH(M$1,'Data MOP+BEN'!$B$1:$AK$1,0))*'Data MOP'!$B$337</f>
        <v>30253505398606.723</v>
      </c>
      <c r="N9" s="27">
        <f>INDEX('Data MOP+BEN'!$B$122:$AK$122,MATCH(N$1,'Data MOP+BEN'!$B$1:$AK$1,0))*'Data MOP'!$B$337</f>
        <v>30621335118524.453</v>
      </c>
      <c r="O9" s="27">
        <f>INDEX('Data MOP+BEN'!$B$122:$AK$122,MATCH(O$1,'Data MOP+BEN'!$B$1:$AK$1,0))*'Data MOP'!$B$337</f>
        <v>30989164838442.188</v>
      </c>
      <c r="P9" s="27">
        <f>INDEX('Data MOP+BEN'!$B$122:$AK$122,MATCH(P$1,'Data MOP+BEN'!$B$1:$AK$1,0))*'Data MOP'!$B$337</f>
        <v>31356994558359.918</v>
      </c>
      <c r="Q9" s="27">
        <f>INDEX('Data MOP+BEN'!$B$122:$AK$122,MATCH(Q$1,'Data MOP+BEN'!$B$1:$AK$1,0))*'Data MOP'!$B$337</f>
        <v>31724824278277.648</v>
      </c>
      <c r="R9" s="27">
        <f>INDEX('Data MOP+BEN'!$B$122:$AK$122,MATCH(R$1,'Data MOP+BEN'!$B$1:$AK$1,0))*'Data MOP'!$B$337</f>
        <v>32106230316300.039</v>
      </c>
      <c r="S9" s="27">
        <f>INDEX('Data MOP+BEN'!$B$122:$AK$122,MATCH(S$1,'Data MOP+BEN'!$B$1:$AK$1,0))*'Data MOP'!$B$337</f>
        <v>32487636354322.434</v>
      </c>
      <c r="T9" s="27">
        <f>INDEX('Data MOP+BEN'!$B$122:$AK$122,MATCH(T$1,'Data MOP+BEN'!$B$1:$AK$1,0))*'Data MOP'!$B$337</f>
        <v>32869042392344.824</v>
      </c>
      <c r="U9" s="27">
        <f>INDEX('Data MOP+BEN'!$B$122:$AK$122,MATCH(U$1,'Data MOP+BEN'!$B$1:$AK$1,0))*'Data MOP'!$B$337</f>
        <v>33250448430367.219</v>
      </c>
      <c r="V9" s="27">
        <f>INDEX('Data MOP+BEN'!$B$122:$AK$122,MATCH(V$1,'Data MOP+BEN'!$B$1:$AK$1,0))*'Data MOP'!$B$337</f>
        <v>33631854468389.609</v>
      </c>
      <c r="W9" s="27">
        <f>INDEX('Data MOP+BEN'!$B$122:$AK$122,MATCH(W$1,'Data MOP+BEN'!$B$1:$AK$1,0))*'Data MOP'!$B$337</f>
        <v>34055709774454.051</v>
      </c>
      <c r="X9" s="27">
        <f>INDEX('Data MOP+BEN'!$B$122:$AK$122,MATCH(X$1,'Data MOP+BEN'!$B$1:$AK$1,0))*'Data MOP'!$B$337</f>
        <v>34479565080518.484</v>
      </c>
      <c r="Y9" s="27">
        <f>INDEX('Data MOP+BEN'!$B$122:$AK$122,MATCH(Y$1,'Data MOP+BEN'!$B$1:$AK$1,0))*'Data MOP'!$B$337</f>
        <v>34903420386582.922</v>
      </c>
      <c r="Z9" s="27">
        <f>INDEX('Data MOP+BEN'!$B$122:$AK$122,MATCH(Z$1,'Data MOP+BEN'!$B$1:$AK$1,0))*'Data MOP'!$B$337</f>
        <v>35327275692647.359</v>
      </c>
      <c r="AA9" s="27">
        <f>INDEX('Data MOP+BEN'!$B$122:$AK$122,MATCH(AA$1,'Data MOP+BEN'!$B$1:$AK$1,0))*'Data MOP'!$B$337</f>
        <v>35751130998711.797</v>
      </c>
      <c r="AB9" s="27">
        <f>INDEX('Data MOP+BEN'!$B$122:$AK$122,MATCH(AB$1,'Data MOP+BEN'!$B$1:$AK$1,0))*'Data MOP'!$B$337</f>
        <v>36166487132001.461</v>
      </c>
      <c r="AC9" s="27">
        <f>INDEX('Data MOP+BEN'!$B$122:$AK$122,MATCH(AC$1,'Data MOP+BEN'!$B$1:$AK$1,0))*'Data MOP'!$B$337</f>
        <v>36581843265291.133</v>
      </c>
      <c r="AD9" s="27">
        <f>INDEX('Data MOP+BEN'!$B$122:$AK$122,MATCH(AD$1,'Data MOP+BEN'!$B$1:$AK$1,0))*'Data MOP'!$B$337</f>
        <v>36997199398580.805</v>
      </c>
      <c r="AE9" s="27">
        <f>INDEX('Data MOP+BEN'!$B$122:$AK$122,MATCH(AE$1,'Data MOP+BEN'!$B$1:$AK$1,0))*'Data MOP'!$B$337</f>
        <v>37412555531870.469</v>
      </c>
      <c r="AF9" s="27">
        <f>INDEX('Data MOP+BEN'!$B$122:$AK$122,MATCH(AF$1,'Data MOP+BEN'!$B$1:$AK$1,0))*'Data MOP'!$B$337</f>
        <v>37827911665160.141</v>
      </c>
      <c r="AG9" s="27">
        <f>INDEX('Data MOP+BEN'!$B$122:$AK$122,MATCH(AG$1,'Data MOP+BEN'!$B$1:$AK$1,0))*'Data MOP'!$B$337</f>
        <v>38170473478467.977</v>
      </c>
      <c r="AH9" s="27">
        <f>INDEX('Data MOP+BEN'!$B$122:$AK$122,MATCH(AH$1,'Data MOP+BEN'!$B$1:$AK$1,0))*'Data MOP'!$B$337</f>
        <v>38513035291775.82</v>
      </c>
      <c r="AI9" s="27">
        <f>INDEX('Data MOP+BEN'!$B$122:$AK$122,MATCH(AI$1,'Data MOP+BEN'!$B$1:$AK$1,0))*'Data MOP'!$B$337</f>
        <v>38855597105083.664</v>
      </c>
      <c r="AJ9" s="27">
        <f>INDEX('Data MOP+BEN'!$B$122:$AK$122,MATCH(AJ$1,'Data MOP+BEN'!$B$1:$AK$1,0))*'Data MOP'!$B$337</f>
        <v>39198158918391.508</v>
      </c>
      <c r="AK9" s="27">
        <f>INDEX('Data MOP+BEN'!$B$122:$AK$122,MATCH(AK$1,'Data MOP+BEN'!$B$1:$AK$1,0))*'Data MOP'!$B$337</f>
        <v>39540720731699.352</v>
      </c>
      <c r="AS9" s="27"/>
      <c r="AT9" s="27"/>
      <c r="AU9" s="27"/>
    </row>
    <row r="11" spans="1:47">
      <c r="AK11" s="2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K11"/>
  <sheetViews>
    <sheetView workbookViewId="0">
      <selection activeCell="D13" sqref="D13"/>
    </sheetView>
  </sheetViews>
  <sheetFormatPr defaultColWidth="8.796875" defaultRowHeight="14.25"/>
  <cols>
    <col min="1" max="1" width="32" customWidth="1"/>
    <col min="2" max="3" width="11.46484375" customWidth="1"/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MOP+BEN'!$B$6:$AK$6,MATCH(B$1,'Data MOP+BEN'!$B$1:$AK$1,0))*'Data MOP'!$B$337</f>
        <v>988109190000</v>
      </c>
      <c r="C2" s="27">
        <f>INDEX('Data MOP+BEN'!$B$6:$AK$6,MATCH(C$1,'Data MOP+BEN'!$B$1:$AK$1,0))*'Data MOP'!$B$337</f>
        <v>986521866000</v>
      </c>
      <c r="D2" s="27">
        <f>INDEX('Data MOP+BEN'!$B$6:$AK$6,MATCH(D$1,'Data MOP+BEN'!$B$1:$AK$1,0))*'Data MOP'!$B$337</f>
        <v>984934542000</v>
      </c>
      <c r="E2" s="27">
        <f>INDEX('Data MOP+BEN'!$B$6:$AK$6,MATCH(E$1,'Data MOP+BEN'!$B$1:$AK$1,0))*'Data MOP'!$B$337</f>
        <v>983347217999.99988</v>
      </c>
      <c r="F2" s="27">
        <f>INDEX('Data MOP+BEN'!$B$6:$AK$6,MATCH(F$1,'Data MOP+BEN'!$B$1:$AK$1,0))*'Data MOP'!$B$337</f>
        <v>981759893999.99988</v>
      </c>
      <c r="G2" s="27">
        <f>INDEX('Data MOP+BEN'!$B$6:$AK$6,MATCH(G$1,'Data MOP+BEN'!$B$1:$AK$1,0))*'Data MOP'!$B$337</f>
        <v>980172570000</v>
      </c>
      <c r="H2" s="27">
        <f>INDEX('Data MOP+BEN'!$B$6:$AK$6,MATCH(H$1,'Data MOP+BEN'!$B$1:$AK$1,0))*'Data MOP'!$B$337</f>
        <v>1110333138000</v>
      </c>
      <c r="I2" s="27">
        <f>INDEX('Data MOP+BEN'!$B$6:$AK$6,MATCH(I$1,'Data MOP+BEN'!$B$1:$AK$1,0))*'Data MOP'!$B$337</f>
        <v>1240493706000</v>
      </c>
      <c r="J2" s="27">
        <f>INDEX('Data MOP+BEN'!$B$6:$AK$6,MATCH(J$1,'Data MOP+BEN'!$B$1:$AK$1,0))*'Data MOP'!$B$337</f>
        <v>1370654274000</v>
      </c>
      <c r="K2" s="27">
        <f>INDEX('Data MOP+BEN'!$B$6:$AK$6,MATCH(K$1,'Data MOP+BEN'!$B$1:$AK$1,0))*'Data MOP'!$B$337</f>
        <v>1500814842000</v>
      </c>
      <c r="L2" s="27">
        <f>INDEX('Data MOP+BEN'!$B$6:$AK$6,MATCH(L$1,'Data MOP+BEN'!$B$1:$AK$1,0))*'Data MOP'!$B$337</f>
        <v>1630975410000</v>
      </c>
      <c r="M2" s="27">
        <f>INDEX('Data MOP+BEN'!$B$6:$AK$6,MATCH(M$1,'Data MOP+BEN'!$B$1:$AK$1,0))*'Data MOP'!$B$337</f>
        <v>2003996550000</v>
      </c>
      <c r="N2" s="27">
        <f>INDEX('Data MOP+BEN'!$B$6:$AK$6,MATCH(N$1,'Data MOP+BEN'!$B$1:$AK$1,0))*'Data MOP'!$B$337</f>
        <v>2377017690000</v>
      </c>
      <c r="O2" s="27">
        <f>INDEX('Data MOP+BEN'!$B$6:$AK$6,MATCH(O$1,'Data MOP+BEN'!$B$1:$AK$1,0))*'Data MOP'!$B$337</f>
        <v>2750038830000</v>
      </c>
      <c r="P2" s="27">
        <f>INDEX('Data MOP+BEN'!$B$6:$AK$6,MATCH(P$1,'Data MOP+BEN'!$B$1:$AK$1,0))*'Data MOP'!$B$337</f>
        <v>3123059969999.9995</v>
      </c>
      <c r="Q2" s="27">
        <f>INDEX('Data MOP+BEN'!$B$6:$AK$6,MATCH(Q$1,'Data MOP+BEN'!$B$1:$AK$1,0))*'Data MOP'!$B$337</f>
        <v>3496081110000</v>
      </c>
      <c r="R2" s="27">
        <f>INDEX('Data MOP+BEN'!$B$6:$AK$6,MATCH(R$1,'Data MOP+BEN'!$B$1:$AK$1,0))*'Data MOP'!$B$337</f>
        <v>3910372673999.9995</v>
      </c>
      <c r="S2" s="27">
        <f>INDEX('Data MOP+BEN'!$B$6:$AK$6,MATCH(S$1,'Data MOP+BEN'!$B$1:$AK$1,0))*'Data MOP'!$B$337</f>
        <v>4324664238000</v>
      </c>
      <c r="T2" s="27">
        <f>INDEX('Data MOP+BEN'!$B$6:$AK$6,MATCH(T$1,'Data MOP+BEN'!$B$1:$AK$1,0))*'Data MOP'!$B$337</f>
        <v>4738955802000</v>
      </c>
      <c r="U2" s="27">
        <f>INDEX('Data MOP+BEN'!$B$6:$AK$6,MATCH(U$1,'Data MOP+BEN'!$B$1:$AK$1,0))*'Data MOP'!$B$337</f>
        <v>5153247366000.001</v>
      </c>
      <c r="V2" s="27">
        <f>INDEX('Data MOP+BEN'!$B$6:$AK$6,MATCH(V$1,'Data MOP+BEN'!$B$1:$AK$1,0))*'Data MOP'!$B$337</f>
        <v>5567538930000</v>
      </c>
      <c r="W2" s="27">
        <f>INDEX('Data MOP+BEN'!$B$6:$AK$6,MATCH(W$1,'Data MOP+BEN'!$B$1:$AK$1,0))*'Data MOP'!$B$337</f>
        <v>5820717108000</v>
      </c>
      <c r="X2" s="27">
        <f>INDEX('Data MOP+BEN'!$B$6:$AK$6,MATCH(X$1,'Data MOP+BEN'!$B$1:$AK$1,0))*'Data MOP'!$B$337</f>
        <v>6073895286000</v>
      </c>
      <c r="Y2" s="27">
        <f>INDEX('Data MOP+BEN'!$B$6:$AK$6,MATCH(Y$1,'Data MOP+BEN'!$B$1:$AK$1,0))*'Data MOP'!$B$337</f>
        <v>6327073464000</v>
      </c>
      <c r="Z2" s="27">
        <f>INDEX('Data MOP+BEN'!$B$6:$AK$6,MATCH(Z$1,'Data MOP+BEN'!$B$1:$AK$1,0))*'Data MOP'!$B$337</f>
        <v>6580251642000</v>
      </c>
      <c r="AA2" s="27">
        <f>INDEX('Data MOP+BEN'!$B$6:$AK$6,MATCH(AA$1,'Data MOP+BEN'!$B$1:$AK$1,0))*'Data MOP'!$B$337</f>
        <v>6833429820000</v>
      </c>
      <c r="AB2" s="27">
        <f>INDEX('Data MOP+BEN'!$B$6:$AK$6,MATCH(AB$1,'Data MOP+BEN'!$B$1:$AK$1,0))*'Data MOP'!$B$337</f>
        <v>7298515751999.999</v>
      </c>
      <c r="AC2" s="27">
        <f>INDEX('Data MOP+BEN'!$B$6:$AK$6,MATCH(AC$1,'Data MOP+BEN'!$B$1:$AK$1,0))*'Data MOP'!$B$337</f>
        <v>7763601683999.999</v>
      </c>
      <c r="AD2" s="27">
        <f>INDEX('Data MOP+BEN'!$B$6:$AK$6,MATCH(AD$1,'Data MOP+BEN'!$B$1:$AK$1,0))*'Data MOP'!$B$337</f>
        <v>8228687615999.998</v>
      </c>
      <c r="AE2" s="27">
        <f>INDEX('Data MOP+BEN'!$B$6:$AK$6,MATCH(AE$1,'Data MOP+BEN'!$B$1:$AK$1,0))*'Data MOP'!$B$337</f>
        <v>8693773547999.998</v>
      </c>
      <c r="AF2" s="27">
        <f>INDEX('Data MOP+BEN'!$B$6:$AK$6,MATCH(AF$1,'Data MOP+BEN'!$B$1:$AK$1,0))*'Data MOP'!$B$337</f>
        <v>9158859479999.998</v>
      </c>
      <c r="AG2" s="27">
        <f>INDEX('Data MOP+BEN'!$B$6:$AK$6,MATCH(AG$1,'Data MOP+BEN'!$B$1:$AK$1,0))*'Data MOP'!$B$337</f>
        <v>9640612313999.998</v>
      </c>
      <c r="AH2" s="27">
        <f>INDEX('Data MOP+BEN'!$B$6:$AK$6,MATCH(AH$1,'Data MOP+BEN'!$B$1:$AK$1,0))*'Data MOP'!$B$337</f>
        <v>10122365147999.998</v>
      </c>
      <c r="AI2" s="27">
        <f>INDEX('Data MOP+BEN'!$B$6:$AK$6,MATCH(AI$1,'Data MOP+BEN'!$B$1:$AK$1,0))*'Data MOP'!$B$337</f>
        <v>10604117981999.998</v>
      </c>
      <c r="AJ2" s="27">
        <f>INDEX('Data MOP+BEN'!$B$6:$AK$6,MATCH(AJ$1,'Data MOP+BEN'!$B$1:$AK$1,0))*'Data MOP'!$B$337</f>
        <v>11085870815999.998</v>
      </c>
      <c r="AK2" s="27">
        <f>INDEX('Data MOP+BEN'!$B$6:$AK$6,MATCH(AK$1,'Data MOP+BEN'!$B$1:$AK$1,0))*'Data MOP'!$B$337</f>
        <v>11567623649999.998</v>
      </c>
    </row>
    <row r="3" spans="1:37">
      <c r="A3" t="s">
        <v>1</v>
      </c>
      <c r="B3" s="27">
        <f>INDEX('Data MOP+BEN'!$B$23:$AK$23,MATCH(B$1,'Data MOP+BEN'!$B$1:$AK$1,0))*'Data MOP'!$B$337</f>
        <v>615905128248772.63</v>
      </c>
      <c r="C3" s="27">
        <f>INDEX('Data MOP+BEN'!$B$23:$AK$23,MATCH(C$1,'Data MOP+BEN'!$B$1:$AK$1,0))*'Data MOP'!$B$337</f>
        <v>678367250683255.63</v>
      </c>
      <c r="D3" s="27">
        <f>INDEX('Data MOP+BEN'!$B$23:$AK$23,MATCH(D$1,'Data MOP+BEN'!$B$1:$AK$1,0))*'Data MOP'!$B$337</f>
        <v>740829373117738.5</v>
      </c>
      <c r="E3" s="27">
        <f>INDEX('Data MOP+BEN'!$B$23:$AK$23,MATCH(E$1,'Data MOP+BEN'!$B$1:$AK$1,0))*'Data MOP'!$B$337</f>
        <v>803291495552221.5</v>
      </c>
      <c r="F3" s="27">
        <f>INDEX('Data MOP+BEN'!$B$23:$AK$23,MATCH(F$1,'Data MOP+BEN'!$B$1:$AK$1,0))*'Data MOP'!$B$337</f>
        <v>865753617986704.38</v>
      </c>
      <c r="G3" s="27">
        <f>INDEX('Data MOP+BEN'!$B$23:$AK$23,MATCH(G$1,'Data MOP+BEN'!$B$1:$AK$1,0))*'Data MOP'!$B$337</f>
        <v>928215740421187.38</v>
      </c>
      <c r="H3" s="27">
        <f>INDEX('Data MOP+BEN'!$B$23:$AK$23,MATCH(H$1,'Data MOP+BEN'!$B$1:$AK$1,0))*'Data MOP'!$B$337</f>
        <v>965031285514538.25</v>
      </c>
      <c r="I3" s="27">
        <f>INDEX('Data MOP+BEN'!$B$23:$AK$23,MATCH(I$1,'Data MOP+BEN'!$B$1:$AK$1,0))*'Data MOP'!$B$337</f>
        <v>1001846830607889.3</v>
      </c>
      <c r="J3" s="27">
        <f>INDEX('Data MOP+BEN'!$B$23:$AK$23,MATCH(J$1,'Data MOP+BEN'!$B$1:$AK$1,0))*'Data MOP'!$B$337</f>
        <v>1038662375701240.4</v>
      </c>
      <c r="K3" s="27">
        <f>INDEX('Data MOP+BEN'!$B$23:$AK$23,MATCH(K$1,'Data MOP+BEN'!$B$1:$AK$1,0))*'Data MOP'!$B$337</f>
        <v>1075477920794591.3</v>
      </c>
      <c r="L3" s="27">
        <f>INDEX('Data MOP+BEN'!$B$23:$AK$23,MATCH(L$1,'Data MOP+BEN'!$B$1:$AK$1,0))*'Data MOP'!$B$337</f>
        <v>1112293465887942.3</v>
      </c>
      <c r="M3" s="27">
        <f>INDEX('Data MOP+BEN'!$B$23:$AK$23,MATCH(M$1,'Data MOP+BEN'!$B$1:$AK$1,0))*'Data MOP'!$B$337</f>
        <v>1143259405987929</v>
      </c>
      <c r="N3" s="27">
        <f>INDEX('Data MOP+BEN'!$B$23:$AK$23,MATCH(N$1,'Data MOP+BEN'!$B$1:$AK$1,0))*'Data MOP'!$B$337</f>
        <v>1174225346087915.5</v>
      </c>
      <c r="O3" s="27">
        <f>INDEX('Data MOP+BEN'!$B$23:$AK$23,MATCH(O$1,'Data MOP+BEN'!$B$1:$AK$1,0))*'Data MOP'!$B$337</f>
        <v>1205191286187902.3</v>
      </c>
      <c r="P3" s="27">
        <f>INDEX('Data MOP+BEN'!$B$23:$AK$23,MATCH(P$1,'Data MOP+BEN'!$B$1:$AK$1,0))*'Data MOP'!$B$337</f>
        <v>1236157226287888.8</v>
      </c>
      <c r="Q3" s="27">
        <f>INDEX('Data MOP+BEN'!$B$23:$AK$23,MATCH(Q$1,'Data MOP+BEN'!$B$1:$AK$1,0))*'Data MOP'!$B$337</f>
        <v>1267123166387875.5</v>
      </c>
      <c r="R3" s="27">
        <f>INDEX('Data MOP+BEN'!$B$23:$AK$23,MATCH(R$1,'Data MOP+BEN'!$B$1:$AK$1,0))*'Data MOP'!$B$337</f>
        <v>1285549642697607.3</v>
      </c>
      <c r="S3" s="27">
        <f>INDEX('Data MOP+BEN'!$B$23:$AK$23,MATCH(S$1,'Data MOP+BEN'!$B$1:$AK$1,0))*'Data MOP'!$B$337</f>
        <v>1303976119007338.8</v>
      </c>
      <c r="T3" s="27">
        <f>INDEX('Data MOP+BEN'!$B$23:$AK$23,MATCH(T$1,'Data MOP+BEN'!$B$1:$AK$1,0))*'Data MOP'!$B$337</f>
        <v>1322402595317070.5</v>
      </c>
      <c r="U3" s="27">
        <f>INDEX('Data MOP+BEN'!$B$23:$AK$23,MATCH(U$1,'Data MOP+BEN'!$B$1:$AK$1,0))*'Data MOP'!$B$337</f>
        <v>1340829071626802</v>
      </c>
      <c r="V3" s="27">
        <f>INDEX('Data MOP+BEN'!$B$23:$AK$23,MATCH(V$1,'Data MOP+BEN'!$B$1:$AK$1,0))*'Data MOP'!$B$337</f>
        <v>1359255547936533.8</v>
      </c>
      <c r="W3" s="27">
        <f>INDEX('Data MOP+BEN'!$B$23:$AK$23,MATCH(W$1,'Data MOP+BEN'!$B$1:$AK$1,0))*'Data MOP'!$B$337</f>
        <v>1368599452590960.5</v>
      </c>
      <c r="X3" s="27">
        <f>INDEX('Data MOP+BEN'!$B$23:$AK$23,MATCH(X$1,'Data MOP+BEN'!$B$1:$AK$1,0))*'Data MOP'!$B$337</f>
        <v>1377943357245387.5</v>
      </c>
      <c r="Y3" s="27">
        <f>INDEX('Data MOP+BEN'!$B$23:$AK$23,MATCH(Y$1,'Data MOP+BEN'!$B$1:$AK$1,0))*'Data MOP'!$B$337</f>
        <v>1387287261899814.3</v>
      </c>
      <c r="Z3" s="27">
        <f>INDEX('Data MOP+BEN'!$B$23:$AK$23,MATCH(Z$1,'Data MOP+BEN'!$B$1:$AK$1,0))*'Data MOP'!$B$337</f>
        <v>1396631166554241</v>
      </c>
      <c r="AA3" s="27">
        <f>INDEX('Data MOP+BEN'!$B$23:$AK$23,MATCH(AA$1,'Data MOP+BEN'!$B$1:$AK$1,0))*'Data MOP'!$B$337</f>
        <v>1405975071208668</v>
      </c>
      <c r="AB3" s="27">
        <f>INDEX('Data MOP+BEN'!$B$23:$AK$23,MATCH(AB$1,'Data MOP+BEN'!$B$1:$AK$1,0))*'Data MOP'!$B$337</f>
        <v>1395578447107219.3</v>
      </c>
      <c r="AC3" s="27">
        <f>INDEX('Data MOP+BEN'!$B$23:$AK$23,MATCH(AC$1,'Data MOP+BEN'!$B$1:$AK$1,0))*'Data MOP'!$B$337</f>
        <v>1385181823005770.5</v>
      </c>
      <c r="AD3" s="27">
        <f>INDEX('Data MOP+BEN'!$B$23:$AK$23,MATCH(AD$1,'Data MOP+BEN'!$B$1:$AK$1,0))*'Data MOP'!$B$337</f>
        <v>1374785198904322</v>
      </c>
      <c r="AE3" s="27">
        <f>INDEX('Data MOP+BEN'!$B$23:$AK$23,MATCH(AE$1,'Data MOP+BEN'!$B$1:$AK$1,0))*'Data MOP'!$B$337</f>
        <v>1364388574802873.3</v>
      </c>
      <c r="AF3" s="27">
        <f>INDEX('Data MOP+BEN'!$B$23:$AK$23,MATCH(AF$1,'Data MOP+BEN'!$B$1:$AK$1,0))*'Data MOP'!$B$337</f>
        <v>1353991950701424.8</v>
      </c>
      <c r="AG3" s="27">
        <f>INDEX('Data MOP+BEN'!$B$23:$AK$23,MATCH(AG$1,'Data MOP+BEN'!$B$1:$AK$1,0))*'Data MOP'!$B$337</f>
        <v>1332485288239365.3</v>
      </c>
      <c r="AH3" s="27">
        <f>INDEX('Data MOP+BEN'!$B$23:$AK$23,MATCH(AH$1,'Data MOP+BEN'!$B$1:$AK$1,0))*'Data MOP'!$B$337</f>
        <v>1310978625777306</v>
      </c>
      <c r="AI3" s="27">
        <f>INDEX('Data MOP+BEN'!$B$23:$AK$23,MATCH(AI$1,'Data MOP+BEN'!$B$1:$AK$1,0))*'Data MOP'!$B$337</f>
        <v>1289471963315246.5</v>
      </c>
      <c r="AJ3" s="27">
        <f>INDEX('Data MOP+BEN'!$B$23:$AK$23,MATCH(AJ$1,'Data MOP+BEN'!$B$1:$AK$1,0))*'Data MOP'!$B$337</f>
        <v>1267965300853187</v>
      </c>
      <c r="AK3" s="27">
        <f>INDEX('Data MOP+BEN'!$B$23:$AK$23,MATCH(AK$1,'Data MOP+BEN'!$B$1:$AK$1,0))*'Data MOP'!$B$337</f>
        <v>1246458638391127.8</v>
      </c>
    </row>
    <row r="4" spans="1:37">
      <c r="A4" t="s">
        <v>2</v>
      </c>
      <c r="B4" s="27">
        <f>INDEX('Data MOP+BEN'!$B$35:$AK$35,MATCH(B$1,'Data MOP+BEN'!$B$1:$AK$1,0))*'Data MOP'!$B$337</f>
        <v>48550314561160.594</v>
      </c>
      <c r="C4" s="27">
        <f>INDEX('Data MOP+BEN'!$B$35:$AK$35,MATCH(C$1,'Data MOP+BEN'!$B$1:$AK$1,0))*'Data MOP'!$B$337</f>
        <v>40170344773412.797</v>
      </c>
      <c r="D4" s="27">
        <f>INDEX('Data MOP+BEN'!$B$35:$AK$35,MATCH(D$1,'Data MOP+BEN'!$B$1:$AK$1,0))*'Data MOP'!$B$337</f>
        <v>46054117239475.219</v>
      </c>
      <c r="E4" s="27">
        <f>INDEX('Data MOP+BEN'!$B$35:$AK$35,MATCH(E$1,'Data MOP+BEN'!$B$1:$AK$1,0))*'Data MOP'!$B$337</f>
        <v>46693757756690.039</v>
      </c>
      <c r="F4" s="27">
        <f>INDEX('Data MOP+BEN'!$B$35:$AK$35,MATCH(F$1,'Data MOP+BEN'!$B$1:$AK$1,0))*'Data MOP'!$B$337</f>
        <v>47342282169977.289</v>
      </c>
      <c r="G4" s="27">
        <f>INDEX('Data MOP+BEN'!$B$35:$AK$35,MATCH(G$1,'Data MOP+BEN'!$B$1:$AK$1,0))*'Data MOP'!$B$337</f>
        <v>47999813866782.406</v>
      </c>
      <c r="H4" s="27">
        <f>INDEX('Data MOP+BEN'!$B$35:$AK$35,MATCH(H$1,'Data MOP+BEN'!$B$1:$AK$1,0))*'Data MOP'!$B$337</f>
        <v>48666477948265.375</v>
      </c>
      <c r="I4" s="27">
        <f>INDEX('Data MOP+BEN'!$B$35:$AK$35,MATCH(I$1,'Data MOP+BEN'!$B$1:$AK$1,0))*'Data MOP'!$B$337</f>
        <v>49342401253102.266</v>
      </c>
      <c r="J4" s="27">
        <f>INDEX('Data MOP+BEN'!$B$35:$AK$35,MATCH(J$1,'Data MOP+BEN'!$B$1:$AK$1,0))*'Data MOP'!$B$337</f>
        <v>50027712381617.453</v>
      </c>
      <c r="K4" s="27">
        <f>INDEX('Data MOP+BEN'!$B$35:$AK$35,MATCH(K$1,'Data MOP+BEN'!$B$1:$AK$1,0))*'Data MOP'!$B$337</f>
        <v>50722541720250.898</v>
      </c>
      <c r="L4" s="27">
        <f>INDEX('Data MOP+BEN'!$B$35:$AK$35,MATCH(L$1,'Data MOP+BEN'!$B$1:$AK$1,0))*'Data MOP'!$B$337</f>
        <v>51427021466365.375</v>
      </c>
      <c r="M4" s="27">
        <f>INDEX('Data MOP+BEN'!$B$35:$AK$35,MATCH(M$1,'Data MOP+BEN'!$B$1:$AK$1,0))*'Data MOP'!$B$337</f>
        <v>52141285653398.094</v>
      </c>
      <c r="N4" s="27">
        <f>INDEX('Data MOP+BEN'!$B$35:$AK$35,MATCH(N$1,'Data MOP+BEN'!$B$1:$AK$1,0))*'Data MOP'!$B$337</f>
        <v>52865470176361.82</v>
      </c>
      <c r="O4" s="27">
        <f>INDEX('Data MOP+BEN'!$B$35:$AK$35,MATCH(O$1,'Data MOP+BEN'!$B$1:$AK$1,0))*'Data MOP'!$B$337</f>
        <v>53599712817700.055</v>
      </c>
      <c r="P4" s="27">
        <f>INDEX('Data MOP+BEN'!$B$35:$AK$35,MATCH(P$1,'Data MOP+BEN'!$B$1:$AK$1,0))*'Data MOP'!$B$337</f>
        <v>54344153273501.305</v>
      </c>
      <c r="Q4" s="27">
        <f>INDEX('Data MOP+BEN'!$B$35:$AK$35,MATCH(Q$1,'Data MOP+BEN'!$B$1:$AK$1,0))*'Data MOP'!$B$337</f>
        <v>55098933180077.57</v>
      </c>
      <c r="R4" s="27">
        <f>INDEX('Data MOP+BEN'!$B$35:$AK$35,MATCH(R$1,'Data MOP+BEN'!$B$1:$AK$1,0))*'Data MOP'!$B$337</f>
        <v>55864196140911.852</v>
      </c>
      <c r="S4" s="27">
        <f>INDEX('Data MOP+BEN'!$B$35:$AK$35,MATCH(S$1,'Data MOP+BEN'!$B$1:$AK$1,0))*'Data MOP'!$B$337</f>
        <v>56640087753979.93</v>
      </c>
      <c r="T4" s="27">
        <f>INDEX('Data MOP+BEN'!$B$35:$AK$35,MATCH(T$1,'Data MOP+BEN'!$B$1:$AK$1,0))*'Data MOP'!$B$337</f>
        <v>57426755639451.734</v>
      </c>
      <c r="U4" s="27">
        <f>INDEX('Data MOP+BEN'!$B$35:$AK$35,MATCH(U$1,'Data MOP+BEN'!$B$1:$AK$1,0))*'Data MOP'!$B$337</f>
        <v>58224349467777.313</v>
      </c>
      <c r="V4" s="27">
        <f>INDEX('Data MOP+BEN'!$B$35:$AK$35,MATCH(V$1,'Data MOP+BEN'!$B$1:$AK$1,0))*'Data MOP'!$B$337</f>
        <v>59033020988162.969</v>
      </c>
      <c r="W4" s="27">
        <f>INDEX('Data MOP+BEN'!$B$35:$AK$35,MATCH(W$1,'Data MOP+BEN'!$B$1:$AK$1,0))*'Data MOP'!$B$337</f>
        <v>59852924057442.859</v>
      </c>
      <c r="X4" s="27">
        <f>INDEX('Data MOP+BEN'!$B$35:$AK$35,MATCH(X$1,'Data MOP+BEN'!$B$1:$AK$1,0))*'Data MOP'!$B$337</f>
        <v>60684214669351.641</v>
      </c>
      <c r="Y4" s="27">
        <f>INDEX('Data MOP+BEN'!$B$35:$AK$35,MATCH(Y$1,'Data MOP+BEN'!$B$1:$AK$1,0))*'Data MOP'!$B$337</f>
        <v>61527050984203.602</v>
      </c>
      <c r="Z4" s="27">
        <f>INDEX('Data MOP+BEN'!$B$35:$AK$35,MATCH(Z$1,'Data MOP+BEN'!$B$1:$AK$1,0))*'Data MOP'!$B$337</f>
        <v>62381593358984.047</v>
      </c>
      <c r="AA4" s="27">
        <f>INDEX('Data MOP+BEN'!$B$35:$AK$35,MATCH(AA$1,'Data MOP+BEN'!$B$1:$AK$1,0))*'Data MOP'!$B$337</f>
        <v>63248004377858.672</v>
      </c>
      <c r="AB4" s="27">
        <f>INDEX('Data MOP+BEN'!$B$35:$AK$35,MATCH(AB$1,'Data MOP+BEN'!$B$1:$AK$1,0))*'Data MOP'!$B$337</f>
        <v>64126448883106.555</v>
      </c>
      <c r="AC4" s="27">
        <f>INDEX('Data MOP+BEN'!$B$35:$AK$35,MATCH(AC$1,'Data MOP+BEN'!$B$1:$AK$1,0))*'Data MOP'!$B$337</f>
        <v>65017094006482.875</v>
      </c>
      <c r="AD4" s="27">
        <f>INDEX('Data MOP+BEN'!$B$35:$AK$35,MATCH(AD$1,'Data MOP+BEN'!$B$1:$AK$1,0))*'Data MOP'!$B$337</f>
        <v>65920109201017.203</v>
      </c>
      <c r="AE4" s="27">
        <f>INDEX('Data MOP+BEN'!$B$35:$AK$35,MATCH(AE$1,'Data MOP+BEN'!$B$1:$AK$1,0))*'Data MOP'!$B$337</f>
        <v>66835666273253.391</v>
      </c>
      <c r="AF4" s="27">
        <f>INDEX('Data MOP+BEN'!$B$35:$AK$35,MATCH(AF$1,'Data MOP+BEN'!$B$1:$AK$1,0))*'Data MOP'!$B$337</f>
        <v>67763939415937.297</v>
      </c>
      <c r="AG4" s="27">
        <f>INDEX('Data MOP+BEN'!$B$35:$AK$35,MATCH(AG$1,'Data MOP+BEN'!$B$1:$AK$1,0))*'Data MOP'!$B$337</f>
        <v>68705105241158.484</v>
      </c>
      <c r="AH4" s="27">
        <f>INDEX('Data MOP+BEN'!$B$35:$AK$35,MATCH(AH$1,'Data MOP+BEN'!$B$1:$AK$1,0))*'Data MOP'!$B$337</f>
        <v>69659342813952.172</v>
      </c>
      <c r="AI4" s="27">
        <f>INDEX('Data MOP+BEN'!$B$35:$AK$35,MATCH(AI$1,'Data MOP+BEN'!$B$1:$AK$1,0))*'Data MOP'!$B$337</f>
        <v>70626833686368</v>
      </c>
      <c r="AJ4" s="27">
        <f>INDEX('Data MOP+BEN'!$B$35:$AK$35,MATCH(AJ$1,'Data MOP+BEN'!$B$1:$AK$1,0))*'Data MOP'!$B$337</f>
        <v>71607761932011.828</v>
      </c>
      <c r="AK4" s="27">
        <f>INDEX('Data MOP+BEN'!$B$35:$AK$35,MATCH(AK$1,'Data MOP+BEN'!$B$1:$AK$1,0))*'Data MOP'!$B$337</f>
        <v>72602314181067.375</v>
      </c>
    </row>
    <row r="5" spans="1:37">
      <c r="A5" t="s">
        <v>3</v>
      </c>
      <c r="B5" s="27">
        <f>INDEX('Data MOP+BEN'!$B$47:$AK$47,MATCH(B$1,'Data MOP+BEN'!$B$1:$AK$1,0))*'Data MOP'!$B$337</f>
        <v>88188153316017.219</v>
      </c>
      <c r="C5" s="27">
        <f>INDEX('Data MOP+BEN'!$B$47:$AK$47,MATCH(C$1,'Data MOP+BEN'!$B$1:$AK$1,0))*'Data MOP'!$B$337</f>
        <v>87219907594396.469</v>
      </c>
      <c r="D5" s="27">
        <f>INDEX('Data MOP+BEN'!$B$47:$AK$47,MATCH(D$1,'Data MOP+BEN'!$B$1:$AK$1,0))*'Data MOP'!$B$337</f>
        <v>85821059341765.609</v>
      </c>
      <c r="E5" s="27">
        <f>INDEX('Data MOP+BEN'!$B$47:$AK$47,MATCH(E$1,'Data MOP+BEN'!$B$1:$AK$1,0))*'Data MOP'!$B$337</f>
        <v>89812736520452.391</v>
      </c>
      <c r="F5" s="27">
        <f>INDEX('Data MOP+BEN'!$B$47:$AK$47,MATCH(F$1,'Data MOP+BEN'!$B$1:$AK$1,0))*'Data MOP'!$B$337</f>
        <v>93804413699139.156</v>
      </c>
      <c r="G5" s="27">
        <f>INDEX('Data MOP+BEN'!$B$47:$AK$47,MATCH(G$1,'Data MOP+BEN'!$B$1:$AK$1,0))*'Data MOP'!$B$337</f>
        <v>97796090877825.938</v>
      </c>
      <c r="H5" s="27">
        <f>INDEX('Data MOP+BEN'!$B$47:$AK$47,MATCH(H$1,'Data MOP+BEN'!$B$1:$AK$1,0))*'Data MOP'!$B$337</f>
        <v>101388600338644.05</v>
      </c>
      <c r="I5" s="27">
        <f>INDEX('Data MOP+BEN'!$B$47:$AK$47,MATCH(I$1,'Data MOP+BEN'!$B$1:$AK$1,0))*'Data MOP'!$B$337</f>
        <v>104981109799462.13</v>
      </c>
      <c r="J5" s="27">
        <f>INDEX('Data MOP+BEN'!$B$47:$AK$47,MATCH(J$1,'Data MOP+BEN'!$B$1:$AK$1,0))*'Data MOP'!$B$337</f>
        <v>108573619260280.22</v>
      </c>
      <c r="K5" s="27">
        <f>INDEX('Data MOP+BEN'!$B$47:$AK$47,MATCH(K$1,'Data MOP+BEN'!$B$1:$AK$1,0))*'Data MOP'!$B$337</f>
        <v>112166128721098.31</v>
      </c>
      <c r="L5" s="27">
        <f>INDEX('Data MOP+BEN'!$B$47:$AK$47,MATCH(L$1,'Data MOP+BEN'!$B$1:$AK$1,0))*'Data MOP'!$B$337</f>
        <v>115758638181916.42</v>
      </c>
      <c r="M5" s="27">
        <f>INDEX('Data MOP+BEN'!$B$47:$AK$47,MATCH(M$1,'Data MOP+BEN'!$B$1:$AK$1,0))*'Data MOP'!$B$337</f>
        <v>119351147642734.5</v>
      </c>
      <c r="N5" s="27">
        <f>INDEX('Data MOP+BEN'!$B$47:$AK$47,MATCH(N$1,'Data MOP+BEN'!$B$1:$AK$1,0))*'Data MOP'!$B$337</f>
        <v>122943657103552.59</v>
      </c>
      <c r="O5" s="27">
        <f>INDEX('Data MOP+BEN'!$B$47:$AK$47,MATCH(O$1,'Data MOP+BEN'!$B$1:$AK$1,0))*'Data MOP'!$B$337</f>
        <v>126536166564370.7</v>
      </c>
      <c r="P5" s="27">
        <f>INDEX('Data MOP+BEN'!$B$47:$AK$47,MATCH(P$1,'Data MOP+BEN'!$B$1:$AK$1,0))*'Data MOP'!$B$337</f>
        <v>130128676025188.8</v>
      </c>
      <c r="Q5" s="27">
        <f>INDEX('Data MOP+BEN'!$B$47:$AK$47,MATCH(Q$1,'Data MOP+BEN'!$B$1:$AK$1,0))*'Data MOP'!$B$337</f>
        <v>133721185486006.91</v>
      </c>
      <c r="R5" s="27">
        <f>INDEX('Data MOP+BEN'!$B$47:$AK$47,MATCH(R$1,'Data MOP+BEN'!$B$1:$AK$1,0))*'Data MOP'!$B$337</f>
        <v>136515359511087.67</v>
      </c>
      <c r="S5" s="27">
        <f>INDEX('Data MOP+BEN'!$B$47:$AK$47,MATCH(S$1,'Data MOP+BEN'!$B$1:$AK$1,0))*'Data MOP'!$B$337</f>
        <v>139309533536168.39</v>
      </c>
      <c r="T5" s="27">
        <f>INDEX('Data MOP+BEN'!$B$47:$AK$47,MATCH(T$1,'Data MOP+BEN'!$B$1:$AK$1,0))*'Data MOP'!$B$337</f>
        <v>142103707561249.13</v>
      </c>
      <c r="U5" s="27">
        <f>INDEX('Data MOP+BEN'!$B$47:$AK$47,MATCH(U$1,'Data MOP+BEN'!$B$1:$AK$1,0))*'Data MOP'!$B$337</f>
        <v>144897881586329.88</v>
      </c>
      <c r="V5" s="27">
        <f>INDEX('Data MOP+BEN'!$B$47:$AK$47,MATCH(V$1,'Data MOP+BEN'!$B$1:$AK$1,0))*'Data MOP'!$B$337</f>
        <v>147692055611410.63</v>
      </c>
      <c r="W5" s="27">
        <f>INDEX('Data MOP+BEN'!$B$47:$AK$47,MATCH(W$1,'Data MOP+BEN'!$B$1:$AK$1,0))*'Data MOP'!$B$337</f>
        <v>151284565072228.69</v>
      </c>
      <c r="X5" s="27">
        <f>INDEX('Data MOP+BEN'!$B$47:$AK$47,MATCH(X$1,'Data MOP+BEN'!$B$1:$AK$1,0))*'Data MOP'!$B$337</f>
        <v>154877074533046.81</v>
      </c>
      <c r="Y5" s="27">
        <f>INDEX('Data MOP+BEN'!$B$47:$AK$47,MATCH(Y$1,'Data MOP+BEN'!$B$1:$AK$1,0))*'Data MOP'!$B$337</f>
        <v>158469583993864.91</v>
      </c>
      <c r="Z5" s="27">
        <f>INDEX('Data MOP+BEN'!$B$47:$AK$47,MATCH(Z$1,'Data MOP+BEN'!$B$1:$AK$1,0))*'Data MOP'!$B$337</f>
        <v>162062093454683</v>
      </c>
      <c r="AA5" s="27">
        <f>INDEX('Data MOP+BEN'!$B$47:$AK$47,MATCH(AA$1,'Data MOP+BEN'!$B$1:$AK$1,0))*'Data MOP'!$B$337</f>
        <v>165654602915501.09</v>
      </c>
      <c r="AB5" s="27">
        <f>INDEX('Data MOP+BEN'!$B$47:$AK$47,MATCH(AB$1,'Data MOP+BEN'!$B$1:$AK$1,0))*'Data MOP'!$B$337</f>
        <v>167251273786975.81</v>
      </c>
      <c r="AC5" s="27">
        <f>INDEX('Data MOP+BEN'!$B$47:$AK$47,MATCH(AC$1,'Data MOP+BEN'!$B$1:$AK$1,0))*'Data MOP'!$B$337</f>
        <v>168847944658450.53</v>
      </c>
      <c r="AD5" s="27">
        <f>INDEX('Data MOP+BEN'!$B$47:$AK$47,MATCH(AD$1,'Data MOP+BEN'!$B$1:$AK$1,0))*'Data MOP'!$B$337</f>
        <v>170444615529925.25</v>
      </c>
      <c r="AE5" s="27">
        <f>INDEX('Data MOP+BEN'!$B$47:$AK$47,MATCH(AE$1,'Data MOP+BEN'!$B$1:$AK$1,0))*'Data MOP'!$B$337</f>
        <v>172041286401399.97</v>
      </c>
      <c r="AF5" s="27">
        <f>INDEX('Data MOP+BEN'!$B$47:$AK$47,MATCH(AF$1,'Data MOP+BEN'!$B$1:$AK$1,0))*'Data MOP'!$B$337</f>
        <v>173637957272874.69</v>
      </c>
      <c r="AG5" s="27">
        <f>INDEX('Data MOP+BEN'!$B$47:$AK$47,MATCH(AG$1,'Data MOP+BEN'!$B$1:$AK$1,0))*'Data MOP'!$B$337</f>
        <v>174436292708612.06</v>
      </c>
      <c r="AH5" s="27">
        <f>INDEX('Data MOP+BEN'!$B$47:$AK$47,MATCH(AH$1,'Data MOP+BEN'!$B$1:$AK$1,0))*'Data MOP'!$B$337</f>
        <v>175234628144349.41</v>
      </c>
      <c r="AI5" s="27">
        <f>INDEX('Data MOP+BEN'!$B$47:$AK$47,MATCH(AI$1,'Data MOP+BEN'!$B$1:$AK$1,0))*'Data MOP'!$B$337</f>
        <v>176032963580086.75</v>
      </c>
      <c r="AJ5" s="27">
        <f>INDEX('Data MOP+BEN'!$B$47:$AK$47,MATCH(AJ$1,'Data MOP+BEN'!$B$1:$AK$1,0))*'Data MOP'!$B$337</f>
        <v>176831299015824.13</v>
      </c>
      <c r="AK5" s="27">
        <f>INDEX('Data MOP+BEN'!$B$47:$AK$47,MATCH(AK$1,'Data MOP+BEN'!$B$1:$AK$1,0))*'Data MOP'!$B$337</f>
        <v>177629634451561.47</v>
      </c>
    </row>
    <row r="6" spans="1:37">
      <c r="A6" t="s">
        <v>4</v>
      </c>
      <c r="B6" s="27">
        <f>INDEX('Data MOP+BEN'!$B$59:$AJ$59,MATCH(B$1,'Data MOP+BEN'!$B$1:$AK$1,0))*'Data MOP'!$B$337</f>
        <v>0</v>
      </c>
      <c r="C6" s="27">
        <f>INDEX('Data MOP+BEN'!$B$59:$AJ$59,MATCH(C$1,'Data MOP+BEN'!$B$1:$AK$1,0))*'Data MOP'!$B$337</f>
        <v>0</v>
      </c>
      <c r="D6" s="27">
        <f>INDEX('Data MOP+BEN'!$B$59:$AJ$59,MATCH(D$1,'Data MOP+BEN'!$B$1:$AK$1,0))*'Data MOP'!$B$337</f>
        <v>0</v>
      </c>
      <c r="E6" s="27">
        <f>INDEX('Data MOP+BEN'!$B$59:$AJ$59,MATCH(E$1,'Data MOP+BEN'!$B$1:$AK$1,0))*'Data MOP'!$B$337</f>
        <v>0</v>
      </c>
      <c r="F6" s="27">
        <f>INDEX('Data MOP+BEN'!$B$59:$AJ$59,MATCH(F$1,'Data MOP+BEN'!$B$1:$AK$1,0))*'Data MOP'!$B$337</f>
        <v>0</v>
      </c>
      <c r="G6" s="27">
        <f>INDEX('Data MOP+BEN'!$B$59:$AJ$59,MATCH(G$1,'Data MOP+BEN'!$B$1:$AK$1,0))*'Data MOP'!$B$337</f>
        <v>0</v>
      </c>
      <c r="H6" s="27">
        <f>INDEX('Data MOP+BEN'!$B$59:$AJ$59,MATCH(H$1,'Data MOP+BEN'!$B$1:$AK$1,0))*'Data MOP'!$B$337</f>
        <v>0</v>
      </c>
      <c r="I6" s="27">
        <f>INDEX('Data MOP+BEN'!$B$59:$AJ$59,MATCH(I$1,'Data MOP+BEN'!$B$1:$AK$1,0))*'Data MOP'!$B$337</f>
        <v>0</v>
      </c>
      <c r="J6" s="27">
        <f>INDEX('Data MOP+BEN'!$B$59:$AJ$59,MATCH(J$1,'Data MOP+BEN'!$B$1:$AK$1,0))*'Data MOP'!$B$337</f>
        <v>0</v>
      </c>
      <c r="K6" s="27">
        <f>INDEX('Data MOP+BEN'!$B$59:$AJ$59,MATCH(K$1,'Data MOP+BEN'!$B$1:$AK$1,0))*'Data MOP'!$B$337</f>
        <v>0</v>
      </c>
      <c r="L6" s="27">
        <f>INDEX('Data MOP+BEN'!$B$59:$AJ$59,MATCH(L$1,'Data MOP+BEN'!$B$1:$AK$1,0))*'Data MOP'!$B$337</f>
        <v>0</v>
      </c>
      <c r="M6" s="27">
        <f>INDEX('Data MOP+BEN'!$B$59:$AJ$59,MATCH(M$1,'Data MOP+BEN'!$B$1:$AK$1,0))*'Data MOP'!$B$337</f>
        <v>0</v>
      </c>
      <c r="N6" s="27">
        <f>INDEX('Data MOP+BEN'!$B$59:$AJ$59,MATCH(N$1,'Data MOP+BEN'!$B$1:$AK$1,0))*'Data MOP'!$B$337</f>
        <v>0</v>
      </c>
      <c r="O6" s="27">
        <f>INDEX('Data MOP+BEN'!$B$59:$AJ$59,MATCH(O$1,'Data MOP+BEN'!$B$1:$AK$1,0))*'Data MOP'!$B$337</f>
        <v>0</v>
      </c>
      <c r="P6" s="27">
        <f>INDEX('Data MOP+BEN'!$B$59:$AJ$59,MATCH(P$1,'Data MOP+BEN'!$B$1:$AK$1,0))*'Data MOP'!$B$337</f>
        <v>0</v>
      </c>
      <c r="Q6" s="27">
        <f>INDEX('Data MOP+BEN'!$B$59:$AJ$59,MATCH(Q$1,'Data MOP+BEN'!$B$1:$AK$1,0))*'Data MOP'!$B$337</f>
        <v>0</v>
      </c>
      <c r="R6" s="27">
        <f>INDEX('Data MOP+BEN'!$B$59:$AJ$59,MATCH(R$1,'Data MOP+BEN'!$B$1:$AK$1,0))*'Data MOP'!$B$337</f>
        <v>0</v>
      </c>
      <c r="S6" s="27">
        <f>INDEX('Data MOP+BEN'!$B$59:$AJ$59,MATCH(S$1,'Data MOP+BEN'!$B$1:$AK$1,0))*'Data MOP'!$B$337</f>
        <v>0</v>
      </c>
      <c r="T6" s="27">
        <f>INDEX('Data MOP+BEN'!$B$59:$AJ$59,MATCH(T$1,'Data MOP+BEN'!$B$1:$AK$1,0))*'Data MOP'!$B$337</f>
        <v>0</v>
      </c>
      <c r="U6" s="27">
        <f>INDEX('Data MOP+BEN'!$B$59:$AJ$59,MATCH(U$1,'Data MOP+BEN'!$B$1:$AK$1,0))*'Data MOP'!$B$337</f>
        <v>0</v>
      </c>
      <c r="V6" s="27">
        <f>INDEX('Data MOP+BEN'!$B$59:$AJ$59,MATCH(V$1,'Data MOP+BEN'!$B$1:$AK$1,0))*'Data MOP'!$B$337</f>
        <v>0</v>
      </c>
      <c r="W6" s="27">
        <f>INDEX('Data MOP+BEN'!$B$59:$AJ$59,MATCH(W$1,'Data MOP+BEN'!$B$1:$AK$1,0))*'Data MOP'!$B$337</f>
        <v>0</v>
      </c>
      <c r="X6" s="27">
        <f>INDEX('Data MOP+BEN'!$B$59:$AJ$59,MATCH(X$1,'Data MOP+BEN'!$B$1:$AK$1,0))*'Data MOP'!$B$337</f>
        <v>0</v>
      </c>
      <c r="Y6" s="27">
        <f>INDEX('Data MOP+BEN'!$B$59:$AJ$59,MATCH(Y$1,'Data MOP+BEN'!$B$1:$AK$1,0))*'Data MOP'!$B$337</f>
        <v>0</v>
      </c>
      <c r="Z6" s="27">
        <f>INDEX('Data MOP+BEN'!$B$59:$AJ$59,MATCH(Z$1,'Data MOP+BEN'!$B$1:$AK$1,0))*'Data MOP'!$B$337</f>
        <v>0</v>
      </c>
      <c r="AA6" s="27">
        <f>INDEX('Data MOP+BEN'!$B$59:$AJ$59,MATCH(AA$1,'Data MOP+BEN'!$B$1:$AK$1,0))*'Data MOP'!$B$337</f>
        <v>0</v>
      </c>
      <c r="AB6" s="27">
        <f>INDEX('Data MOP+BEN'!$B$59:$AJ$59,MATCH(AB$1,'Data MOP+BEN'!$B$1:$AK$1,0))*'Data MOP'!$B$337</f>
        <v>0</v>
      </c>
      <c r="AC6" s="27">
        <f>INDEX('Data MOP+BEN'!$B$59:$AJ$59,MATCH(AC$1,'Data MOP+BEN'!$B$1:$AK$1,0))*'Data MOP'!$B$337</f>
        <v>0</v>
      </c>
      <c r="AD6" s="27">
        <f>INDEX('Data MOP+BEN'!$B$59:$AJ$59,MATCH(AD$1,'Data MOP+BEN'!$B$1:$AK$1,0))*'Data MOP'!$B$337</f>
        <v>0</v>
      </c>
      <c r="AE6" s="27">
        <f>INDEX('Data MOP+BEN'!$B$59:$AJ$59,MATCH(AE$1,'Data MOP+BEN'!$B$1:$AK$1,0))*'Data MOP'!$B$337</f>
        <v>0</v>
      </c>
      <c r="AF6" s="27">
        <f>INDEX('Data MOP+BEN'!$B$59:$AJ$59,MATCH(AF$1,'Data MOP+BEN'!$B$1:$AK$1,0))*'Data MOP'!$B$337</f>
        <v>0</v>
      </c>
      <c r="AG6" s="27">
        <f>INDEX('Data MOP+BEN'!$B$59:$AJ$59,MATCH(AG$1,'Data MOP+BEN'!$B$1:$AK$1,0))*'Data MOP'!$B$337</f>
        <v>0</v>
      </c>
      <c r="AH6" s="27">
        <f>INDEX('Data MOP+BEN'!$B$59:$AJ$59,MATCH(AH$1,'Data MOP+BEN'!$B$1:$AK$1,0))*'Data MOP'!$B$337</f>
        <v>0</v>
      </c>
      <c r="AI6" s="27">
        <f>INDEX('Data MOP+BEN'!$B$59:$AJ$59,MATCH(AI$1,'Data MOP+BEN'!$B$1:$AK$1,0))*'Data MOP'!$B$337</f>
        <v>0</v>
      </c>
      <c r="AJ6" s="27">
        <f>INDEX('Data MOP+BEN'!$B$59:$AJ$59,MATCH(AJ$1,'Data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MOP+BEN'!$B$98:$AK$98,MATCH(B$1,'Data MOP+BEN'!$B$1:$AK$1,0))*'Data MOP'!$B$337</f>
        <v>0</v>
      </c>
      <c r="C7" s="27">
        <f>INDEX('Data MOP+BEN'!$B$98:$AK$98,MATCH(C$1,'Data MOP+BEN'!$B$1:$AK$1,0))*'Data MOP'!$B$337</f>
        <v>0</v>
      </c>
      <c r="D7" s="27">
        <f>INDEX('Data MOP+BEN'!$B$98:$AK$98,MATCH(D$1,'Data MOP+BEN'!$B$1:$AK$1,0))*'Data MOP'!$B$337</f>
        <v>0</v>
      </c>
      <c r="E7" s="27">
        <f>INDEX('Data MOP+BEN'!$B$98:$AK$98,MATCH(E$1,'Data MOP+BEN'!$B$1:$AK$1,0))*'Data MOP'!$B$337</f>
        <v>0</v>
      </c>
      <c r="F7" s="27">
        <f>INDEX('Data MOP+BEN'!$B$98:$AK$98,MATCH(F$1,'Data MOP+BEN'!$B$1:$AK$1,0))*'Data MOP'!$B$337</f>
        <v>0</v>
      </c>
      <c r="G7" s="27">
        <f>INDEX('Data MOP+BEN'!$B$98:$AK$98,MATCH(G$1,'Data MOP+BEN'!$B$1:$AK$1,0))*'Data MOP'!$B$337</f>
        <v>0</v>
      </c>
      <c r="H7" s="27">
        <f>INDEX('Data MOP+BEN'!$B$98:$AK$98,MATCH(H$1,'Data MOP+BEN'!$B$1:$AK$1,0))*'Data MOP'!$B$337</f>
        <v>0</v>
      </c>
      <c r="I7" s="27">
        <f>INDEX('Data MOP+BEN'!$B$98:$AK$98,MATCH(I$1,'Data MOP+BEN'!$B$1:$AK$1,0))*'Data MOP'!$B$337</f>
        <v>0</v>
      </c>
      <c r="J7" s="27">
        <f>INDEX('Data MOP+BEN'!$B$98:$AK$98,MATCH(J$1,'Data MOP+BEN'!$B$1:$AK$1,0))*'Data MOP'!$B$337</f>
        <v>0</v>
      </c>
      <c r="K7" s="27">
        <f>INDEX('Data MOP+BEN'!$B$98:$AK$98,MATCH(K$1,'Data MOP+BEN'!$B$1:$AK$1,0))*'Data MOP'!$B$337</f>
        <v>0</v>
      </c>
      <c r="L7" s="27">
        <f>INDEX('Data MOP+BEN'!$B$98:$AK$98,MATCH(L$1,'Data MOP+BEN'!$B$1:$AK$1,0))*'Data MOP'!$B$337</f>
        <v>0</v>
      </c>
      <c r="M7" s="27">
        <f>INDEX('Data MOP+BEN'!$B$98:$AK$98,MATCH(M$1,'Data MOP+BEN'!$B$1:$AK$1,0))*'Data MOP'!$B$337</f>
        <v>0</v>
      </c>
      <c r="N7" s="27">
        <f>INDEX('Data MOP+BEN'!$B$98:$AK$98,MATCH(N$1,'Data MOP+BEN'!$B$1:$AK$1,0))*'Data MOP'!$B$337</f>
        <v>0</v>
      </c>
      <c r="O7" s="27">
        <f>INDEX('Data MOP+BEN'!$B$98:$AK$98,MATCH(O$1,'Data MOP+BEN'!$B$1:$AK$1,0))*'Data MOP'!$B$337</f>
        <v>0</v>
      </c>
      <c r="P7" s="27">
        <f>INDEX('Data MOP+BEN'!$B$98:$AK$98,MATCH(P$1,'Data MOP+BEN'!$B$1:$AK$1,0))*'Data MOP'!$B$337</f>
        <v>0</v>
      </c>
      <c r="Q7" s="27">
        <f>INDEX('Data MOP+BEN'!$B$98:$AK$98,MATCH(Q$1,'Data MOP+BEN'!$B$1:$AK$1,0))*'Data MOP'!$B$337</f>
        <v>0</v>
      </c>
      <c r="R7" s="27">
        <f>INDEX('Data MOP+BEN'!$B$98:$AK$98,MATCH(R$1,'Data MOP+BEN'!$B$1:$AK$1,0))*'Data MOP'!$B$337</f>
        <v>0</v>
      </c>
      <c r="S7" s="27">
        <f>INDEX('Data MOP+BEN'!$B$98:$AK$98,MATCH(S$1,'Data MOP+BEN'!$B$1:$AK$1,0))*'Data MOP'!$B$337</f>
        <v>0</v>
      </c>
      <c r="T7" s="27">
        <f>INDEX('Data MOP+BEN'!$B$98:$AK$98,MATCH(T$1,'Data MOP+BEN'!$B$1:$AK$1,0))*'Data MOP'!$B$337</f>
        <v>0</v>
      </c>
      <c r="U7" s="27">
        <f>INDEX('Data MOP+BEN'!$B$98:$AK$98,MATCH(U$1,'Data MOP+BEN'!$B$1:$AK$1,0))*'Data MOP'!$B$337</f>
        <v>0</v>
      </c>
      <c r="V7" s="27">
        <f>INDEX('Data MOP+BEN'!$B$98:$AK$98,MATCH(V$1,'Data MOP+BEN'!$B$1:$AK$1,0))*'Data MOP'!$B$337</f>
        <v>0</v>
      </c>
      <c r="W7" s="27">
        <f>INDEX('Data MOP+BEN'!$B$98:$AK$98,MATCH(W$1,'Data MOP+BEN'!$B$1:$AK$1,0))*'Data MOP'!$B$337</f>
        <v>0</v>
      </c>
      <c r="X7" s="27">
        <f>INDEX('Data MOP+BEN'!$B$98:$AK$98,MATCH(X$1,'Data MOP+BEN'!$B$1:$AK$1,0))*'Data MOP'!$B$337</f>
        <v>0</v>
      </c>
      <c r="Y7" s="27">
        <f>INDEX('Data MOP+BEN'!$B$98:$AK$98,MATCH(Y$1,'Data MOP+BEN'!$B$1:$AK$1,0))*'Data MOP'!$B$337</f>
        <v>0</v>
      </c>
      <c r="Z7" s="27">
        <f>INDEX('Data MOP+BEN'!$B$98:$AK$98,MATCH(Z$1,'Data MOP+BEN'!$B$1:$AK$1,0))*'Data MOP'!$B$337</f>
        <v>0</v>
      </c>
      <c r="AA7" s="27">
        <f>INDEX('Data MOP+BEN'!$B$98:$AK$98,MATCH(AA$1,'Data MOP+BEN'!$B$1:$AK$1,0))*'Data MOP'!$B$337</f>
        <v>0</v>
      </c>
      <c r="AB7" s="27">
        <f>INDEX('Data MOP+BEN'!$B$98:$AK$98,MATCH(AB$1,'Data MOP+BEN'!$B$1:$AK$1,0))*'Data MOP'!$B$337</f>
        <v>0</v>
      </c>
      <c r="AC7" s="27">
        <f>INDEX('Data MOP+BEN'!$B$98:$AK$98,MATCH(AC$1,'Data MOP+BEN'!$B$1:$AK$1,0))*'Data MOP'!$B$337</f>
        <v>0</v>
      </c>
      <c r="AD7" s="27">
        <f>INDEX('Data MOP+BEN'!$B$98:$AK$98,MATCH(AD$1,'Data MOP+BEN'!$B$1:$AK$1,0))*'Data MOP'!$B$337</f>
        <v>0</v>
      </c>
      <c r="AE7" s="27">
        <f>INDEX('Data MOP+BEN'!$B$98:$AK$98,MATCH(AE$1,'Data MOP+BEN'!$B$1:$AK$1,0))*'Data MOP'!$B$337</f>
        <v>0</v>
      </c>
      <c r="AF7" s="27">
        <f>INDEX('Data MOP+BEN'!$B$98:$AK$98,MATCH(AF$1,'Data MOP+BEN'!$B$1:$AK$1,0))*'Data MOP'!$B$337</f>
        <v>0</v>
      </c>
      <c r="AG7" s="27">
        <f>INDEX('Data MOP+BEN'!$B$98:$AK$98,MATCH(AG$1,'Data MOP+BEN'!$B$1:$AK$1,0))*'Data MOP'!$B$337</f>
        <v>0</v>
      </c>
      <c r="AH7" s="27">
        <f>INDEX('Data MOP+BEN'!$B$98:$AK$98,MATCH(AH$1,'Data MOP+BEN'!$B$1:$AK$1,0))*'Data MOP'!$B$337</f>
        <v>0</v>
      </c>
      <c r="AI7" s="27">
        <f>INDEX('Data MOP+BEN'!$B$98:$AK$98,MATCH(AI$1,'Data MOP+BEN'!$B$1:$AK$1,0))*'Data MOP'!$B$337</f>
        <v>0</v>
      </c>
      <c r="AJ7" s="27">
        <f>INDEX('Data MOP+BEN'!$B$98:$AK$98,MATCH(AJ$1,'Data MOP+BEN'!$B$1:$AK$1,0))*'Data MOP'!$B$337</f>
        <v>0</v>
      </c>
      <c r="AK7" s="27">
        <f>INDEX('Data MOP+BEN'!$B$98:$AK$98,MATCH(AK$1,'Data MOP+BEN'!$B$1:$AK$1,0))*'Data MOP'!$B$337</f>
        <v>0</v>
      </c>
    </row>
    <row r="8" spans="1:37">
      <c r="A8" t="s">
        <v>6</v>
      </c>
      <c r="B8" s="27">
        <f>INDEX('Data MOP+BEN'!$B$111:$AK$111,MATCH(B$1,'Data MOP+BEN'!$B$1:$AK$1,0))*'Data MOP'!$B$337</f>
        <v>0</v>
      </c>
      <c r="C8" s="27">
        <f>INDEX('Data MOP+BEN'!$B$111:$AK$111,MATCH(C$1,'Data MOP+BEN'!$B$1:$AK$1,0))*'Data MOP'!$B$337</f>
        <v>0</v>
      </c>
      <c r="D8" s="27">
        <f>INDEX('Data MOP+BEN'!$B$111:$AK$111,MATCH(D$1,'Data MOP+BEN'!$B$1:$AK$1,0))*'Data MOP'!$B$337</f>
        <v>0</v>
      </c>
      <c r="E8" s="27">
        <f>INDEX('Data MOP+BEN'!$B$111:$AK$111,MATCH(E$1,'Data MOP+BEN'!$B$1:$AK$1,0))*'Data MOP'!$B$337</f>
        <v>0</v>
      </c>
      <c r="F8" s="27">
        <f>INDEX('Data MOP+BEN'!$B$111:$AK$111,MATCH(F$1,'Data MOP+BEN'!$B$1:$AK$1,0))*'Data MOP'!$B$337</f>
        <v>0</v>
      </c>
      <c r="G8" s="27">
        <f>INDEX('Data MOP+BEN'!$B$111:$AK$111,MATCH(G$1,'Data MOP+BEN'!$B$1:$AK$1,0))*'Data MOP'!$B$337</f>
        <v>0</v>
      </c>
      <c r="H8" s="27">
        <f>INDEX('Data MOP+BEN'!$B$111:$AK$111,MATCH(H$1,'Data MOP+BEN'!$B$1:$AK$1,0))*'Data MOP'!$B$337</f>
        <v>0</v>
      </c>
      <c r="I8" s="27">
        <f>INDEX('Data MOP+BEN'!$B$111:$AK$111,MATCH(I$1,'Data MOP+BEN'!$B$1:$AK$1,0))*'Data MOP'!$B$337</f>
        <v>0</v>
      </c>
      <c r="J8" s="27">
        <f>INDEX('Data MOP+BEN'!$B$111:$AK$111,MATCH(J$1,'Data MOP+BEN'!$B$1:$AK$1,0))*'Data MOP'!$B$337</f>
        <v>0</v>
      </c>
      <c r="K8" s="27">
        <f>INDEX('Data MOP+BEN'!$B$111:$AK$111,MATCH(K$1,'Data MOP+BEN'!$B$1:$AK$1,0))*'Data MOP'!$B$337</f>
        <v>0</v>
      </c>
      <c r="L8" s="27">
        <f>INDEX('Data MOP+BEN'!$B$111:$AK$111,MATCH(L$1,'Data MOP+BEN'!$B$1:$AK$1,0))*'Data MOP'!$B$337</f>
        <v>0</v>
      </c>
      <c r="M8" s="27">
        <f>INDEX('Data MOP+BEN'!$B$111:$AK$111,MATCH(M$1,'Data MOP+BEN'!$B$1:$AK$1,0))*'Data MOP'!$B$337</f>
        <v>0</v>
      </c>
      <c r="N8" s="27">
        <f>INDEX('Data MOP+BEN'!$B$111:$AK$111,MATCH(N$1,'Data MOP+BEN'!$B$1:$AK$1,0))*'Data MOP'!$B$337</f>
        <v>0</v>
      </c>
      <c r="O8" s="27">
        <f>INDEX('Data MOP+BEN'!$B$111:$AK$111,MATCH(O$1,'Data MOP+BEN'!$B$1:$AK$1,0))*'Data MOP'!$B$337</f>
        <v>0</v>
      </c>
      <c r="P8" s="27">
        <f>INDEX('Data MOP+BEN'!$B$111:$AK$111,MATCH(P$1,'Data MOP+BEN'!$B$1:$AK$1,0))*'Data MOP'!$B$337</f>
        <v>0</v>
      </c>
      <c r="Q8" s="27">
        <f>INDEX('Data MOP+BEN'!$B$111:$AK$111,MATCH(Q$1,'Data MOP+BEN'!$B$1:$AK$1,0))*'Data MOP'!$B$337</f>
        <v>0</v>
      </c>
      <c r="R8" s="27">
        <f>INDEX('Data MOP+BEN'!$B$111:$AK$111,MATCH(R$1,'Data MOP+BEN'!$B$1:$AK$1,0))*'Data MOP'!$B$337</f>
        <v>0</v>
      </c>
      <c r="S8" s="27">
        <f>INDEX('Data MOP+BEN'!$B$111:$AK$111,MATCH(S$1,'Data MOP+BEN'!$B$1:$AK$1,0))*'Data MOP'!$B$337</f>
        <v>0</v>
      </c>
      <c r="T8" s="27">
        <f>INDEX('Data MOP+BEN'!$B$111:$AK$111,MATCH(T$1,'Data MOP+BEN'!$B$1:$AK$1,0))*'Data MOP'!$B$337</f>
        <v>0</v>
      </c>
      <c r="U8" s="27">
        <f>INDEX('Data MOP+BEN'!$B$111:$AK$111,MATCH(U$1,'Data MOP+BEN'!$B$1:$AK$1,0))*'Data MOP'!$B$337</f>
        <v>0</v>
      </c>
      <c r="V8" s="27">
        <f>INDEX('Data MOP+BEN'!$B$111:$AK$111,MATCH(V$1,'Data MOP+BEN'!$B$1:$AK$1,0))*'Data MOP'!$B$337</f>
        <v>0</v>
      </c>
      <c r="W8" s="27">
        <f>INDEX('Data MOP+BEN'!$B$111:$AK$111,MATCH(W$1,'Data MOP+BEN'!$B$1:$AK$1,0))*'Data MOP'!$B$337</f>
        <v>0</v>
      </c>
      <c r="X8" s="27">
        <f>INDEX('Data MOP+BEN'!$B$111:$AK$111,MATCH(X$1,'Data MOP+BEN'!$B$1:$AK$1,0))*'Data MOP'!$B$337</f>
        <v>0</v>
      </c>
      <c r="Y8" s="27">
        <f>INDEX('Data MOP+BEN'!$B$111:$AK$111,MATCH(Y$1,'Data MOP+BEN'!$B$1:$AK$1,0))*'Data MOP'!$B$337</f>
        <v>0</v>
      </c>
      <c r="Z8" s="27">
        <f>INDEX('Data MOP+BEN'!$B$111:$AK$111,MATCH(Z$1,'Data MOP+BEN'!$B$1:$AK$1,0))*'Data MOP'!$B$337</f>
        <v>0</v>
      </c>
      <c r="AA8" s="27">
        <f>INDEX('Data MOP+BEN'!$B$111:$AK$111,MATCH(AA$1,'Data MOP+BEN'!$B$1:$AK$1,0))*'Data MOP'!$B$337</f>
        <v>0</v>
      </c>
      <c r="AB8" s="27">
        <f>INDEX('Data MOP+BEN'!$B$111:$AK$111,MATCH(AB$1,'Data MOP+BEN'!$B$1:$AK$1,0))*'Data MOP'!$B$337</f>
        <v>0</v>
      </c>
      <c r="AC8" s="27">
        <f>INDEX('Data MOP+BEN'!$B$111:$AK$111,MATCH(AC$1,'Data MOP+BEN'!$B$1:$AK$1,0))*'Data MOP'!$B$337</f>
        <v>0</v>
      </c>
      <c r="AD8" s="27">
        <f>INDEX('Data MOP+BEN'!$B$111:$AK$111,MATCH(AD$1,'Data MOP+BEN'!$B$1:$AK$1,0))*'Data MOP'!$B$337</f>
        <v>0</v>
      </c>
      <c r="AE8" s="27">
        <f>INDEX('Data MOP+BEN'!$B$111:$AK$111,MATCH(AE$1,'Data MOP+BEN'!$B$1:$AK$1,0))*'Data MOP'!$B$337</f>
        <v>0</v>
      </c>
      <c r="AF8" s="27">
        <f>INDEX('Data MOP+BEN'!$B$111:$AK$111,MATCH(AF$1,'Data MOP+BEN'!$B$1:$AK$1,0))*'Data MOP'!$B$337</f>
        <v>0</v>
      </c>
      <c r="AG8" s="27">
        <f>INDEX('Data MOP+BEN'!$B$111:$AK$111,MATCH(AG$1,'Data MOP+BEN'!$B$1:$AK$1,0))*'Data MOP'!$B$337</f>
        <v>0</v>
      </c>
      <c r="AH8" s="27">
        <f>INDEX('Data MOP+BEN'!$B$111:$AK$111,MATCH(AH$1,'Data MOP+BEN'!$B$1:$AK$1,0))*'Data MOP'!$B$337</f>
        <v>0</v>
      </c>
      <c r="AI8" s="27">
        <f>INDEX('Data MOP+BEN'!$B$111:$AK$111,MATCH(AI$1,'Data MOP+BEN'!$B$1:$AK$1,0))*'Data MOP'!$B$337</f>
        <v>0</v>
      </c>
      <c r="AJ8" s="27">
        <f>INDEX('Data MOP+BEN'!$B$111:$AK$111,MATCH(AJ$1,'Data MOP+BEN'!$B$1:$AK$1,0))*'Data MOP'!$B$337</f>
        <v>0</v>
      </c>
      <c r="AK8" s="27">
        <f>INDEX('Data MOP+BEN'!$B$111:$AK$111,MATCH(AK$1,'Data MOP+BEN'!$B$1:$AK$1,0))*'Data MOP'!$B$337</f>
        <v>0</v>
      </c>
    </row>
    <row r="9" spans="1:37">
      <c r="A9" t="s">
        <v>81</v>
      </c>
      <c r="B9" s="27">
        <f>INDEX('Data MOP+BEN'!$B$123:$AK$123,MATCH(B$1,'Data MOP+BEN'!$B$1:$AK$1,0))*'Data MOP'!$B$337</f>
        <v>195767274511998.03</v>
      </c>
      <c r="C9" s="27">
        <f>INDEX('Data MOP+BEN'!$B$123:$AK$123,MATCH(C$1,'Data MOP+BEN'!$B$1:$AK$1,0))*'Data MOP'!$B$337</f>
        <v>195714273533804.06</v>
      </c>
      <c r="D9" s="27">
        <f>INDEX('Data MOP+BEN'!$B$123:$AK$123,MATCH(D$1,'Data MOP+BEN'!$B$1:$AK$1,0))*'Data MOP'!$B$337</f>
        <v>195661272555610.13</v>
      </c>
      <c r="E9" s="27">
        <f>INDEX('Data MOP+BEN'!$B$123:$AK$123,MATCH(E$1,'Data MOP+BEN'!$B$1:$AK$1,0))*'Data MOP'!$B$337</f>
        <v>195608271577416.16</v>
      </c>
      <c r="F9" s="27">
        <f>INDEX('Data MOP+BEN'!$B$123:$AK$123,MATCH(F$1,'Data MOP+BEN'!$B$1:$AK$1,0))*'Data MOP'!$B$337</f>
        <v>195555270599222.22</v>
      </c>
      <c r="G9" s="27">
        <f>INDEX('Data MOP+BEN'!$B$123:$AK$123,MATCH(G$1,'Data MOP+BEN'!$B$1:$AK$1,0))*'Data MOP'!$B$337</f>
        <v>195502269621028.22</v>
      </c>
      <c r="H9" s="27">
        <f>INDEX('Data MOP+BEN'!$B$123:$AK$123,MATCH(H$1,'Data MOP+BEN'!$B$1:$AK$1,0))*'Data MOP'!$B$337</f>
        <v>193447090020649.91</v>
      </c>
      <c r="I9" s="27">
        <f>INDEX('Data MOP+BEN'!$B$123:$AK$123,MATCH(I$1,'Data MOP+BEN'!$B$1:$AK$1,0))*'Data MOP'!$B$337</f>
        <v>191391910420271.63</v>
      </c>
      <c r="J9" s="27">
        <f>INDEX('Data MOP+BEN'!$B$123:$AK$123,MATCH(J$1,'Data MOP+BEN'!$B$1:$AK$1,0))*'Data MOP'!$B$337</f>
        <v>189336730819893.31</v>
      </c>
      <c r="K9" s="27">
        <f>INDEX('Data MOP+BEN'!$B$123:$AK$123,MATCH(K$1,'Data MOP+BEN'!$B$1:$AK$1,0))*'Data MOP'!$B$337</f>
        <v>187281551219515</v>
      </c>
      <c r="L9" s="27">
        <f>INDEX('Data MOP+BEN'!$B$123:$AK$123,MATCH(L$1,'Data MOP+BEN'!$B$1:$AK$1,0))*'Data MOP'!$B$337</f>
        <v>185226371619136.69</v>
      </c>
      <c r="M9" s="27">
        <f>INDEX('Data MOP+BEN'!$B$123:$AK$123,MATCH(M$1,'Data MOP+BEN'!$B$1:$AK$1,0))*'Data MOP'!$B$337</f>
        <v>189088534300795.84</v>
      </c>
      <c r="N9" s="27">
        <f>INDEX('Data MOP+BEN'!$B$123:$AK$123,MATCH(N$1,'Data MOP+BEN'!$B$1:$AK$1,0))*'Data MOP'!$B$337</f>
        <v>192950696982455</v>
      </c>
      <c r="O9" s="27">
        <f>INDEX('Data MOP+BEN'!$B$123:$AK$123,MATCH(O$1,'Data MOP+BEN'!$B$1:$AK$1,0))*'Data MOP'!$B$337</f>
        <v>196812859664114.13</v>
      </c>
      <c r="P9" s="27">
        <f>INDEX('Data MOP+BEN'!$B$123:$AK$123,MATCH(P$1,'Data MOP+BEN'!$B$1:$AK$1,0))*'Data MOP'!$B$337</f>
        <v>200675022345773.25</v>
      </c>
      <c r="Q9" s="27">
        <f>INDEX('Data MOP+BEN'!$B$123:$AK$123,MATCH(Q$1,'Data MOP+BEN'!$B$1:$AK$1,0))*'Data MOP'!$B$337</f>
        <v>204537185027432.41</v>
      </c>
      <c r="R9" s="27">
        <f>INDEX('Data MOP+BEN'!$B$123:$AK$123,MATCH(R$1,'Data MOP+BEN'!$B$1:$AK$1,0))*'Data MOP'!$B$337</f>
        <v>206852461180305.47</v>
      </c>
      <c r="S9" s="27">
        <f>INDEX('Data MOP+BEN'!$B$123:$AK$123,MATCH(S$1,'Data MOP+BEN'!$B$1:$AK$1,0))*'Data MOP'!$B$337</f>
        <v>209167737333178.53</v>
      </c>
      <c r="T9" s="27">
        <f>INDEX('Data MOP+BEN'!$B$123:$AK$123,MATCH(T$1,'Data MOP+BEN'!$B$1:$AK$1,0))*'Data MOP'!$B$337</f>
        <v>211483013486051.56</v>
      </c>
      <c r="U9" s="27">
        <f>INDEX('Data MOP+BEN'!$B$123:$AK$123,MATCH(U$1,'Data MOP+BEN'!$B$1:$AK$1,0))*'Data MOP'!$B$337</f>
        <v>213798289638924.66</v>
      </c>
      <c r="V9" s="27">
        <f>INDEX('Data MOP+BEN'!$B$123:$AK$123,MATCH(V$1,'Data MOP+BEN'!$B$1:$AK$1,0))*'Data MOP'!$B$337</f>
        <v>216113565791797.69</v>
      </c>
      <c r="W9" s="27">
        <f>INDEX('Data MOP+BEN'!$B$123:$AK$123,MATCH(W$1,'Data MOP+BEN'!$B$1:$AK$1,0))*'Data MOP'!$B$337</f>
        <v>216932037077705.53</v>
      </c>
      <c r="X9" s="27">
        <f>INDEX('Data MOP+BEN'!$B$123:$AK$123,MATCH(X$1,'Data MOP+BEN'!$B$1:$AK$1,0))*'Data MOP'!$B$337</f>
        <v>217750508363613.38</v>
      </c>
      <c r="Y9" s="27">
        <f>INDEX('Data MOP+BEN'!$B$123:$AK$123,MATCH(Y$1,'Data MOP+BEN'!$B$1:$AK$1,0))*'Data MOP'!$B$337</f>
        <v>218568979649521.25</v>
      </c>
      <c r="Z9" s="27">
        <f>INDEX('Data MOP+BEN'!$B$123:$AK$123,MATCH(Z$1,'Data MOP+BEN'!$B$1:$AK$1,0))*'Data MOP'!$B$337</f>
        <v>219387450935429.09</v>
      </c>
      <c r="AA9" s="27">
        <f>INDEX('Data MOP+BEN'!$B$123:$AK$123,MATCH(AA$1,'Data MOP+BEN'!$B$1:$AK$1,0))*'Data MOP'!$B$337</f>
        <v>220205922221336.94</v>
      </c>
      <c r="AB9" s="27">
        <f>INDEX('Data MOP+BEN'!$B$123:$AK$123,MATCH(AB$1,'Data MOP+BEN'!$B$1:$AK$1,0))*'Data MOP'!$B$337</f>
        <v>222155194668284.41</v>
      </c>
      <c r="AC9" s="27">
        <f>INDEX('Data MOP+BEN'!$B$123:$AK$123,MATCH(AC$1,'Data MOP+BEN'!$B$1:$AK$1,0))*'Data MOP'!$B$337</f>
        <v>224104467115231.88</v>
      </c>
      <c r="AD9" s="27">
        <f>INDEX('Data MOP+BEN'!$B$123:$AK$123,MATCH(AD$1,'Data MOP+BEN'!$B$1:$AK$1,0))*'Data MOP'!$B$337</f>
        <v>226053739562179.34</v>
      </c>
      <c r="AE9" s="27">
        <f>INDEX('Data MOP+BEN'!$B$123:$AK$123,MATCH(AE$1,'Data MOP+BEN'!$B$1:$AK$1,0))*'Data MOP'!$B$337</f>
        <v>228003012009126.84</v>
      </c>
      <c r="AF9" s="27">
        <f>INDEX('Data MOP+BEN'!$B$123:$AK$123,MATCH(AF$1,'Data MOP+BEN'!$B$1:$AK$1,0))*'Data MOP'!$B$337</f>
        <v>229952284456074.31</v>
      </c>
      <c r="AG9" s="27">
        <f>INDEX('Data MOP+BEN'!$B$123:$AK$123,MATCH(AG$1,'Data MOP+BEN'!$B$1:$AK$1,0))*'Data MOP'!$B$337</f>
        <v>234004300506001.22</v>
      </c>
      <c r="AH9" s="27">
        <f>INDEX('Data MOP+BEN'!$B$123:$AK$123,MATCH(AH$1,'Data MOP+BEN'!$B$1:$AK$1,0))*'Data MOP'!$B$337</f>
        <v>238056316555928.16</v>
      </c>
      <c r="AI9" s="27">
        <f>INDEX('Data MOP+BEN'!$B$123:$AK$123,MATCH(AI$1,'Data MOP+BEN'!$B$1:$AK$1,0))*'Data MOP'!$B$337</f>
        <v>242108332605855.13</v>
      </c>
      <c r="AJ9" s="27">
        <f>INDEX('Data MOP+BEN'!$B$123:$AK$123,MATCH(AJ$1,'Data MOP+BEN'!$B$1:$AK$1,0))*'Data MOP'!$B$337</f>
        <v>246160348655782.03</v>
      </c>
      <c r="AK9" s="27">
        <f>INDEX('Data MOP+BEN'!$B$123:$AK$123,MATCH(AK$1,'Data MOP+BEN'!$B$1:$AK$1,0))*'Data MOP'!$B$337</f>
        <v>250212364705708.97</v>
      </c>
    </row>
    <row r="11" spans="1:37">
      <c r="AK11" s="2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9"/>
  <sheetViews>
    <sheetView workbookViewId="0">
      <selection activeCell="C12" sqref="C12"/>
    </sheetView>
  </sheetViews>
  <sheetFormatPr defaultColWidth="8.796875" defaultRowHeight="14.25"/>
  <cols>
    <col min="1" max="1" width="32.46484375" customWidth="1"/>
    <col min="2" max="3" width="9.796875" customWidth="1"/>
    <col min="4" max="4" width="12" bestFit="1" customWidth="1"/>
    <col min="5" max="5" width="14.6640625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MOP+BEN'!$B$7:$AK$7,MATCH(B$1,'Data MOP+BEN'!$B$1:$AK$1,0))*'Data MOP'!$B$337</f>
        <v>19440750690000</v>
      </c>
      <c r="C2" s="27">
        <f>INDEX('Data MOP+BEN'!$B$7:$AK$7,MATCH(C$1,'Data MOP+BEN'!$B$1:$AK$1,0))*'Data MOP'!$B$337</f>
        <v>19721707038000</v>
      </c>
      <c r="D2" s="27">
        <f>INDEX('Data MOP+BEN'!$B$7:$AK$7,MATCH(D$1,'Data MOP+BEN'!$B$1:$AK$1,0))*'Data MOP'!$B$337</f>
        <v>20002663386000</v>
      </c>
      <c r="E2" s="27">
        <f>INDEX('Data MOP+BEN'!$B$7:$AK$7,MATCH(E$1,'Data MOP+BEN'!$B$1:$AK$1,0))*'Data MOP'!$B$337</f>
        <v>20283619734000</v>
      </c>
      <c r="F2" s="27">
        <f>INDEX('Data MOP+BEN'!$B$7:$AK$7,MATCH(F$1,'Data MOP+BEN'!$B$1:$AK$1,0))*'Data MOP'!$B$337</f>
        <v>20564576082000</v>
      </c>
      <c r="G2" s="27">
        <f>INDEX('Data MOP+BEN'!$B$7:$AK$7,MATCH(G$1,'Data MOP+BEN'!$B$1:$AK$1,0))*'Data MOP'!$B$337</f>
        <v>20845532430000</v>
      </c>
      <c r="H2" s="27">
        <f>INDEX('Data MOP+BEN'!$B$7:$AK$7,MATCH(H$1,'Data MOP+BEN'!$B$1:$AK$1,0))*'Data MOP'!$B$337</f>
        <v>21573320484000</v>
      </c>
      <c r="I2" s="27">
        <f>INDEX('Data MOP+BEN'!$B$7:$AK$7,MATCH(I$1,'Data MOP+BEN'!$B$1:$AK$1,0))*'Data MOP'!$B$337</f>
        <v>22301108538000</v>
      </c>
      <c r="J2" s="27">
        <f>INDEX('Data MOP+BEN'!$B$7:$AK$7,MATCH(J$1,'Data MOP+BEN'!$B$1:$AK$1,0))*'Data MOP'!$B$337</f>
        <v>23028896591999.996</v>
      </c>
      <c r="K2" s="27">
        <f>INDEX('Data MOP+BEN'!$B$7:$AK$7,MATCH(K$1,'Data MOP+BEN'!$B$1:$AK$1,0))*'Data MOP'!$B$337</f>
        <v>23756684646000</v>
      </c>
      <c r="L2" s="27">
        <f>INDEX('Data MOP+BEN'!$B$7:$AK$7,MATCH(L$1,'Data MOP+BEN'!$B$1:$AK$1,0))*'Data MOP'!$B$337</f>
        <v>24484472700000</v>
      </c>
      <c r="M2" s="27">
        <f>INDEX('Data MOP+BEN'!$B$7:$AK$7,MATCH(M$1,'Data MOP+BEN'!$B$1:$AK$1,0))*'Data MOP'!$B$337</f>
        <v>25662676949852.461</v>
      </c>
      <c r="N2" s="27">
        <f>INDEX('Data MOP+BEN'!$B$7:$AK$7,MATCH(N$1,'Data MOP+BEN'!$B$1:$AK$1,0))*'Data MOP'!$B$337</f>
        <v>26840881199704.918</v>
      </c>
      <c r="O2" s="27">
        <f>INDEX('Data MOP+BEN'!$B$7:$AK$7,MATCH(O$1,'Data MOP+BEN'!$B$1:$AK$1,0))*'Data MOP'!$B$337</f>
        <v>28019085449557.375</v>
      </c>
      <c r="P2" s="27">
        <f>INDEX('Data MOP+BEN'!$B$7:$AK$7,MATCH(P$1,'Data MOP+BEN'!$B$1:$AK$1,0))*'Data MOP'!$B$337</f>
        <v>29197289699409.836</v>
      </c>
      <c r="Q2" s="27">
        <f>INDEX('Data MOP+BEN'!$B$7:$AK$7,MATCH(Q$1,'Data MOP+BEN'!$B$1:$AK$1,0))*'Data MOP'!$B$337</f>
        <v>30375493949262.293</v>
      </c>
      <c r="R2" s="27">
        <f>INDEX('Data MOP+BEN'!$B$7:$AK$7,MATCH(R$1,'Data MOP+BEN'!$B$1:$AK$1,0))*'Data MOP'!$B$337</f>
        <v>31109078338032.785</v>
      </c>
      <c r="S2" s="27">
        <f>INDEX('Data MOP+BEN'!$B$7:$AK$7,MATCH(S$1,'Data MOP+BEN'!$B$1:$AK$1,0))*'Data MOP'!$B$337</f>
        <v>31842662726803.277</v>
      </c>
      <c r="T2" s="27">
        <f>INDEX('Data MOP+BEN'!$B$7:$AK$7,MATCH(T$1,'Data MOP+BEN'!$B$1:$AK$1,0))*'Data MOP'!$B$337</f>
        <v>32576247115573.77</v>
      </c>
      <c r="U2" s="27">
        <f>INDEX('Data MOP+BEN'!$B$7:$AK$7,MATCH(U$1,'Data MOP+BEN'!$B$1:$AK$1,0))*'Data MOP'!$B$337</f>
        <v>33309831504344.258</v>
      </c>
      <c r="V2" s="27">
        <f>INDEX('Data MOP+BEN'!$B$7:$AK$7,MATCH(V$1,'Data MOP+BEN'!$B$1:$AK$1,0))*'Data MOP'!$B$337</f>
        <v>34043415893114.75</v>
      </c>
      <c r="W2" s="27">
        <f>INDEX('Data MOP+BEN'!$B$7:$AK$7,MATCH(W$1,'Data MOP+BEN'!$B$1:$AK$1,0))*'Data MOP'!$B$337</f>
        <v>34190132770868.852</v>
      </c>
      <c r="X2" s="27">
        <f>INDEX('Data MOP+BEN'!$B$7:$AK$7,MATCH(X$1,'Data MOP+BEN'!$B$1:$AK$1,0))*'Data MOP'!$B$337</f>
        <v>34336849648622.949</v>
      </c>
      <c r="Y2" s="27">
        <f>INDEX('Data MOP+BEN'!$B$7:$AK$7,MATCH(Y$1,'Data MOP+BEN'!$B$1:$AK$1,0))*'Data MOP'!$B$337</f>
        <v>34483566526377.047</v>
      </c>
      <c r="Z2" s="27">
        <f>INDEX('Data MOP+BEN'!$B$7:$AK$7,MATCH(Z$1,'Data MOP+BEN'!$B$1:$AK$1,0))*'Data MOP'!$B$337</f>
        <v>34630283404131.145</v>
      </c>
      <c r="AA2" s="27">
        <f>INDEX('Data MOP+BEN'!$B$7:$AK$7,MATCH(AA$1,'Data MOP+BEN'!$B$1:$AK$1,0))*'Data MOP'!$B$337</f>
        <v>34777000281885.246</v>
      </c>
      <c r="AB2" s="27">
        <f>INDEX('Data MOP+BEN'!$B$7:$AK$7,MATCH(AB$1,'Data MOP+BEN'!$B$1:$AK$1,0))*'Data MOP'!$B$337</f>
        <v>35510584670655.734</v>
      </c>
      <c r="AC2" s="27">
        <f>INDEX('Data MOP+BEN'!$B$7:$AK$7,MATCH(AC$1,'Data MOP+BEN'!$B$1:$AK$1,0))*'Data MOP'!$B$337</f>
        <v>36244169059426.227</v>
      </c>
      <c r="AD2" s="27">
        <f>INDEX('Data MOP+BEN'!$B$7:$AK$7,MATCH(AD$1,'Data MOP+BEN'!$B$1:$AK$1,0))*'Data MOP'!$B$337</f>
        <v>36977753448196.727</v>
      </c>
      <c r="AE2" s="27">
        <f>INDEX('Data MOP+BEN'!$B$7:$AK$7,MATCH(AE$1,'Data MOP+BEN'!$B$1:$AK$1,0))*'Data MOP'!$B$337</f>
        <v>37711337836967.211</v>
      </c>
      <c r="AF2" s="27">
        <f>INDEX('Data MOP+BEN'!$B$7:$AK$7,MATCH(AF$1,'Data MOP+BEN'!$B$1:$AK$1,0))*'Data MOP'!$B$337</f>
        <v>38444922225737.703</v>
      </c>
      <c r="AG2" s="27">
        <f>INDEX('Data MOP+BEN'!$B$7:$AK$7,MATCH(AG$1,'Data MOP+BEN'!$B$1:$AK$1,0))*'Data MOP'!$B$337</f>
        <v>39358440198590.164</v>
      </c>
      <c r="AH2" s="27">
        <f>INDEX('Data MOP+BEN'!$B$7:$AK$7,MATCH(AH$1,'Data MOP+BEN'!$B$1:$AK$1,0))*'Data MOP'!$B$337</f>
        <v>40271958171442.625</v>
      </c>
      <c r="AI2" s="27">
        <f>INDEX('Data MOP+BEN'!$B$7:$AK$7,MATCH(AI$1,'Data MOP+BEN'!$B$1:$AK$1,0))*'Data MOP'!$B$337</f>
        <v>41185476144295.078</v>
      </c>
      <c r="AJ2" s="27">
        <f>INDEX('Data MOP+BEN'!$B$7:$AK$7,MATCH(AJ$1,'Data MOP+BEN'!$B$1:$AK$1,0))*'Data MOP'!$B$337</f>
        <v>42098994117147.539</v>
      </c>
      <c r="AK2" s="27">
        <f>INDEX('Data MOP+BEN'!$B$7:$AK$7,MATCH(AK$1,'Data MOP+BEN'!$B$1:$AK$1,0))*'Data MOP'!$B$337</f>
        <v>43012512090000</v>
      </c>
    </row>
    <row r="3" spans="1:37">
      <c r="A3" t="s">
        <v>1</v>
      </c>
      <c r="B3" s="27">
        <f>INDEX('Data MOP+BEN'!$B$24:$AK$24,MATCH(B$1,'Data MOP+BEN'!$B$1:$AK$1,0))*'Data MOP'!$B$337</f>
        <v>0</v>
      </c>
      <c r="C3" s="27">
        <f>INDEX('Data MOP+BEN'!$B$24:$AK$24,MATCH(C$1,'Data MOP+BEN'!$B$1:$AK$1,0))*'Data MOP'!$B$337</f>
        <v>0</v>
      </c>
      <c r="D3" s="27">
        <f>INDEX('Data MOP+BEN'!$B$24:$AK$24,MATCH(D$1,'Data MOP+BEN'!$B$1:$AK$1,0))*'Data MOP'!$B$337</f>
        <v>0</v>
      </c>
      <c r="E3" s="27">
        <f>INDEX('Data MOP+BEN'!$B$24:$AK$24,MATCH(E$1,'Data MOP+BEN'!$B$1:$AK$1,0))*'Data MOP'!$B$337</f>
        <v>0</v>
      </c>
      <c r="F3" s="27">
        <f>INDEX('Data MOP+BEN'!$B$24:$AK$24,MATCH(F$1,'Data MOP+BEN'!$B$1:$AK$1,0))*'Data MOP'!$B$337</f>
        <v>0</v>
      </c>
      <c r="G3" s="27">
        <f>INDEX('Data MOP+BEN'!$B$24:$AK$24,MATCH(G$1,'Data MOP+BEN'!$B$1:$AK$1,0))*'Data MOP'!$B$337</f>
        <v>0</v>
      </c>
      <c r="H3" s="27">
        <f>INDEX('Data MOP+BEN'!$B$24:$AK$24,MATCH(H$1,'Data MOP+BEN'!$B$1:$AK$1,0))*'Data MOP'!$B$337</f>
        <v>0</v>
      </c>
      <c r="I3" s="27">
        <f>INDEX('Data MOP+BEN'!$B$24:$AK$24,MATCH(I$1,'Data MOP+BEN'!$B$1:$AK$1,0))*'Data MOP'!$B$337</f>
        <v>0</v>
      </c>
      <c r="J3" s="27">
        <f>INDEX('Data MOP+BEN'!$B$24:$AK$24,MATCH(J$1,'Data MOP+BEN'!$B$1:$AK$1,0))*'Data MOP'!$B$337</f>
        <v>0</v>
      </c>
      <c r="K3" s="27">
        <f>INDEX('Data MOP+BEN'!$B$24:$AK$24,MATCH(K$1,'Data MOP+BEN'!$B$1:$AK$1,0))*'Data MOP'!$B$337</f>
        <v>0</v>
      </c>
      <c r="L3" s="27">
        <f>INDEX('Data MOP+BEN'!$B$24:$AK$24,MATCH(L$1,'Data MOP+BEN'!$B$1:$AK$1,0))*'Data MOP'!$B$337</f>
        <v>0</v>
      </c>
      <c r="M3" s="27">
        <f>INDEX('Data MOP+BEN'!$B$24:$AK$24,MATCH(M$1,'Data MOP+BEN'!$B$1:$AK$1,0))*'Data MOP'!$B$337</f>
        <v>0</v>
      </c>
      <c r="N3" s="27">
        <f>INDEX('Data MOP+BEN'!$B$24:$AK$24,MATCH(N$1,'Data MOP+BEN'!$B$1:$AK$1,0))*'Data MOP'!$B$337</f>
        <v>0</v>
      </c>
      <c r="O3" s="27">
        <f>INDEX('Data MOP+BEN'!$B$24:$AK$24,MATCH(O$1,'Data MOP+BEN'!$B$1:$AK$1,0))*'Data MOP'!$B$337</f>
        <v>0</v>
      </c>
      <c r="P3" s="27">
        <f>INDEX('Data MOP+BEN'!$B$24:$AK$24,MATCH(P$1,'Data MOP+BEN'!$B$1:$AK$1,0))*'Data MOP'!$B$337</f>
        <v>0</v>
      </c>
      <c r="Q3" s="27">
        <f>INDEX('Data MOP+BEN'!$B$24:$AK$24,MATCH(Q$1,'Data MOP+BEN'!$B$1:$AK$1,0))*'Data MOP'!$B$337</f>
        <v>0</v>
      </c>
      <c r="R3" s="27">
        <f>INDEX('Data MOP+BEN'!$B$24:$AK$24,MATCH(R$1,'Data MOP+BEN'!$B$1:$AK$1,0))*'Data MOP'!$B$337</f>
        <v>0</v>
      </c>
      <c r="S3" s="27">
        <f>INDEX('Data MOP+BEN'!$B$24:$AK$24,MATCH(S$1,'Data MOP+BEN'!$B$1:$AK$1,0))*'Data MOP'!$B$337</f>
        <v>0</v>
      </c>
      <c r="T3" s="27">
        <f>INDEX('Data MOP+BEN'!$B$24:$AK$24,MATCH(T$1,'Data MOP+BEN'!$B$1:$AK$1,0))*'Data MOP'!$B$337</f>
        <v>0</v>
      </c>
      <c r="U3" s="27">
        <f>INDEX('Data MOP+BEN'!$B$24:$AK$24,MATCH(U$1,'Data MOP+BEN'!$B$1:$AK$1,0))*'Data MOP'!$B$337</f>
        <v>0</v>
      </c>
      <c r="V3" s="27">
        <f>INDEX('Data MOP+BEN'!$B$24:$AK$24,MATCH(V$1,'Data MOP+BEN'!$B$1:$AK$1,0))*'Data MOP'!$B$337</f>
        <v>0</v>
      </c>
      <c r="W3" s="27">
        <f>INDEX('Data MOP+BEN'!$B$24:$AK$24,MATCH(W$1,'Data MOP+BEN'!$B$1:$AK$1,0))*'Data MOP'!$B$337</f>
        <v>0</v>
      </c>
      <c r="X3" s="27">
        <f>INDEX('Data MOP+BEN'!$B$24:$AK$24,MATCH(X$1,'Data MOP+BEN'!$B$1:$AK$1,0))*'Data MOP'!$B$337</f>
        <v>0</v>
      </c>
      <c r="Y3" s="27">
        <f>INDEX('Data MOP+BEN'!$B$24:$AK$24,MATCH(Y$1,'Data MOP+BEN'!$B$1:$AK$1,0))*'Data MOP'!$B$337</f>
        <v>0</v>
      </c>
      <c r="Z3" s="27">
        <f>INDEX('Data MOP+BEN'!$B$24:$AK$24,MATCH(Z$1,'Data MOP+BEN'!$B$1:$AK$1,0))*'Data MOP'!$B$337</f>
        <v>0</v>
      </c>
      <c r="AA3" s="27">
        <f>INDEX('Data MOP+BEN'!$B$24:$AK$24,MATCH(AA$1,'Data MOP+BEN'!$B$1:$AK$1,0))*'Data MOP'!$B$337</f>
        <v>0</v>
      </c>
      <c r="AB3" s="27">
        <f>INDEX('Data MOP+BEN'!$B$24:$AK$24,MATCH(AB$1,'Data MOP+BEN'!$B$1:$AK$1,0))*'Data MOP'!$B$337</f>
        <v>0</v>
      </c>
      <c r="AC3" s="27">
        <f>INDEX('Data MOP+BEN'!$B$24:$AK$24,MATCH(AC$1,'Data MOP+BEN'!$B$1:$AK$1,0))*'Data MOP'!$B$337</f>
        <v>0</v>
      </c>
      <c r="AD3" s="27">
        <f>INDEX('Data MOP+BEN'!$B$24:$AK$24,MATCH(AD$1,'Data MOP+BEN'!$B$1:$AK$1,0))*'Data MOP'!$B$337</f>
        <v>0</v>
      </c>
      <c r="AE3" s="27">
        <f>INDEX('Data MOP+BEN'!$B$24:$AK$24,MATCH(AE$1,'Data MOP+BEN'!$B$1:$AK$1,0))*'Data MOP'!$B$337</f>
        <v>0</v>
      </c>
      <c r="AF3" s="27">
        <f>INDEX('Data MOP+BEN'!$B$24:$AK$24,MATCH(AF$1,'Data MOP+BEN'!$B$1:$AK$1,0))*'Data MOP'!$B$337</f>
        <v>0</v>
      </c>
      <c r="AG3" s="27">
        <f>INDEX('Data MOP+BEN'!$B$24:$AK$24,MATCH(AG$1,'Data MOP+BEN'!$B$1:$AK$1,0))*'Data MOP'!$B$337</f>
        <v>0</v>
      </c>
      <c r="AH3" s="27">
        <f>INDEX('Data MOP+BEN'!$B$24:$AK$24,MATCH(AH$1,'Data MOP+BEN'!$B$1:$AK$1,0))*'Data MOP'!$B$337</f>
        <v>0</v>
      </c>
      <c r="AI3" s="27">
        <f>INDEX('Data MOP+BEN'!$B$24:$AK$24,MATCH(AI$1,'Data MOP+BEN'!$B$1:$AK$1,0))*'Data MOP'!$B$337</f>
        <v>0</v>
      </c>
      <c r="AJ3" s="27">
        <f>INDEX('Data MOP+BEN'!$B$24:$AK$24,MATCH(AJ$1,'Data MOP+BEN'!$B$1:$AK$1,0))*'Data MOP'!$B$337</f>
        <v>0</v>
      </c>
      <c r="AK3" s="27">
        <f>INDEX('Data MOP+BEN'!$B$24:$AK$24,MATCH(AK$1,'Data MOP+BEN'!$B$1:$AK$1,0))*'Data MOP'!$B$337</f>
        <v>0</v>
      </c>
    </row>
    <row r="4" spans="1:37">
      <c r="A4" t="s">
        <v>2</v>
      </c>
      <c r="B4" s="27">
        <f>INDEX('Data MOP+BEN'!$B$36:$AK$36,MATCH(B$1,'Data MOP+BEN'!$B$1:$AK$1,0))*'Data MOP'!$B$337</f>
        <v>124547959933220.88</v>
      </c>
      <c r="C4" s="27">
        <f>INDEX('Data MOP+BEN'!$B$36:$AK$36,MATCH(C$1,'Data MOP+BEN'!$B$1:$AK$1,0))*'Data MOP'!$B$337</f>
        <v>128257899165274</v>
      </c>
      <c r="D4" s="27">
        <f>INDEX('Data MOP+BEN'!$B$36:$AK$36,MATCH(D$1,'Data MOP+BEN'!$B$1:$AK$1,0))*'Data MOP'!$B$337</f>
        <v>131967838397327.11</v>
      </c>
      <c r="E4" s="27">
        <f>INDEX('Data MOP+BEN'!$B$36:$AK$36,MATCH(E$1,'Data MOP+BEN'!$B$1:$AK$1,0))*'Data MOP'!$B$337</f>
        <v>135677777629380.23</v>
      </c>
      <c r="F4" s="27">
        <f>INDEX('Data MOP+BEN'!$B$36:$AK$36,MATCH(F$1,'Data MOP+BEN'!$B$1:$AK$1,0))*'Data MOP'!$B$337</f>
        <v>139387716861433.33</v>
      </c>
      <c r="G4" s="27">
        <f>INDEX('Data MOP+BEN'!$B$36:$AK$36,MATCH(G$1,'Data MOP+BEN'!$B$1:$AK$1,0))*'Data MOP'!$B$337</f>
        <v>143097656093486.47</v>
      </c>
      <c r="H4" s="27">
        <f>INDEX('Data MOP+BEN'!$B$36:$AK$36,MATCH(H$1,'Data MOP+BEN'!$B$1:$AK$1,0))*'Data MOP'!$B$337</f>
        <v>146454267779630.16</v>
      </c>
      <c r="I4" s="27">
        <f>INDEX('Data MOP+BEN'!$B$36:$AK$36,MATCH(I$1,'Data MOP+BEN'!$B$1:$AK$1,0))*'Data MOP'!$B$337</f>
        <v>149810879465773.88</v>
      </c>
      <c r="J4" s="27">
        <f>INDEX('Data MOP+BEN'!$B$36:$AK$36,MATCH(J$1,'Data MOP+BEN'!$B$1:$AK$1,0))*'Data MOP'!$B$337</f>
        <v>153167491151917.59</v>
      </c>
      <c r="K4" s="27">
        <f>INDEX('Data MOP+BEN'!$B$36:$AK$36,MATCH(K$1,'Data MOP+BEN'!$B$1:$AK$1,0))*'Data MOP'!$B$337</f>
        <v>156524102838061.28</v>
      </c>
      <c r="L4" s="27">
        <f>INDEX('Data MOP+BEN'!$B$36:$AK$36,MATCH(L$1,'Data MOP+BEN'!$B$1:$AK$1,0))*'Data MOP'!$B$337</f>
        <v>159880714524205</v>
      </c>
      <c r="M4" s="27">
        <f>INDEX('Data MOP+BEN'!$B$36:$AK$36,MATCH(M$1,'Data MOP+BEN'!$B$1:$AK$1,0))*'Data MOP'!$B$337</f>
        <v>163237326210348.69</v>
      </c>
      <c r="N4" s="27">
        <f>INDEX('Data MOP+BEN'!$B$36:$AK$36,MATCH(N$1,'Data MOP+BEN'!$B$1:$AK$1,0))*'Data MOP'!$B$337</f>
        <v>166593937896492.41</v>
      </c>
      <c r="O4" s="27">
        <f>INDEX('Data MOP+BEN'!$B$36:$AK$36,MATCH(O$1,'Data MOP+BEN'!$B$1:$AK$1,0))*'Data MOP'!$B$337</f>
        <v>169950549582636.13</v>
      </c>
      <c r="P4" s="27">
        <f>INDEX('Data MOP+BEN'!$B$36:$AK$36,MATCH(P$1,'Data MOP+BEN'!$B$1:$AK$1,0))*'Data MOP'!$B$337</f>
        <v>173307161268779.84</v>
      </c>
      <c r="Q4" s="27">
        <f>INDEX('Data MOP+BEN'!$B$36:$AK$36,MATCH(Q$1,'Data MOP+BEN'!$B$1:$AK$1,0))*'Data MOP'!$B$337</f>
        <v>176663772954923.56</v>
      </c>
      <c r="R4" s="27">
        <f>INDEX('Data MOP+BEN'!$B$36:$AK$36,MATCH(R$1,'Data MOP+BEN'!$B$1:$AK$1,0))*'Data MOP'!$B$337</f>
        <v>180020384641067.31</v>
      </c>
      <c r="S4" s="27">
        <f>INDEX('Data MOP+BEN'!$B$36:$AK$36,MATCH(S$1,'Data MOP+BEN'!$B$1:$AK$1,0))*'Data MOP'!$B$337</f>
        <v>183376996327211.06</v>
      </c>
      <c r="T4" s="27">
        <f>INDEX('Data MOP+BEN'!$B$36:$AK$36,MATCH(T$1,'Data MOP+BEN'!$B$1:$AK$1,0))*'Data MOP'!$B$337</f>
        <v>186733608013354.75</v>
      </c>
      <c r="U4" s="27">
        <f>INDEX('Data MOP+BEN'!$B$36:$AK$36,MATCH(U$1,'Data MOP+BEN'!$B$1:$AK$1,0))*'Data MOP'!$B$337</f>
        <v>190090219699498.5</v>
      </c>
      <c r="V4" s="27">
        <f>INDEX('Data MOP+BEN'!$B$36:$AK$36,MATCH(V$1,'Data MOP+BEN'!$B$1:$AK$1,0))*'Data MOP'!$B$337</f>
        <v>193446831385642.25</v>
      </c>
      <c r="W4" s="27">
        <f>INDEX('Data MOP+BEN'!$B$36:$AK$36,MATCH(W$1,'Data MOP+BEN'!$B$1:$AK$1,0))*'Data MOP'!$B$337</f>
        <v>196803443071785.97</v>
      </c>
      <c r="X4" s="27">
        <f>INDEX('Data MOP+BEN'!$B$36:$AK$36,MATCH(X$1,'Data MOP+BEN'!$B$1:$AK$1,0))*'Data MOP'!$B$337</f>
        <v>200160054757929.69</v>
      </c>
      <c r="Y4" s="27">
        <f>INDEX('Data MOP+BEN'!$B$36:$AK$36,MATCH(Y$1,'Data MOP+BEN'!$B$1:$AK$1,0))*'Data MOP'!$B$337</f>
        <v>203516666444073.38</v>
      </c>
      <c r="Z4" s="27">
        <f>INDEX('Data MOP+BEN'!$B$36:$AK$36,MATCH(Z$1,'Data MOP+BEN'!$B$1:$AK$1,0))*'Data MOP'!$B$337</f>
        <v>206873278130217.06</v>
      </c>
      <c r="AA4" s="27">
        <f>INDEX('Data MOP+BEN'!$B$36:$AK$36,MATCH(AA$1,'Data MOP+BEN'!$B$1:$AK$1,0))*'Data MOP'!$B$337</f>
        <v>210229889816360.78</v>
      </c>
      <c r="AB4" s="27">
        <f>INDEX('Data MOP+BEN'!$B$36:$AK$36,MATCH(AB$1,'Data MOP+BEN'!$B$1:$AK$1,0))*'Data MOP'!$B$337</f>
        <v>213586501502504.5</v>
      </c>
      <c r="AC4" s="27">
        <f>INDEX('Data MOP+BEN'!$B$36:$AK$36,MATCH(AC$1,'Data MOP+BEN'!$B$1:$AK$1,0))*'Data MOP'!$B$337</f>
        <v>216943113188648.22</v>
      </c>
      <c r="AD4" s="27">
        <f>INDEX('Data MOP+BEN'!$B$36:$AK$36,MATCH(AD$1,'Data MOP+BEN'!$B$1:$AK$1,0))*'Data MOP'!$B$337</f>
        <v>220299724874791.94</v>
      </c>
      <c r="AE4" s="27">
        <f>INDEX('Data MOP+BEN'!$B$36:$AK$36,MATCH(AE$1,'Data MOP+BEN'!$B$1:$AK$1,0))*'Data MOP'!$B$337</f>
        <v>223656336560935.66</v>
      </c>
      <c r="AF4" s="27">
        <f>INDEX('Data MOP+BEN'!$B$36:$AK$36,MATCH(AF$1,'Data MOP+BEN'!$B$1:$AK$1,0))*'Data MOP'!$B$337</f>
        <v>227012948247079.34</v>
      </c>
      <c r="AG4" s="27">
        <f>INDEX('Data MOP+BEN'!$B$36:$AK$36,MATCH(AG$1,'Data MOP+BEN'!$B$1:$AK$1,0))*'Data MOP'!$B$337</f>
        <v>230369559933223.06</v>
      </c>
      <c r="AH4" s="27">
        <f>INDEX('Data MOP+BEN'!$B$36:$AK$36,MATCH(AH$1,'Data MOP+BEN'!$B$1:$AK$1,0))*'Data MOP'!$B$337</f>
        <v>233726171619366.78</v>
      </c>
      <c r="AI4" s="27">
        <f>INDEX('Data MOP+BEN'!$B$36:$AK$36,MATCH(AI$1,'Data MOP+BEN'!$B$1:$AK$1,0))*'Data MOP'!$B$337</f>
        <v>237082783305510.53</v>
      </c>
      <c r="AJ4" s="27">
        <f>INDEX('Data MOP+BEN'!$B$36:$AK$36,MATCH(AJ$1,'Data MOP+BEN'!$B$1:$AK$1,0))*'Data MOP'!$B$337</f>
        <v>240439394991654.25</v>
      </c>
      <c r="AK4" s="27">
        <f>INDEX('Data MOP+BEN'!$B$36:$AK$36,MATCH(AK$1,'Data MOP+BEN'!$B$1:$AK$1,0))*'Data MOP'!$B$337</f>
        <v>243796006677797.97</v>
      </c>
    </row>
    <row r="5" spans="1:37">
      <c r="A5" t="s">
        <v>3</v>
      </c>
      <c r="B5" s="27">
        <f>INDEX('Data MOP+BEN'!$B$48:$AK$48,MATCH(B$1,'Data MOP+BEN'!$B$1:$AK$1,0))*'Data MOP'!$B$337</f>
        <v>6026243591285.2441</v>
      </c>
      <c r="C5" s="27">
        <f>INDEX('Data MOP+BEN'!$B$48:$AK$48,MATCH(C$1,'Data MOP+BEN'!$B$1:$AK$1,0))*'Data MOP'!$B$337</f>
        <v>5619259326740.7246</v>
      </c>
      <c r="D5" s="27">
        <f>INDEX('Data MOP+BEN'!$B$48:$AK$48,MATCH(D$1,'Data MOP+BEN'!$B$1:$AK$1,0))*'Data MOP'!$B$337</f>
        <v>5793976697175.8018</v>
      </c>
      <c r="E5" s="27">
        <f>INDEX('Data MOP+BEN'!$B$48:$AK$48,MATCH(E$1,'Data MOP+BEN'!$B$1:$AK$1,0))*'Data MOP'!$B$337</f>
        <v>5793976697175.8018</v>
      </c>
      <c r="F5" s="27">
        <f>INDEX('Data MOP+BEN'!$B$48:$AK$48,MATCH(F$1,'Data MOP+BEN'!$B$1:$AK$1,0))*'Data MOP'!$B$337</f>
        <v>5793976697175.8018</v>
      </c>
      <c r="G5" s="27">
        <f>INDEX('Data MOP+BEN'!$B$48:$AK$48,MATCH(G$1,'Data MOP+BEN'!$B$1:$AK$1,0))*'Data MOP'!$B$337</f>
        <v>5793976697175.8018</v>
      </c>
      <c r="H5" s="27">
        <f>INDEX('Data MOP+BEN'!$B$48:$AK$48,MATCH(H$1,'Data MOP+BEN'!$B$1:$AK$1,0))*'Data MOP'!$B$337</f>
        <v>6180241810320.8545</v>
      </c>
      <c r="I5" s="27">
        <f>INDEX('Data MOP+BEN'!$B$48:$AK$48,MATCH(I$1,'Data MOP+BEN'!$B$1:$AK$1,0))*'Data MOP'!$B$337</f>
        <v>6566506923465.9082</v>
      </c>
      <c r="J5" s="27">
        <f>INDEX('Data MOP+BEN'!$B$48:$AK$48,MATCH(J$1,'Data MOP+BEN'!$B$1:$AK$1,0))*'Data MOP'!$B$337</f>
        <v>6952772036610.9619</v>
      </c>
      <c r="K5" s="27">
        <f>INDEX('Data MOP+BEN'!$B$48:$AK$48,MATCH(K$1,'Data MOP+BEN'!$B$1:$AK$1,0))*'Data MOP'!$B$337</f>
        <v>7339037149756.0146</v>
      </c>
      <c r="L5" s="27">
        <f>INDEX('Data MOP+BEN'!$B$48:$AK$48,MATCH(L$1,'Data MOP+BEN'!$B$1:$AK$1,0))*'Data MOP'!$B$337</f>
        <v>7725302262901.0684</v>
      </c>
      <c r="M5" s="27">
        <f>INDEX('Data MOP+BEN'!$B$48:$AK$48,MATCH(M$1,'Data MOP+BEN'!$B$1:$AK$1,0))*'Data MOP'!$B$337</f>
        <v>7725302262901.0684</v>
      </c>
      <c r="N5" s="27">
        <f>INDEX('Data MOP+BEN'!$B$48:$AK$48,MATCH(N$1,'Data MOP+BEN'!$B$1:$AK$1,0))*'Data MOP'!$B$337</f>
        <v>7725302262901.0684</v>
      </c>
      <c r="O5" s="27">
        <f>INDEX('Data MOP+BEN'!$B$48:$AK$48,MATCH(O$1,'Data MOP+BEN'!$B$1:$AK$1,0))*'Data MOP'!$B$337</f>
        <v>7725302262901.0684</v>
      </c>
      <c r="P5" s="27">
        <f>INDEX('Data MOP+BEN'!$B$48:$AK$48,MATCH(P$1,'Data MOP+BEN'!$B$1:$AK$1,0))*'Data MOP'!$B$337</f>
        <v>7725302262901.0684</v>
      </c>
      <c r="Q5" s="27">
        <f>INDEX('Data MOP+BEN'!$B$48:$AK$48,MATCH(Q$1,'Data MOP+BEN'!$B$1:$AK$1,0))*'Data MOP'!$B$337</f>
        <v>7725302262901.0684</v>
      </c>
      <c r="R5" s="27">
        <f>INDEX('Data MOP+BEN'!$B$48:$AK$48,MATCH(R$1,'Data MOP+BEN'!$B$1:$AK$1,0))*'Data MOP'!$B$337</f>
        <v>8111567376046.1211</v>
      </c>
      <c r="S5" s="27">
        <f>INDEX('Data MOP+BEN'!$B$48:$AK$48,MATCH(S$1,'Data MOP+BEN'!$B$1:$AK$1,0))*'Data MOP'!$B$337</f>
        <v>8497832489191.1748</v>
      </c>
      <c r="T5" s="27">
        <f>INDEX('Data MOP+BEN'!$B$48:$AK$48,MATCH(T$1,'Data MOP+BEN'!$B$1:$AK$1,0))*'Data MOP'!$B$337</f>
        <v>8884097602336.2285</v>
      </c>
      <c r="U5" s="27">
        <f>INDEX('Data MOP+BEN'!$B$48:$AK$48,MATCH(U$1,'Data MOP+BEN'!$B$1:$AK$1,0))*'Data MOP'!$B$337</f>
        <v>9270362715481.2813</v>
      </c>
      <c r="V5" s="27">
        <f>INDEX('Data MOP+BEN'!$B$48:$AK$48,MATCH(V$1,'Data MOP+BEN'!$B$1:$AK$1,0))*'Data MOP'!$B$337</f>
        <v>9656627828626.3359</v>
      </c>
      <c r="W5" s="27">
        <f>INDEX('Data MOP+BEN'!$B$48:$AK$48,MATCH(W$1,'Data MOP+BEN'!$B$1:$AK$1,0))*'Data MOP'!$B$337</f>
        <v>9656627828626.3359</v>
      </c>
      <c r="X5" s="27">
        <f>INDEX('Data MOP+BEN'!$B$48:$AK$48,MATCH(X$1,'Data MOP+BEN'!$B$1:$AK$1,0))*'Data MOP'!$B$337</f>
        <v>9656627828626.3359</v>
      </c>
      <c r="Y5" s="27">
        <f>INDEX('Data MOP+BEN'!$B$48:$AK$48,MATCH(Y$1,'Data MOP+BEN'!$B$1:$AK$1,0))*'Data MOP'!$B$337</f>
        <v>9656627828626.3359</v>
      </c>
      <c r="Z5" s="27">
        <f>INDEX('Data MOP+BEN'!$B$48:$AK$48,MATCH(Z$1,'Data MOP+BEN'!$B$1:$AK$1,0))*'Data MOP'!$B$337</f>
        <v>9656627828626.3359</v>
      </c>
      <c r="AA5" s="27">
        <f>INDEX('Data MOP+BEN'!$B$48:$AK$48,MATCH(AA$1,'Data MOP+BEN'!$B$1:$AK$1,0))*'Data MOP'!$B$337</f>
        <v>9656627828626.3359</v>
      </c>
      <c r="AB5" s="27">
        <f>INDEX('Data MOP+BEN'!$B$48:$AK$48,MATCH(AB$1,'Data MOP+BEN'!$B$1:$AK$1,0))*'Data MOP'!$B$337</f>
        <v>9656627828626.3359</v>
      </c>
      <c r="AC5" s="27">
        <f>INDEX('Data MOP+BEN'!$B$48:$AK$48,MATCH(AC$1,'Data MOP+BEN'!$B$1:$AK$1,0))*'Data MOP'!$B$337</f>
        <v>9656627828626.3359</v>
      </c>
      <c r="AD5" s="27">
        <f>INDEX('Data MOP+BEN'!$B$48:$AK$48,MATCH(AD$1,'Data MOP+BEN'!$B$1:$AK$1,0))*'Data MOP'!$B$337</f>
        <v>9656627828626.3359</v>
      </c>
      <c r="AE5" s="27">
        <f>INDEX('Data MOP+BEN'!$B$48:$AK$48,MATCH(AE$1,'Data MOP+BEN'!$B$1:$AK$1,0))*'Data MOP'!$B$337</f>
        <v>9656627828626.3359</v>
      </c>
      <c r="AF5" s="27">
        <f>INDEX('Data MOP+BEN'!$B$48:$AK$48,MATCH(AF$1,'Data MOP+BEN'!$B$1:$AK$1,0))*'Data MOP'!$B$337</f>
        <v>9656627828626.3359</v>
      </c>
      <c r="AG5" s="27">
        <f>INDEX('Data MOP+BEN'!$B$48:$AK$48,MATCH(AG$1,'Data MOP+BEN'!$B$1:$AK$1,0))*'Data MOP'!$B$337</f>
        <v>10429158054916.441</v>
      </c>
      <c r="AH5" s="27">
        <f>INDEX('Data MOP+BEN'!$B$48:$AK$48,MATCH(AH$1,'Data MOP+BEN'!$B$1:$AK$1,0))*'Data MOP'!$B$337</f>
        <v>11201688281206.549</v>
      </c>
      <c r="AI5" s="27">
        <f>INDEX('Data MOP+BEN'!$B$48:$AK$48,MATCH(AI$1,'Data MOP+BEN'!$B$1:$AK$1,0))*'Data MOP'!$B$337</f>
        <v>11974218507496.656</v>
      </c>
      <c r="AJ5" s="27">
        <f>INDEX('Data MOP+BEN'!$B$48:$AK$48,MATCH(AJ$1,'Data MOP+BEN'!$B$1:$AK$1,0))*'Data MOP'!$B$337</f>
        <v>12746748733786.762</v>
      </c>
      <c r="AK5" s="27">
        <f>INDEX('Data MOP+BEN'!$B$48:$AK$48,MATCH(AK$1,'Data MOP+BEN'!$B$1:$AK$1,0))*'Data MOP'!$B$337</f>
        <v>13519278960076.869</v>
      </c>
    </row>
    <row r="6" spans="1:37">
      <c r="A6" t="s">
        <v>4</v>
      </c>
      <c r="B6" s="27">
        <f>INDEX('Data MOP+BEN'!$B$60:$AJ$60,MATCH(B$1,'Data MOP+BEN'!$B$1:$AK$1,0))*'Data MOP'!$B$337</f>
        <v>0</v>
      </c>
      <c r="C6" s="27">
        <f>INDEX('Data MOP+BEN'!$B$60:$AJ$60,MATCH(C$1,'Data MOP+BEN'!$B$1:$AK$1,0))*'Data MOP'!$B$337</f>
        <v>0</v>
      </c>
      <c r="D6" s="27">
        <f>INDEX('Data MOP+BEN'!$B$60:$AJ$60,MATCH(D$1,'Data MOP+BEN'!$B$1:$AK$1,0))*'Data MOP'!$B$337</f>
        <v>0</v>
      </c>
      <c r="E6" s="27">
        <f>INDEX('Data MOP+BEN'!$B$60:$AJ$60,MATCH(E$1,'Data MOP+BEN'!$B$1:$AK$1,0))*'Data MOP'!$B$337</f>
        <v>0</v>
      </c>
      <c r="F6" s="27">
        <f>INDEX('Data MOP+BEN'!$B$60:$AJ$60,MATCH(F$1,'Data MOP+BEN'!$B$1:$AK$1,0))*'Data MOP'!$B$337</f>
        <v>0</v>
      </c>
      <c r="G6" s="27">
        <f>INDEX('Data MOP+BEN'!$B$60:$AJ$60,MATCH(G$1,'Data MOP+BEN'!$B$1:$AK$1,0))*'Data MOP'!$B$337</f>
        <v>0</v>
      </c>
      <c r="H6" s="27">
        <f>INDEX('Data MOP+BEN'!$B$60:$AJ$60,MATCH(H$1,'Data MOP+BEN'!$B$1:$AK$1,0))*'Data MOP'!$B$337</f>
        <v>0</v>
      </c>
      <c r="I6" s="27">
        <f>INDEX('Data MOP+BEN'!$B$60:$AJ$60,MATCH(I$1,'Data MOP+BEN'!$B$1:$AK$1,0))*'Data MOP'!$B$337</f>
        <v>0</v>
      </c>
      <c r="J6" s="27">
        <f>INDEX('Data MOP+BEN'!$B$60:$AJ$60,MATCH(J$1,'Data MOP+BEN'!$B$1:$AK$1,0))*'Data MOP'!$B$337</f>
        <v>0</v>
      </c>
      <c r="K6" s="27">
        <f>INDEX('Data MOP+BEN'!$B$60:$AJ$60,MATCH(K$1,'Data MOP+BEN'!$B$1:$AK$1,0))*'Data MOP'!$B$337</f>
        <v>0</v>
      </c>
      <c r="L6" s="27">
        <f>INDEX('Data MOP+BEN'!$B$60:$AJ$60,MATCH(L$1,'Data MOP+BEN'!$B$1:$AK$1,0))*'Data MOP'!$B$337</f>
        <v>0</v>
      </c>
      <c r="M6" s="27">
        <f>INDEX('Data MOP+BEN'!$B$60:$AJ$60,MATCH(M$1,'Data MOP+BEN'!$B$1:$AK$1,0))*'Data MOP'!$B$337</f>
        <v>0</v>
      </c>
      <c r="N6" s="27">
        <f>INDEX('Data MOP+BEN'!$B$60:$AJ$60,MATCH(N$1,'Data MOP+BEN'!$B$1:$AK$1,0))*'Data MOP'!$B$337</f>
        <v>0</v>
      </c>
      <c r="O6" s="27">
        <f>INDEX('Data MOP+BEN'!$B$60:$AJ$60,MATCH(O$1,'Data MOP+BEN'!$B$1:$AK$1,0))*'Data MOP'!$B$337</f>
        <v>0</v>
      </c>
      <c r="P6" s="27">
        <f>INDEX('Data MOP+BEN'!$B$60:$AJ$60,MATCH(P$1,'Data MOP+BEN'!$B$1:$AK$1,0))*'Data MOP'!$B$337</f>
        <v>0</v>
      </c>
      <c r="Q6" s="27">
        <f>INDEX('Data MOP+BEN'!$B$60:$AJ$60,MATCH(Q$1,'Data MOP+BEN'!$B$1:$AK$1,0))*'Data MOP'!$B$337</f>
        <v>0</v>
      </c>
      <c r="R6" s="27">
        <f>INDEX('Data MOP+BEN'!$B$60:$AJ$60,MATCH(R$1,'Data MOP+BEN'!$B$1:$AK$1,0))*'Data MOP'!$B$337</f>
        <v>0</v>
      </c>
      <c r="S6" s="27">
        <f>INDEX('Data MOP+BEN'!$B$60:$AJ$60,MATCH(S$1,'Data MOP+BEN'!$B$1:$AK$1,0))*'Data MOP'!$B$337</f>
        <v>0</v>
      </c>
      <c r="T6" s="27">
        <f>INDEX('Data MOP+BEN'!$B$60:$AJ$60,MATCH(T$1,'Data MOP+BEN'!$B$1:$AK$1,0))*'Data MOP'!$B$337</f>
        <v>0</v>
      </c>
      <c r="U6" s="27">
        <f>INDEX('Data MOP+BEN'!$B$60:$AJ$60,MATCH(U$1,'Data MOP+BEN'!$B$1:$AK$1,0))*'Data MOP'!$B$337</f>
        <v>0</v>
      </c>
      <c r="V6" s="27">
        <f>INDEX('Data MOP+BEN'!$B$60:$AJ$60,MATCH(V$1,'Data MOP+BEN'!$B$1:$AK$1,0))*'Data MOP'!$B$337</f>
        <v>0</v>
      </c>
      <c r="W6" s="27">
        <f>INDEX('Data MOP+BEN'!$B$60:$AJ$60,MATCH(W$1,'Data MOP+BEN'!$B$1:$AK$1,0))*'Data MOP'!$B$337</f>
        <v>0</v>
      </c>
      <c r="X6" s="27">
        <f>INDEX('Data MOP+BEN'!$B$60:$AJ$60,MATCH(X$1,'Data MOP+BEN'!$B$1:$AK$1,0))*'Data MOP'!$B$337</f>
        <v>0</v>
      </c>
      <c r="Y6" s="27">
        <f>INDEX('Data MOP+BEN'!$B$60:$AJ$60,MATCH(Y$1,'Data MOP+BEN'!$B$1:$AK$1,0))*'Data MOP'!$B$337</f>
        <v>0</v>
      </c>
      <c r="Z6" s="27">
        <f>INDEX('Data MOP+BEN'!$B$60:$AJ$60,MATCH(Z$1,'Data MOP+BEN'!$B$1:$AK$1,0))*'Data MOP'!$B$337</f>
        <v>0</v>
      </c>
      <c r="AA6" s="27">
        <f>INDEX('Data MOP+BEN'!$B$60:$AJ$60,MATCH(AA$1,'Data MOP+BEN'!$B$1:$AK$1,0))*'Data MOP'!$B$337</f>
        <v>0</v>
      </c>
      <c r="AB6" s="27">
        <f>INDEX('Data MOP+BEN'!$B$60:$AJ$60,MATCH(AB$1,'Data MOP+BEN'!$B$1:$AK$1,0))*'Data MOP'!$B$337</f>
        <v>0</v>
      </c>
      <c r="AC6" s="27">
        <f>INDEX('Data MOP+BEN'!$B$60:$AJ$60,MATCH(AC$1,'Data MOP+BEN'!$B$1:$AK$1,0))*'Data MOP'!$B$337</f>
        <v>0</v>
      </c>
      <c r="AD6" s="27">
        <f>INDEX('Data MOP+BEN'!$B$60:$AJ$60,MATCH(AD$1,'Data MOP+BEN'!$B$1:$AK$1,0))*'Data MOP'!$B$337</f>
        <v>0</v>
      </c>
      <c r="AE6" s="27">
        <f>INDEX('Data MOP+BEN'!$B$60:$AJ$60,MATCH(AE$1,'Data MOP+BEN'!$B$1:$AK$1,0))*'Data MOP'!$B$337</f>
        <v>0</v>
      </c>
      <c r="AF6" s="27">
        <f>INDEX('Data MOP+BEN'!$B$60:$AJ$60,MATCH(AF$1,'Data MOP+BEN'!$B$1:$AK$1,0))*'Data MOP'!$B$337</f>
        <v>0</v>
      </c>
      <c r="AG6" s="27">
        <f>INDEX('Data MOP+BEN'!$B$60:$AJ$60,MATCH(AG$1,'Data MOP+BEN'!$B$1:$AK$1,0))*'Data MOP'!$B$337</f>
        <v>0</v>
      </c>
      <c r="AH6" s="27">
        <f>INDEX('Data MOP+BEN'!$B$60:$AJ$60,MATCH(AH$1,'Data MOP+BEN'!$B$1:$AK$1,0))*'Data MOP'!$B$337</f>
        <v>0</v>
      </c>
      <c r="AI6" s="27">
        <f>INDEX('Data MOP+BEN'!$B$60:$AJ$60,MATCH(AI$1,'Data MOP+BEN'!$B$1:$AK$1,0))*'Data MOP'!$B$337</f>
        <v>0</v>
      </c>
      <c r="AJ6" s="27">
        <f>INDEX('Data MOP+BEN'!$B$60:$AJ$60,MATCH(AJ$1,'Data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MOP+BEN'!$B$99:$AK$99,MATCH(B$1,'Data MOP+BEN'!$B$1:$AK$1,0))*'Data MOP'!$B$337</f>
        <v>0</v>
      </c>
      <c r="C7" s="27">
        <f>INDEX('Data MOP+BEN'!$B$99:$AK$99,MATCH(C$1,'Data MOP+BEN'!$B$1:$AK$1,0))*'Data MOP'!$B$337</f>
        <v>0</v>
      </c>
      <c r="D7" s="27">
        <f>INDEX('Data MOP+BEN'!$B$99:$AK$99,MATCH(D$1,'Data MOP+BEN'!$B$1:$AK$1,0))*'Data MOP'!$B$337</f>
        <v>0</v>
      </c>
      <c r="E7" s="27">
        <f>INDEX('Data MOP+BEN'!$B$99:$AK$99,MATCH(E$1,'Data MOP+BEN'!$B$1:$AK$1,0))*'Data MOP'!$B$337</f>
        <v>0</v>
      </c>
      <c r="F7" s="27">
        <f>INDEX('Data MOP+BEN'!$B$99:$AK$99,MATCH(F$1,'Data MOP+BEN'!$B$1:$AK$1,0))*'Data MOP'!$B$337</f>
        <v>0</v>
      </c>
      <c r="G7" s="27">
        <f>INDEX('Data MOP+BEN'!$B$99:$AK$99,MATCH(G$1,'Data MOP+BEN'!$B$1:$AK$1,0))*'Data MOP'!$B$337</f>
        <v>0</v>
      </c>
      <c r="H7" s="27">
        <f>INDEX('Data MOP+BEN'!$B$99:$AK$99,MATCH(H$1,'Data MOP+BEN'!$B$1:$AK$1,0))*'Data MOP'!$B$337</f>
        <v>0</v>
      </c>
      <c r="I7" s="27">
        <f>INDEX('Data MOP+BEN'!$B$99:$AK$99,MATCH(I$1,'Data MOP+BEN'!$B$1:$AK$1,0))*'Data MOP'!$B$337</f>
        <v>0</v>
      </c>
      <c r="J7" s="27">
        <f>INDEX('Data MOP+BEN'!$B$99:$AK$99,MATCH(J$1,'Data MOP+BEN'!$B$1:$AK$1,0))*'Data MOP'!$B$337</f>
        <v>0</v>
      </c>
      <c r="K7" s="27">
        <f>INDEX('Data MOP+BEN'!$B$99:$AK$99,MATCH(K$1,'Data MOP+BEN'!$B$1:$AK$1,0))*'Data MOP'!$B$337</f>
        <v>0</v>
      </c>
      <c r="L7" s="27">
        <f>INDEX('Data MOP+BEN'!$B$99:$AK$99,MATCH(L$1,'Data MOP+BEN'!$B$1:$AK$1,0))*'Data MOP'!$B$337</f>
        <v>0</v>
      </c>
      <c r="M7" s="27">
        <f>INDEX('Data MOP+BEN'!$B$99:$AK$99,MATCH(M$1,'Data MOP+BEN'!$B$1:$AK$1,0))*'Data MOP'!$B$337</f>
        <v>0</v>
      </c>
      <c r="N7" s="27">
        <f>INDEX('Data MOP+BEN'!$B$99:$AK$99,MATCH(N$1,'Data MOP+BEN'!$B$1:$AK$1,0))*'Data MOP'!$B$337</f>
        <v>0</v>
      </c>
      <c r="O7" s="27">
        <f>INDEX('Data MOP+BEN'!$B$99:$AK$99,MATCH(O$1,'Data MOP+BEN'!$B$1:$AK$1,0))*'Data MOP'!$B$337</f>
        <v>0</v>
      </c>
      <c r="P7" s="27">
        <f>INDEX('Data MOP+BEN'!$B$99:$AK$99,MATCH(P$1,'Data MOP+BEN'!$B$1:$AK$1,0))*'Data MOP'!$B$337</f>
        <v>0</v>
      </c>
      <c r="Q7" s="27">
        <f>INDEX('Data MOP+BEN'!$B$99:$AK$99,MATCH(Q$1,'Data MOP+BEN'!$B$1:$AK$1,0))*'Data MOP'!$B$337</f>
        <v>0</v>
      </c>
      <c r="R7" s="27">
        <f>INDEX('Data MOP+BEN'!$B$99:$AK$99,MATCH(R$1,'Data MOP+BEN'!$B$1:$AK$1,0))*'Data MOP'!$B$337</f>
        <v>0</v>
      </c>
      <c r="S7" s="27">
        <f>INDEX('Data MOP+BEN'!$B$99:$AK$99,MATCH(S$1,'Data MOP+BEN'!$B$1:$AK$1,0))*'Data MOP'!$B$337</f>
        <v>0</v>
      </c>
      <c r="T7" s="27">
        <f>INDEX('Data MOP+BEN'!$B$99:$AK$99,MATCH(T$1,'Data MOP+BEN'!$B$1:$AK$1,0))*'Data MOP'!$B$337</f>
        <v>0</v>
      </c>
      <c r="U7" s="27">
        <f>INDEX('Data MOP+BEN'!$B$99:$AK$99,MATCH(U$1,'Data MOP+BEN'!$B$1:$AK$1,0))*'Data MOP'!$B$337</f>
        <v>0</v>
      </c>
      <c r="V7" s="27">
        <f>INDEX('Data MOP+BEN'!$B$99:$AK$99,MATCH(V$1,'Data MOP+BEN'!$B$1:$AK$1,0))*'Data MOP'!$B$337</f>
        <v>0</v>
      </c>
      <c r="W7" s="27">
        <f>INDEX('Data MOP+BEN'!$B$99:$AK$99,MATCH(W$1,'Data MOP+BEN'!$B$1:$AK$1,0))*'Data MOP'!$B$337</f>
        <v>0</v>
      </c>
      <c r="X7" s="27">
        <f>INDEX('Data MOP+BEN'!$B$99:$AK$99,MATCH(X$1,'Data MOP+BEN'!$B$1:$AK$1,0))*'Data MOP'!$B$337</f>
        <v>0</v>
      </c>
      <c r="Y7" s="27">
        <f>INDEX('Data MOP+BEN'!$B$99:$AK$99,MATCH(Y$1,'Data MOP+BEN'!$B$1:$AK$1,0))*'Data MOP'!$B$337</f>
        <v>0</v>
      </c>
      <c r="Z7" s="27">
        <f>INDEX('Data MOP+BEN'!$B$99:$AK$99,MATCH(Z$1,'Data MOP+BEN'!$B$1:$AK$1,0))*'Data MOP'!$B$337</f>
        <v>0</v>
      </c>
      <c r="AA7" s="27">
        <f>INDEX('Data MOP+BEN'!$B$99:$AK$99,MATCH(AA$1,'Data MOP+BEN'!$B$1:$AK$1,0))*'Data MOP'!$B$337</f>
        <v>0</v>
      </c>
      <c r="AB7" s="27">
        <f>INDEX('Data MOP+BEN'!$B$99:$AK$99,MATCH(AB$1,'Data MOP+BEN'!$B$1:$AK$1,0))*'Data MOP'!$B$337</f>
        <v>0</v>
      </c>
      <c r="AC7" s="27">
        <f>INDEX('Data MOP+BEN'!$B$99:$AK$99,MATCH(AC$1,'Data MOP+BEN'!$B$1:$AK$1,0))*'Data MOP'!$B$337</f>
        <v>0</v>
      </c>
      <c r="AD7" s="27">
        <f>INDEX('Data MOP+BEN'!$B$99:$AK$99,MATCH(AD$1,'Data MOP+BEN'!$B$1:$AK$1,0))*'Data MOP'!$B$337</f>
        <v>0</v>
      </c>
      <c r="AE7" s="27">
        <f>INDEX('Data MOP+BEN'!$B$99:$AK$99,MATCH(AE$1,'Data MOP+BEN'!$B$1:$AK$1,0))*'Data MOP'!$B$337</f>
        <v>0</v>
      </c>
      <c r="AF7" s="27">
        <f>INDEX('Data MOP+BEN'!$B$99:$AK$99,MATCH(AF$1,'Data MOP+BEN'!$B$1:$AK$1,0))*'Data MOP'!$B$337</f>
        <v>0</v>
      </c>
      <c r="AG7" s="27">
        <f>INDEX('Data MOP+BEN'!$B$99:$AK$99,MATCH(AG$1,'Data MOP+BEN'!$B$1:$AK$1,0))*'Data MOP'!$B$337</f>
        <v>0</v>
      </c>
      <c r="AH7" s="27">
        <f>INDEX('Data MOP+BEN'!$B$99:$AK$99,MATCH(AH$1,'Data MOP+BEN'!$B$1:$AK$1,0))*'Data MOP'!$B$337</f>
        <v>0</v>
      </c>
      <c r="AI7" s="27">
        <f>INDEX('Data MOP+BEN'!$B$99:$AK$99,MATCH(AI$1,'Data MOP+BEN'!$B$1:$AK$1,0))*'Data MOP'!$B$337</f>
        <v>0</v>
      </c>
      <c r="AJ7" s="27">
        <f>INDEX('Data MOP+BEN'!$B$99:$AK$99,MATCH(AJ$1,'Data MOP+BEN'!$B$1:$AK$1,0))*'Data MOP'!$B$337</f>
        <v>0</v>
      </c>
      <c r="AK7" s="27">
        <f>INDEX('Data MOP+BEN'!$B$99:$AK$99,MATCH(AK$1,'Data MOP+BEN'!$B$1:$AK$1,0))*'Data MOP'!$B$337</f>
        <v>0</v>
      </c>
    </row>
    <row r="8" spans="1:37">
      <c r="A8" t="s">
        <v>6</v>
      </c>
      <c r="B8" s="27">
        <f>INDEX('Data MOP+BEN'!$B$112:$AK$112,MATCH(B$1,'Data MOP+BEN'!$B$1:$AK$1,0))*'Data MOP'!$B$337</f>
        <v>133911062065540.11</v>
      </c>
      <c r="C8" s="27">
        <f>INDEX('Data MOP+BEN'!$B$112:$AK$112,MATCH(C$1,'Data MOP+BEN'!$B$1:$AK$1,0))*'Data MOP'!$B$337</f>
        <v>137423076960810.41</v>
      </c>
      <c r="D8" s="27">
        <f>INDEX('Data MOP+BEN'!$B$112:$AK$112,MATCH(D$1,'Data MOP+BEN'!$B$1:$AK$1,0))*'Data MOP'!$B$337</f>
        <v>140935091856080.69</v>
      </c>
      <c r="E8" s="27">
        <f>INDEX('Data MOP+BEN'!$B$112:$AK$112,MATCH(E$1,'Data MOP+BEN'!$B$1:$AK$1,0))*'Data MOP'!$B$337</f>
        <v>144447106751350.97</v>
      </c>
      <c r="F8" s="27">
        <f>INDEX('Data MOP+BEN'!$B$112:$AK$112,MATCH(F$1,'Data MOP+BEN'!$B$1:$AK$1,0))*'Data MOP'!$B$337</f>
        <v>147959121646621.25</v>
      </c>
      <c r="G8" s="27">
        <f>INDEX('Data MOP+BEN'!$B$112:$AK$112,MATCH(G$1,'Data MOP+BEN'!$B$1:$AK$1,0))*'Data MOP'!$B$337</f>
        <v>151471136541891.53</v>
      </c>
      <c r="H8" s="27">
        <f>INDEX('Data MOP+BEN'!$B$112:$AK$112,MATCH(H$1,'Data MOP+BEN'!$B$1:$AK$1,0))*'Data MOP'!$B$337</f>
        <v>154983151437161.81</v>
      </c>
      <c r="I8" s="27">
        <f>INDEX('Data MOP+BEN'!$B$112:$AK$112,MATCH(I$1,'Data MOP+BEN'!$B$1:$AK$1,0))*'Data MOP'!$B$337</f>
        <v>158495166332432.13</v>
      </c>
      <c r="J8" s="27">
        <f>INDEX('Data MOP+BEN'!$B$112:$AK$112,MATCH(J$1,'Data MOP+BEN'!$B$1:$AK$1,0))*'Data MOP'!$B$337</f>
        <v>162007181227702.41</v>
      </c>
      <c r="K8" s="27">
        <f>INDEX('Data MOP+BEN'!$B$112:$AK$112,MATCH(K$1,'Data MOP+BEN'!$B$1:$AK$1,0))*'Data MOP'!$B$337</f>
        <v>165519196122972.72</v>
      </c>
      <c r="L8" s="27">
        <f>INDEX('Data MOP+BEN'!$B$112:$AK$112,MATCH(L$1,'Data MOP+BEN'!$B$1:$AK$1,0))*'Data MOP'!$B$337</f>
        <v>169031211018243</v>
      </c>
      <c r="M8" s="27">
        <f>INDEX('Data MOP+BEN'!$B$112:$AK$112,MATCH(M$1,'Data MOP+BEN'!$B$1:$AK$1,0))*'Data MOP'!$B$337</f>
        <v>172543225913513.31</v>
      </c>
      <c r="N8" s="27">
        <f>INDEX('Data MOP+BEN'!$B$112:$AK$112,MATCH(N$1,'Data MOP+BEN'!$B$1:$AK$1,0))*'Data MOP'!$B$337</f>
        <v>176055240808783.59</v>
      </c>
      <c r="O8" s="27">
        <f>INDEX('Data MOP+BEN'!$B$112:$AK$112,MATCH(O$1,'Data MOP+BEN'!$B$1:$AK$1,0))*'Data MOP'!$B$337</f>
        <v>179567255704053.84</v>
      </c>
      <c r="P8" s="27">
        <f>INDEX('Data MOP+BEN'!$B$112:$AK$112,MATCH(P$1,'Data MOP+BEN'!$B$1:$AK$1,0))*'Data MOP'!$B$337</f>
        <v>183079270599324.13</v>
      </c>
      <c r="Q8" s="27">
        <f>INDEX('Data MOP+BEN'!$B$112:$AK$112,MATCH(Q$1,'Data MOP+BEN'!$B$1:$AK$1,0))*'Data MOP'!$B$337</f>
        <v>186591285494594.41</v>
      </c>
      <c r="R8" s="27">
        <f>INDEX('Data MOP+BEN'!$B$112:$AK$112,MATCH(R$1,'Data MOP+BEN'!$B$1:$AK$1,0))*'Data MOP'!$B$337</f>
        <v>190103300389864.72</v>
      </c>
      <c r="S8" s="27">
        <f>INDEX('Data MOP+BEN'!$B$112:$AK$112,MATCH(S$1,'Data MOP+BEN'!$B$1:$AK$1,0))*'Data MOP'!$B$337</f>
        <v>193615315285135</v>
      </c>
      <c r="T8" s="27">
        <f>INDEX('Data MOP+BEN'!$B$112:$AK$112,MATCH(T$1,'Data MOP+BEN'!$B$1:$AK$1,0))*'Data MOP'!$B$337</f>
        <v>197127330180405.25</v>
      </c>
      <c r="U8" s="27">
        <f>INDEX('Data MOP+BEN'!$B$112:$AK$112,MATCH(U$1,'Data MOP+BEN'!$B$1:$AK$1,0))*'Data MOP'!$B$337</f>
        <v>200639345075675.53</v>
      </c>
      <c r="V8" s="27">
        <f>INDEX('Data MOP+BEN'!$B$112:$AK$112,MATCH(V$1,'Data MOP+BEN'!$B$1:$AK$1,0))*'Data MOP'!$B$337</f>
        <v>204151359970945.81</v>
      </c>
      <c r="W8" s="27">
        <f>INDEX('Data MOP+BEN'!$B$112:$AK$112,MATCH(W$1,'Data MOP+BEN'!$B$1:$AK$1,0))*'Data MOP'!$B$337</f>
        <v>207663374866216.13</v>
      </c>
      <c r="X8" s="27">
        <f>INDEX('Data MOP+BEN'!$B$112:$AK$112,MATCH(X$1,'Data MOP+BEN'!$B$1:$AK$1,0))*'Data MOP'!$B$337</f>
        <v>211175389761486.41</v>
      </c>
      <c r="Y8" s="27">
        <f>INDEX('Data MOP+BEN'!$B$112:$AK$112,MATCH(Y$1,'Data MOP+BEN'!$B$1:$AK$1,0))*'Data MOP'!$B$337</f>
        <v>214687404656756.69</v>
      </c>
      <c r="Z8" s="27">
        <f>INDEX('Data MOP+BEN'!$B$112:$AK$112,MATCH(Z$1,'Data MOP+BEN'!$B$1:$AK$1,0))*'Data MOP'!$B$337</f>
        <v>218199419552026.97</v>
      </c>
      <c r="AA8" s="27">
        <f>INDEX('Data MOP+BEN'!$B$112:$AK$112,MATCH(AA$1,'Data MOP+BEN'!$B$1:$AK$1,0))*'Data MOP'!$B$337</f>
        <v>221711434447297.25</v>
      </c>
      <c r="AB8" s="27">
        <f>INDEX('Data MOP+BEN'!$B$112:$AK$112,MATCH(AB$1,'Data MOP+BEN'!$B$1:$AK$1,0))*'Data MOP'!$B$337</f>
        <v>225223449342567.56</v>
      </c>
      <c r="AC8" s="27">
        <f>INDEX('Data MOP+BEN'!$B$112:$AK$112,MATCH(AC$1,'Data MOP+BEN'!$B$1:$AK$1,0))*'Data MOP'!$B$337</f>
        <v>228735464237837.84</v>
      </c>
      <c r="AD8" s="27">
        <f>INDEX('Data MOP+BEN'!$B$112:$AK$112,MATCH(AD$1,'Data MOP+BEN'!$B$1:$AK$1,0))*'Data MOP'!$B$337</f>
        <v>232247479133108.16</v>
      </c>
      <c r="AE8" s="27">
        <f>INDEX('Data MOP+BEN'!$B$112:$AK$112,MATCH(AE$1,'Data MOP+BEN'!$B$1:$AK$1,0))*'Data MOP'!$B$337</f>
        <v>235759494028378.44</v>
      </c>
      <c r="AF8" s="27">
        <f>INDEX('Data MOP+BEN'!$B$112:$AK$112,MATCH(AF$1,'Data MOP+BEN'!$B$1:$AK$1,0))*'Data MOP'!$B$337</f>
        <v>239271508923648.75</v>
      </c>
      <c r="AG8" s="27">
        <f>INDEX('Data MOP+BEN'!$B$112:$AK$112,MATCH(AG$1,'Data MOP+BEN'!$B$1:$AK$1,0))*'Data MOP'!$B$337</f>
        <v>242783523818919.03</v>
      </c>
      <c r="AH8" s="27">
        <f>INDEX('Data MOP+BEN'!$B$112:$AK$112,MATCH(AH$1,'Data MOP+BEN'!$B$1:$AK$1,0))*'Data MOP'!$B$337</f>
        <v>246295538714189.31</v>
      </c>
      <c r="AI8" s="27">
        <f>INDEX('Data MOP+BEN'!$B$112:$AK$112,MATCH(AI$1,'Data MOP+BEN'!$B$1:$AK$1,0))*'Data MOP'!$B$337</f>
        <v>249807553609459.56</v>
      </c>
      <c r="AJ8" s="27">
        <f>INDEX('Data MOP+BEN'!$B$112:$AK$112,MATCH(AJ$1,'Data MOP+BEN'!$B$1:$AK$1,0))*'Data MOP'!$B$337</f>
        <v>253319568504729.84</v>
      </c>
      <c r="AK8" s="27">
        <f>INDEX('Data MOP+BEN'!$B$112:$AK$112,MATCH(AK$1,'Data MOP+BEN'!$B$1:$AK$1,0))*'Data MOP'!$B$337</f>
        <v>256831583400000.16</v>
      </c>
    </row>
    <row r="9" spans="1:37">
      <c r="A9" t="s">
        <v>81</v>
      </c>
      <c r="B9" s="27">
        <f>INDEX('Data MOP+BEN'!$B$124:$AK$124,MATCH(B$1,'Data MOP+BEN'!$B$1:$AK$1,0))*'Data MOP'!$B$337</f>
        <v>1189471183835266.8</v>
      </c>
      <c r="C9" s="27">
        <f>INDEX('Data MOP+BEN'!$B$124:$AK$124,MATCH(C$1,'Data MOP+BEN'!$B$1:$AK$1,0))*'Data MOP'!$B$337</f>
        <v>1235341799734717.5</v>
      </c>
      <c r="D9" s="27">
        <f>INDEX('Data MOP+BEN'!$B$124:$AK$124,MATCH(D$1,'Data MOP+BEN'!$B$1:$AK$1,0))*'Data MOP'!$B$337</f>
        <v>1281212415634168.3</v>
      </c>
      <c r="E9" s="27">
        <f>INDEX('Data MOP+BEN'!$B$124:$AK$124,MATCH(E$1,'Data MOP+BEN'!$B$1:$AK$1,0))*'Data MOP'!$B$337</f>
        <v>1327083031533619.3</v>
      </c>
      <c r="F9" s="27">
        <f>INDEX('Data MOP+BEN'!$B$124:$AK$124,MATCH(F$1,'Data MOP+BEN'!$B$1:$AK$1,0))*'Data MOP'!$B$337</f>
        <v>1372953647433069.8</v>
      </c>
      <c r="G9" s="27">
        <f>INDEX('Data MOP+BEN'!$B$124:$AK$124,MATCH(G$1,'Data MOP+BEN'!$B$1:$AK$1,0))*'Data MOP'!$B$337</f>
        <v>1418824263332520.8</v>
      </c>
      <c r="H9" s="27">
        <f>INDEX('Data MOP+BEN'!$B$124:$AK$124,MATCH(H$1,'Data MOP+BEN'!$B$1:$AK$1,0))*'Data MOP'!$B$337</f>
        <v>1448700384578307</v>
      </c>
      <c r="I9" s="27">
        <f>INDEX('Data MOP+BEN'!$B$124:$AK$124,MATCH(I$1,'Data MOP+BEN'!$B$1:$AK$1,0))*'Data MOP'!$B$337</f>
        <v>1478576505824093.8</v>
      </c>
      <c r="J9" s="27">
        <f>INDEX('Data MOP+BEN'!$B$124:$AK$124,MATCH(J$1,'Data MOP+BEN'!$B$1:$AK$1,0))*'Data MOP'!$B$337</f>
        <v>1508452627069880</v>
      </c>
      <c r="K9" s="27">
        <f>INDEX('Data MOP+BEN'!$B$124:$AK$124,MATCH(K$1,'Data MOP+BEN'!$B$1:$AK$1,0))*'Data MOP'!$B$337</f>
        <v>1538328748315666.8</v>
      </c>
      <c r="L9" s="27">
        <f>INDEX('Data MOP+BEN'!$B$124:$AK$124,MATCH(L$1,'Data MOP+BEN'!$B$1:$AK$1,0))*'Data MOP'!$B$337</f>
        <v>1568204869561453</v>
      </c>
      <c r="M9" s="27">
        <f>INDEX('Data MOP+BEN'!$B$124:$AK$124,MATCH(M$1,'Data MOP+BEN'!$B$1:$AK$1,0))*'Data MOP'!$B$337</f>
        <v>1595935355354612</v>
      </c>
      <c r="N9" s="27">
        <f>INDEX('Data MOP+BEN'!$B$124:$AK$124,MATCH(N$1,'Data MOP+BEN'!$B$1:$AK$1,0))*'Data MOP'!$B$337</f>
        <v>1623665841147770.8</v>
      </c>
      <c r="O9" s="27">
        <f>INDEX('Data MOP+BEN'!$B$124:$AK$124,MATCH(O$1,'Data MOP+BEN'!$B$1:$AK$1,0))*'Data MOP'!$B$337</f>
        <v>1651396326940929.8</v>
      </c>
      <c r="P9" s="27">
        <f>INDEX('Data MOP+BEN'!$B$124:$AK$124,MATCH(P$1,'Data MOP+BEN'!$B$1:$AK$1,0))*'Data MOP'!$B$337</f>
        <v>1679126812734088.5</v>
      </c>
      <c r="Q9" s="27">
        <f>INDEX('Data MOP+BEN'!$B$124:$AK$124,MATCH(Q$1,'Data MOP+BEN'!$B$1:$AK$1,0))*'Data MOP'!$B$337</f>
        <v>1706857298527247.5</v>
      </c>
      <c r="R9" s="27">
        <f>INDEX('Data MOP+BEN'!$B$124:$AK$124,MATCH(R$1,'Data MOP+BEN'!$B$1:$AK$1,0))*'Data MOP'!$B$337</f>
        <v>1738214332441311.5</v>
      </c>
      <c r="S9" s="27">
        <f>INDEX('Data MOP+BEN'!$B$124:$AK$124,MATCH(S$1,'Data MOP+BEN'!$B$1:$AK$1,0))*'Data MOP'!$B$337</f>
        <v>1769571366355375.8</v>
      </c>
      <c r="T9" s="27">
        <f>INDEX('Data MOP+BEN'!$B$124:$AK$124,MATCH(T$1,'Data MOP+BEN'!$B$1:$AK$1,0))*'Data MOP'!$B$337</f>
        <v>1800928400269439.8</v>
      </c>
      <c r="U9" s="27">
        <f>INDEX('Data MOP+BEN'!$B$124:$AK$124,MATCH(U$1,'Data MOP+BEN'!$B$1:$AK$1,0))*'Data MOP'!$B$337</f>
        <v>1832285434183504</v>
      </c>
      <c r="V9" s="27">
        <f>INDEX('Data MOP+BEN'!$B$124:$AK$124,MATCH(V$1,'Data MOP+BEN'!$B$1:$AK$1,0))*'Data MOP'!$B$337</f>
        <v>1863642468097568</v>
      </c>
      <c r="W9" s="27">
        <f>INDEX('Data MOP+BEN'!$B$124:$AK$124,MATCH(W$1,'Data MOP+BEN'!$B$1:$AK$1,0))*'Data MOP'!$B$337</f>
        <v>1899769118180268.5</v>
      </c>
      <c r="X9" s="27">
        <f>INDEX('Data MOP+BEN'!$B$124:$AK$124,MATCH(X$1,'Data MOP+BEN'!$B$1:$AK$1,0))*'Data MOP'!$B$337</f>
        <v>1935895768262969.3</v>
      </c>
      <c r="Y9" s="27">
        <f>INDEX('Data MOP+BEN'!$B$124:$AK$124,MATCH(Y$1,'Data MOP+BEN'!$B$1:$AK$1,0))*'Data MOP'!$B$337</f>
        <v>1972022418345669.5</v>
      </c>
      <c r="Z9" s="27">
        <f>INDEX('Data MOP+BEN'!$B$124:$AK$124,MATCH(Z$1,'Data MOP+BEN'!$B$1:$AK$1,0))*'Data MOP'!$B$337</f>
        <v>2008149068428370.3</v>
      </c>
      <c r="AA9" s="27">
        <f>INDEX('Data MOP+BEN'!$B$124:$AK$124,MATCH(AA$1,'Data MOP+BEN'!$B$1:$AK$1,0))*'Data MOP'!$B$337</f>
        <v>2044275718511070.8</v>
      </c>
      <c r="AB9" s="27">
        <f>INDEX('Data MOP+BEN'!$B$124:$AK$124,MATCH(AB$1,'Data MOP+BEN'!$B$1:$AK$1,0))*'Data MOP'!$B$337</f>
        <v>2091333233325900</v>
      </c>
      <c r="AC9" s="27">
        <f>INDEX('Data MOP+BEN'!$B$124:$AK$124,MATCH(AC$1,'Data MOP+BEN'!$B$1:$AK$1,0))*'Data MOP'!$B$337</f>
        <v>2138390748140729.5</v>
      </c>
      <c r="AD9" s="27">
        <f>INDEX('Data MOP+BEN'!$B$124:$AK$124,MATCH(AD$1,'Data MOP+BEN'!$B$1:$AK$1,0))*'Data MOP'!$B$337</f>
        <v>2185448262955558.5</v>
      </c>
      <c r="AE9" s="27">
        <f>INDEX('Data MOP+BEN'!$B$124:$AK$124,MATCH(AE$1,'Data MOP+BEN'!$B$1:$AK$1,0))*'Data MOP'!$B$337</f>
        <v>2232505777770387.8</v>
      </c>
      <c r="AF9" s="27">
        <f>INDEX('Data MOP+BEN'!$B$124:$AK$124,MATCH(AF$1,'Data MOP+BEN'!$B$1:$AK$1,0))*'Data MOP'!$B$337</f>
        <v>2279563292585217</v>
      </c>
      <c r="AG9" s="27">
        <f>INDEX('Data MOP+BEN'!$B$124:$AK$124,MATCH(AG$1,'Data MOP+BEN'!$B$1:$AK$1,0))*'Data MOP'!$B$337</f>
        <v>2310544858011916</v>
      </c>
      <c r="AH9" s="27">
        <f>INDEX('Data MOP+BEN'!$B$124:$AK$124,MATCH(AH$1,'Data MOP+BEN'!$B$1:$AK$1,0))*'Data MOP'!$B$337</f>
        <v>2341526423438614.5</v>
      </c>
      <c r="AI9" s="27">
        <f>INDEX('Data MOP+BEN'!$B$124:$AK$124,MATCH(AI$1,'Data MOP+BEN'!$B$1:$AK$1,0))*'Data MOP'!$B$337</f>
        <v>2372507988865313.5</v>
      </c>
      <c r="AJ9" s="27">
        <f>INDEX('Data MOP+BEN'!$B$124:$AK$124,MATCH(AJ$1,'Data MOP+BEN'!$B$1:$AK$1,0))*'Data MOP'!$B$337</f>
        <v>2403489554292012.5</v>
      </c>
      <c r="AK9" s="27">
        <f>INDEX('Data MOP+BEN'!$B$124:$AK$124,MATCH(AK$1,'Data MOP+BEN'!$B$1:$AK$1,0))*'Data MOP'!$B$337</f>
        <v>2434471119718711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K9"/>
  <sheetViews>
    <sheetView workbookViewId="0">
      <selection activeCell="B7" sqref="B7"/>
    </sheetView>
  </sheetViews>
  <sheetFormatPr defaultColWidth="8.796875" defaultRowHeight="14.25"/>
  <cols>
    <col min="1" max="1" width="32" customWidth="1"/>
    <col min="2" max="3" width="9.46484375" customWidth="1"/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MOP+BEN'!$B$10:$AK$10,MATCH(B$1,'Data MOP+BEN'!$B$1:$AK$1,0))*'Data MOP'!$B$337</f>
        <v>105243549510000.02</v>
      </c>
      <c r="C2" s="27">
        <f>INDEX('Data MOP+BEN'!$B$10:$AK$10,MATCH(C$1,'Data MOP+BEN'!$B$1:$AK$1,0))*'Data MOP'!$B$337</f>
        <v>106399915044000.02</v>
      </c>
      <c r="D2" s="27">
        <f>INDEX('Data MOP+BEN'!$B$10:$AK$10,MATCH(D$1,'Data MOP+BEN'!$B$1:$AK$1,0))*'Data MOP'!$B$337</f>
        <v>107556280578000</v>
      </c>
      <c r="E2" s="27">
        <f>INDEX('Data MOP+BEN'!$B$10:$AK$10,MATCH(E$1,'Data MOP+BEN'!$B$1:$AK$1,0))*'Data MOP'!$B$337</f>
        <v>108712646112000</v>
      </c>
      <c r="F2" s="27">
        <f>INDEX('Data MOP+BEN'!$B$10:$AK$10,MATCH(F$1,'Data MOP+BEN'!$B$1:$AK$1,0))*'Data MOP'!$B$337</f>
        <v>109869011646000</v>
      </c>
      <c r="G2" s="27">
        <f>INDEX('Data MOP+BEN'!$B$10:$AK$10,MATCH(G$1,'Data MOP+BEN'!$B$1:$AK$1,0))*'Data MOP'!$B$337</f>
        <v>111025377179999.98</v>
      </c>
      <c r="H2" s="27">
        <f>INDEX('Data MOP+BEN'!$B$10:$AK$10,MATCH(H$1,'Data MOP+BEN'!$B$1:$AK$1,0))*'Data MOP'!$B$337</f>
        <v>112325395535999.98</v>
      </c>
      <c r="I2" s="27">
        <f>INDEX('Data MOP+BEN'!$B$10:$AK$10,MATCH(I$1,'Data MOP+BEN'!$B$1:$AK$1,0))*'Data MOP'!$B$337</f>
        <v>113625413891999.98</v>
      </c>
      <c r="J2" s="27">
        <f>INDEX('Data MOP+BEN'!$B$10:$AK$10,MATCH(J$1,'Data MOP+BEN'!$B$1:$AK$1,0))*'Data MOP'!$B$337</f>
        <v>114925432247999.98</v>
      </c>
      <c r="K2" s="27">
        <f>INDEX('Data MOP+BEN'!$B$10:$AK$10,MATCH(K$1,'Data MOP+BEN'!$B$1:$AK$1,0))*'Data MOP'!$B$337</f>
        <v>116225450603999.98</v>
      </c>
      <c r="L2" s="27">
        <f>INDEX('Data MOP+BEN'!$B$10:$AK$10,MATCH(L$1,'Data MOP+BEN'!$B$1:$AK$1,0))*'Data MOP'!$B$337</f>
        <v>117525468959999.98</v>
      </c>
      <c r="M2" s="27">
        <f>INDEX('Data MOP+BEN'!$B$10:$AK$10,MATCH(M$1,'Data MOP+BEN'!$B$1:$AK$1,0))*'Data MOP'!$B$337</f>
        <v>118136588699999.98</v>
      </c>
      <c r="N2" s="27">
        <f>INDEX('Data MOP+BEN'!$B$10:$AK$10,MATCH(N$1,'Data MOP+BEN'!$B$1:$AK$1,0))*'Data MOP'!$B$337</f>
        <v>118747708439999.98</v>
      </c>
      <c r="O2" s="27">
        <f>INDEX('Data MOP+BEN'!$B$10:$AK$10,MATCH(O$1,'Data MOP+BEN'!$B$1:$AK$1,0))*'Data MOP'!$B$337</f>
        <v>119358828179999.98</v>
      </c>
      <c r="P2" s="27">
        <f>INDEX('Data MOP+BEN'!$B$10:$AK$10,MATCH(P$1,'Data MOP+BEN'!$B$1:$AK$1,0))*'Data MOP'!$B$337</f>
        <v>119969947920000</v>
      </c>
      <c r="Q2" s="27">
        <f>INDEX('Data MOP+BEN'!$B$10:$AK$10,MATCH(Q$1,'Data MOP+BEN'!$B$1:$AK$1,0))*'Data MOP'!$B$337</f>
        <v>120581067660000</v>
      </c>
      <c r="R2" s="27">
        <f>INDEX('Data MOP+BEN'!$B$10:$AK$10,MATCH(R$1,'Data MOP+BEN'!$B$1:$AK$1,0))*'Data MOP'!$B$337</f>
        <v>120583448646000</v>
      </c>
      <c r="S2" s="27">
        <f>INDEX('Data MOP+BEN'!$B$10:$AK$10,MATCH(S$1,'Data MOP+BEN'!$B$1:$AK$1,0))*'Data MOP'!$B$337</f>
        <v>120585829631999.98</v>
      </c>
      <c r="T2" s="27">
        <f>INDEX('Data MOP+BEN'!$B$10:$AK$10,MATCH(T$1,'Data MOP+BEN'!$B$1:$AK$1,0))*'Data MOP'!$B$337</f>
        <v>120588210618000.02</v>
      </c>
      <c r="U2" s="27">
        <f>INDEX('Data MOP+BEN'!$B$10:$AK$10,MATCH(U$1,'Data MOP+BEN'!$B$1:$AK$1,0))*'Data MOP'!$B$337</f>
        <v>120590591604000</v>
      </c>
      <c r="V2" s="27">
        <f>INDEX('Data MOP+BEN'!$B$10:$AK$10,MATCH(V$1,'Data MOP+BEN'!$B$1:$AK$1,0))*'Data MOP'!$B$337</f>
        <v>120592972590000</v>
      </c>
      <c r="W2" s="27">
        <f>INDEX('Data MOP+BEN'!$B$10:$AK$10,MATCH(W$1,'Data MOP+BEN'!$B$1:$AK$1,0))*'Data MOP'!$B$337</f>
        <v>121463619804000</v>
      </c>
      <c r="X2" s="27">
        <f>INDEX('Data MOP+BEN'!$B$10:$AK$10,MATCH(X$1,'Data MOP+BEN'!$B$1:$AK$1,0))*'Data MOP'!$B$337</f>
        <v>122334267018000.02</v>
      </c>
      <c r="Y2" s="27">
        <f>INDEX('Data MOP+BEN'!$B$10:$AK$10,MATCH(Y$1,'Data MOP+BEN'!$B$1:$AK$1,0))*'Data MOP'!$B$337</f>
        <v>123204914231999.98</v>
      </c>
      <c r="Z2" s="27">
        <f>INDEX('Data MOP+BEN'!$B$10:$AK$10,MATCH(Z$1,'Data MOP+BEN'!$B$1:$AK$1,0))*'Data MOP'!$B$337</f>
        <v>124075561446000</v>
      </c>
      <c r="AA2" s="27">
        <f>INDEX('Data MOP+BEN'!$B$10:$AK$10,MATCH(AA$1,'Data MOP+BEN'!$B$1:$AK$1,0))*'Data MOP'!$B$337</f>
        <v>124946208660000</v>
      </c>
      <c r="AB2" s="27">
        <f>INDEX('Data MOP+BEN'!$B$10:$AK$10,MATCH(AB$1,'Data MOP+BEN'!$B$1:$AK$1,0))*'Data MOP'!$B$337</f>
        <v>125599392486000</v>
      </c>
      <c r="AC2" s="27">
        <f>INDEX('Data MOP+BEN'!$B$10:$AK$10,MATCH(AC$1,'Data MOP+BEN'!$B$1:$AK$1,0))*'Data MOP'!$B$337</f>
        <v>126252576312000</v>
      </c>
      <c r="AD2" s="27">
        <f>INDEX('Data MOP+BEN'!$B$10:$AK$10,MATCH(AD$1,'Data MOP+BEN'!$B$1:$AK$1,0))*'Data MOP'!$B$337</f>
        <v>126905760138000</v>
      </c>
      <c r="AE2" s="27">
        <f>INDEX('Data MOP+BEN'!$B$10:$AK$10,MATCH(AE$1,'Data MOP+BEN'!$B$1:$AK$1,0))*'Data MOP'!$B$337</f>
        <v>127558943964000</v>
      </c>
      <c r="AF2" s="27">
        <f>INDEX('Data MOP+BEN'!$B$10:$AK$10,MATCH(AF$1,'Data MOP+BEN'!$B$1:$AK$1,0))*'Data MOP'!$B$337</f>
        <v>128212127790000</v>
      </c>
      <c r="AG2" s="27">
        <f>INDEX('Data MOP+BEN'!$B$10:$AK$10,MATCH(AG$1,'Data MOP+BEN'!$B$1:$AK$1,0))*'Data MOP'!$B$337</f>
        <v>127805772846000</v>
      </c>
      <c r="AH2" s="27">
        <f>INDEX('Data MOP+BEN'!$B$10:$AK$10,MATCH(AH$1,'Data MOP+BEN'!$B$1:$AK$1,0))*'Data MOP'!$B$337</f>
        <v>127399417902000</v>
      </c>
      <c r="AI2" s="27">
        <f>INDEX('Data MOP+BEN'!$B$10:$AK$10,MATCH(AI$1,'Data MOP+BEN'!$B$1:$AK$1,0))*'Data MOP'!$B$337</f>
        <v>126993062958000</v>
      </c>
      <c r="AJ2" s="27">
        <f>INDEX('Data MOP+BEN'!$B$10:$AK$10,MATCH(AJ$1,'Data MOP+BEN'!$B$1:$AK$1,0))*'Data MOP'!$B$337</f>
        <v>126586708014000</v>
      </c>
      <c r="AK2" s="27">
        <f>INDEX('Data MOP+BEN'!$B$10:$AK$10,MATCH(AK$1,'Data MOP+BEN'!$B$1:$AK$1,0))*'Data MOP'!$B$337</f>
        <v>126180353070000</v>
      </c>
    </row>
    <row r="3" spans="1:37">
      <c r="A3" t="s">
        <v>1</v>
      </c>
      <c r="B3" s="27">
        <f>INDEX('Data MOP+BEN'!$B$25:$AK$25,MATCH(B$1,'Data MOP+BEN'!$B$1:$AK$1,0))*'Data MOP'!$B$337</f>
        <v>0</v>
      </c>
      <c r="C3" s="27">
        <f>INDEX('Data MOP+BEN'!$B$25:$AK$25,MATCH(C$1,'Data MOP+BEN'!$B$1:$AK$1,0))*'Data MOP'!$B$337</f>
        <v>0</v>
      </c>
      <c r="D3" s="27">
        <f>INDEX('Data MOP+BEN'!$B$25:$AK$25,MATCH(D$1,'Data MOP+BEN'!$B$1:$AK$1,0))*'Data MOP'!$B$337</f>
        <v>0</v>
      </c>
      <c r="E3" s="27">
        <f>INDEX('Data MOP+BEN'!$B$25:$AK$25,MATCH(E$1,'Data MOP+BEN'!$B$1:$AK$1,0))*'Data MOP'!$B$337</f>
        <v>0</v>
      </c>
      <c r="F3" s="27">
        <f>INDEX('Data MOP+BEN'!$B$25:$AK$25,MATCH(F$1,'Data MOP+BEN'!$B$1:$AK$1,0))*'Data MOP'!$B$337</f>
        <v>0</v>
      </c>
      <c r="G3" s="27">
        <f>INDEX('Data MOP+BEN'!$B$25:$AK$25,MATCH(G$1,'Data MOP+BEN'!$B$1:$AK$1,0))*'Data MOP'!$B$337</f>
        <v>0</v>
      </c>
      <c r="H3" s="27">
        <f>INDEX('Data MOP+BEN'!$B$25:$AK$25,MATCH(H$1,'Data MOP+BEN'!$B$1:$AK$1,0))*'Data MOP'!$B$337</f>
        <v>0</v>
      </c>
      <c r="I3" s="27">
        <f>INDEX('Data MOP+BEN'!$B$25:$AK$25,MATCH(I$1,'Data MOP+BEN'!$B$1:$AK$1,0))*'Data MOP'!$B$337</f>
        <v>0</v>
      </c>
      <c r="J3" s="27">
        <f>INDEX('Data MOP+BEN'!$B$25:$AK$25,MATCH(J$1,'Data MOP+BEN'!$B$1:$AK$1,0))*'Data MOP'!$B$337</f>
        <v>0</v>
      </c>
      <c r="K3" s="27">
        <f>INDEX('Data MOP+BEN'!$B$25:$AK$25,MATCH(K$1,'Data MOP+BEN'!$B$1:$AK$1,0))*'Data MOP'!$B$337</f>
        <v>0</v>
      </c>
      <c r="L3" s="27">
        <f>INDEX('Data MOP+BEN'!$B$25:$AK$25,MATCH(L$1,'Data MOP+BEN'!$B$1:$AK$1,0))*'Data MOP'!$B$337</f>
        <v>0</v>
      </c>
      <c r="M3" s="27">
        <f>INDEX('Data MOP+BEN'!$B$25:$AK$25,MATCH(M$1,'Data MOP+BEN'!$B$1:$AK$1,0))*'Data MOP'!$B$337</f>
        <v>0</v>
      </c>
      <c r="N3" s="27">
        <f>INDEX('Data MOP+BEN'!$B$25:$AK$25,MATCH(N$1,'Data MOP+BEN'!$B$1:$AK$1,0))*'Data MOP'!$B$337</f>
        <v>0</v>
      </c>
      <c r="O3" s="27">
        <f>INDEX('Data MOP+BEN'!$B$25:$AK$25,MATCH(O$1,'Data MOP+BEN'!$B$1:$AK$1,0))*'Data MOP'!$B$337</f>
        <v>0</v>
      </c>
      <c r="P3" s="27">
        <f>INDEX('Data MOP+BEN'!$B$25:$AK$25,MATCH(P$1,'Data MOP+BEN'!$B$1:$AK$1,0))*'Data MOP'!$B$337</f>
        <v>0</v>
      </c>
      <c r="Q3" s="27">
        <f>INDEX('Data MOP+BEN'!$B$25:$AK$25,MATCH(Q$1,'Data MOP+BEN'!$B$1:$AK$1,0))*'Data MOP'!$B$337</f>
        <v>0</v>
      </c>
      <c r="R3" s="27">
        <f>INDEX('Data MOP+BEN'!$B$25:$AK$25,MATCH(R$1,'Data MOP+BEN'!$B$1:$AK$1,0))*'Data MOP'!$B$337</f>
        <v>0</v>
      </c>
      <c r="S3" s="27">
        <f>INDEX('Data MOP+BEN'!$B$25:$AK$25,MATCH(S$1,'Data MOP+BEN'!$B$1:$AK$1,0))*'Data MOP'!$B$337</f>
        <v>0</v>
      </c>
      <c r="T3" s="27">
        <f>INDEX('Data MOP+BEN'!$B$25:$AK$25,MATCH(T$1,'Data MOP+BEN'!$B$1:$AK$1,0))*'Data MOP'!$B$337</f>
        <v>0</v>
      </c>
      <c r="U3" s="27">
        <f>INDEX('Data MOP+BEN'!$B$25:$AK$25,MATCH(U$1,'Data MOP+BEN'!$B$1:$AK$1,0))*'Data MOP'!$B$337</f>
        <v>0</v>
      </c>
      <c r="V3" s="27">
        <f>INDEX('Data MOP+BEN'!$B$25:$AK$25,MATCH(V$1,'Data MOP+BEN'!$B$1:$AK$1,0))*'Data MOP'!$B$337</f>
        <v>0</v>
      </c>
      <c r="W3" s="27">
        <f>INDEX('Data MOP+BEN'!$B$25:$AK$25,MATCH(W$1,'Data MOP+BEN'!$B$1:$AK$1,0))*'Data MOP'!$B$337</f>
        <v>0</v>
      </c>
      <c r="X3" s="27">
        <f>INDEX('Data MOP+BEN'!$B$25:$AK$25,MATCH(X$1,'Data MOP+BEN'!$B$1:$AK$1,0))*'Data MOP'!$B$337</f>
        <v>0</v>
      </c>
      <c r="Y3" s="27">
        <f>INDEX('Data MOP+BEN'!$B$25:$AK$25,MATCH(Y$1,'Data MOP+BEN'!$B$1:$AK$1,0))*'Data MOP'!$B$337</f>
        <v>0</v>
      </c>
      <c r="Z3" s="27">
        <f>INDEX('Data MOP+BEN'!$B$25:$AK$25,MATCH(Z$1,'Data MOP+BEN'!$B$1:$AK$1,0))*'Data MOP'!$B$337</f>
        <v>0</v>
      </c>
      <c r="AA3" s="27">
        <f>INDEX('Data MOP+BEN'!$B$25:$AK$25,MATCH(AA$1,'Data MOP+BEN'!$B$1:$AK$1,0))*'Data MOP'!$B$337</f>
        <v>0</v>
      </c>
      <c r="AB3" s="27">
        <f>INDEX('Data MOP+BEN'!$B$25:$AK$25,MATCH(AB$1,'Data MOP+BEN'!$B$1:$AK$1,0))*'Data MOP'!$B$337</f>
        <v>0</v>
      </c>
      <c r="AC3" s="27">
        <f>INDEX('Data MOP+BEN'!$B$25:$AK$25,MATCH(AC$1,'Data MOP+BEN'!$B$1:$AK$1,0))*'Data MOP'!$B$337</f>
        <v>0</v>
      </c>
      <c r="AD3" s="27">
        <f>INDEX('Data MOP+BEN'!$B$25:$AK$25,MATCH(AD$1,'Data MOP+BEN'!$B$1:$AK$1,0))*'Data MOP'!$B$337</f>
        <v>0</v>
      </c>
      <c r="AE3" s="27">
        <f>INDEX('Data MOP+BEN'!$B$25:$AK$25,MATCH(AE$1,'Data MOP+BEN'!$B$1:$AK$1,0))*'Data MOP'!$B$337</f>
        <v>0</v>
      </c>
      <c r="AF3" s="27">
        <f>INDEX('Data MOP+BEN'!$B$25:$AK$25,MATCH(AF$1,'Data MOP+BEN'!$B$1:$AK$1,0))*'Data MOP'!$B$337</f>
        <v>0</v>
      </c>
      <c r="AG3" s="27">
        <f>INDEX('Data MOP+BEN'!$B$25:$AK$25,MATCH(AG$1,'Data MOP+BEN'!$B$1:$AK$1,0))*'Data MOP'!$B$337</f>
        <v>0</v>
      </c>
      <c r="AH3" s="27">
        <f>INDEX('Data MOP+BEN'!$B$25:$AK$25,MATCH(AH$1,'Data MOP+BEN'!$B$1:$AK$1,0))*'Data MOP'!$B$337</f>
        <v>0</v>
      </c>
      <c r="AI3" s="27">
        <f>INDEX('Data MOP+BEN'!$B$25:$AK$25,MATCH(AI$1,'Data MOP+BEN'!$B$1:$AK$1,0))*'Data MOP'!$B$337</f>
        <v>0</v>
      </c>
      <c r="AJ3" s="27">
        <f>INDEX('Data MOP+BEN'!$B$25:$AK$25,MATCH(AJ$1,'Data MOP+BEN'!$B$1:$AK$1,0))*'Data MOP'!$B$337</f>
        <v>0</v>
      </c>
      <c r="AK3" s="27">
        <f>INDEX('Data MOP+BEN'!$B$25:$AK$25,MATCH(AK$1,'Data MOP+BEN'!$B$1:$AK$1,0))*'Data MOP'!$B$337</f>
        <v>0</v>
      </c>
    </row>
    <row r="4" spans="1:37">
      <c r="A4" t="s">
        <v>2</v>
      </c>
      <c r="B4" s="27">
        <f>INDEX('Data MOP+BEN'!$B$37:$AK$37,MATCH(B$1,'Data MOP+BEN'!$B$1:$AK$1,0))*'Data MOP'!$B$337</f>
        <v>0</v>
      </c>
      <c r="C4" s="27">
        <f>INDEX('Data MOP+BEN'!$B$37:$AK$37,MATCH(C$1,'Data MOP+BEN'!$B$1:$AK$1,0))*'Data MOP'!$B$337</f>
        <v>0</v>
      </c>
      <c r="D4" s="27">
        <f>INDEX('Data MOP+BEN'!$B$37:$AK$37,MATCH(D$1,'Data MOP+BEN'!$B$1:$AK$1,0))*'Data MOP'!$B$337</f>
        <v>0</v>
      </c>
      <c r="E4" s="27">
        <f>INDEX('Data MOP+BEN'!$B$37:$AK$37,MATCH(E$1,'Data MOP+BEN'!$B$1:$AK$1,0))*'Data MOP'!$B$337</f>
        <v>0</v>
      </c>
      <c r="F4" s="27">
        <f>INDEX('Data MOP+BEN'!$B$37:$AK$37,MATCH(F$1,'Data MOP+BEN'!$B$1:$AK$1,0))*'Data MOP'!$B$337</f>
        <v>0</v>
      </c>
      <c r="G4" s="27">
        <f>INDEX('Data MOP+BEN'!$B$37:$AK$37,MATCH(G$1,'Data MOP+BEN'!$B$1:$AK$1,0))*'Data MOP'!$B$337</f>
        <v>0</v>
      </c>
      <c r="H4" s="27">
        <f>INDEX('Data MOP+BEN'!$B$37:$AK$37,MATCH(H$1,'Data MOP+BEN'!$B$1:$AK$1,0))*'Data MOP'!$B$337</f>
        <v>0</v>
      </c>
      <c r="I4" s="27">
        <f>INDEX('Data MOP+BEN'!$B$37:$AK$37,MATCH(I$1,'Data MOP+BEN'!$B$1:$AK$1,0))*'Data MOP'!$B$337</f>
        <v>0</v>
      </c>
      <c r="J4" s="27">
        <f>INDEX('Data MOP+BEN'!$B$37:$AK$37,MATCH(J$1,'Data MOP+BEN'!$B$1:$AK$1,0))*'Data MOP'!$B$337</f>
        <v>0</v>
      </c>
      <c r="K4" s="27">
        <f>INDEX('Data MOP+BEN'!$B$37:$AK$37,MATCH(K$1,'Data MOP+BEN'!$B$1:$AK$1,0))*'Data MOP'!$B$337</f>
        <v>0</v>
      </c>
      <c r="L4" s="27">
        <f>INDEX('Data MOP+BEN'!$B$37:$AK$37,MATCH(L$1,'Data MOP+BEN'!$B$1:$AK$1,0))*'Data MOP'!$B$337</f>
        <v>0</v>
      </c>
      <c r="M4" s="27">
        <f>INDEX('Data MOP+BEN'!$B$37:$AK$37,MATCH(M$1,'Data MOP+BEN'!$B$1:$AK$1,0))*'Data MOP'!$B$337</f>
        <v>0</v>
      </c>
      <c r="N4" s="27">
        <f>INDEX('Data MOP+BEN'!$B$37:$AK$37,MATCH(N$1,'Data MOP+BEN'!$B$1:$AK$1,0))*'Data MOP'!$B$337</f>
        <v>0</v>
      </c>
      <c r="O4" s="27">
        <f>INDEX('Data MOP+BEN'!$B$37:$AK$37,MATCH(O$1,'Data MOP+BEN'!$B$1:$AK$1,0))*'Data MOP'!$B$337</f>
        <v>0</v>
      </c>
      <c r="P4" s="27">
        <f>INDEX('Data MOP+BEN'!$B$37:$AK$37,MATCH(P$1,'Data MOP+BEN'!$B$1:$AK$1,0))*'Data MOP'!$B$337</f>
        <v>0</v>
      </c>
      <c r="Q4" s="27">
        <f>INDEX('Data MOP+BEN'!$B$37:$AK$37,MATCH(Q$1,'Data MOP+BEN'!$B$1:$AK$1,0))*'Data MOP'!$B$337</f>
        <v>0</v>
      </c>
      <c r="R4" s="27">
        <f>INDEX('Data MOP+BEN'!$B$37:$AK$37,MATCH(R$1,'Data MOP+BEN'!$B$1:$AK$1,0))*'Data MOP'!$B$337</f>
        <v>0</v>
      </c>
      <c r="S4" s="27">
        <f>INDEX('Data MOP+BEN'!$B$37:$AK$37,MATCH(S$1,'Data MOP+BEN'!$B$1:$AK$1,0))*'Data MOP'!$B$337</f>
        <v>0</v>
      </c>
      <c r="T4" s="27">
        <f>INDEX('Data MOP+BEN'!$B$37:$AK$37,MATCH(T$1,'Data MOP+BEN'!$B$1:$AK$1,0))*'Data MOP'!$B$337</f>
        <v>0</v>
      </c>
      <c r="U4" s="27">
        <f>INDEX('Data MOP+BEN'!$B$37:$AK$37,MATCH(U$1,'Data MOP+BEN'!$B$1:$AK$1,0))*'Data MOP'!$B$337</f>
        <v>0</v>
      </c>
      <c r="V4" s="27">
        <f>INDEX('Data MOP+BEN'!$B$37:$AK$37,MATCH(V$1,'Data MOP+BEN'!$B$1:$AK$1,0))*'Data MOP'!$B$337</f>
        <v>0</v>
      </c>
      <c r="W4" s="27">
        <f>INDEX('Data MOP+BEN'!$B$37:$AK$37,MATCH(W$1,'Data MOP+BEN'!$B$1:$AK$1,0))*'Data MOP'!$B$337</f>
        <v>0</v>
      </c>
      <c r="X4" s="27">
        <f>INDEX('Data MOP+BEN'!$B$37:$AK$37,MATCH(X$1,'Data MOP+BEN'!$B$1:$AK$1,0))*'Data MOP'!$B$337</f>
        <v>0</v>
      </c>
      <c r="Y4" s="27">
        <f>INDEX('Data MOP+BEN'!$B$37:$AK$37,MATCH(Y$1,'Data MOP+BEN'!$B$1:$AK$1,0))*'Data MOP'!$B$337</f>
        <v>0</v>
      </c>
      <c r="Z4" s="27">
        <f>INDEX('Data MOP+BEN'!$B$37:$AK$37,MATCH(Z$1,'Data MOP+BEN'!$B$1:$AK$1,0))*'Data MOP'!$B$337</f>
        <v>0</v>
      </c>
      <c r="AA4" s="27">
        <f>INDEX('Data MOP+BEN'!$B$37:$AK$37,MATCH(AA$1,'Data MOP+BEN'!$B$1:$AK$1,0))*'Data MOP'!$B$337</f>
        <v>0</v>
      </c>
      <c r="AB4" s="27">
        <f>INDEX('Data MOP+BEN'!$B$37:$AK$37,MATCH(AB$1,'Data MOP+BEN'!$B$1:$AK$1,0))*'Data MOP'!$B$337</f>
        <v>0</v>
      </c>
      <c r="AC4" s="27">
        <f>INDEX('Data MOP+BEN'!$B$37:$AK$37,MATCH(AC$1,'Data MOP+BEN'!$B$1:$AK$1,0))*'Data MOP'!$B$337</f>
        <v>0</v>
      </c>
      <c r="AD4" s="27">
        <f>INDEX('Data MOP+BEN'!$B$37:$AK$37,MATCH(AD$1,'Data MOP+BEN'!$B$1:$AK$1,0))*'Data MOP'!$B$337</f>
        <v>0</v>
      </c>
      <c r="AE4" s="27">
        <f>INDEX('Data MOP+BEN'!$B$37:$AK$37,MATCH(AE$1,'Data MOP+BEN'!$B$1:$AK$1,0))*'Data MOP'!$B$337</f>
        <v>0</v>
      </c>
      <c r="AF4" s="27">
        <f>INDEX('Data MOP+BEN'!$B$37:$AK$37,MATCH(AF$1,'Data MOP+BEN'!$B$1:$AK$1,0))*'Data MOP'!$B$337</f>
        <v>0</v>
      </c>
      <c r="AG4" s="27">
        <f>INDEX('Data MOP+BEN'!$B$37:$AK$37,MATCH(AG$1,'Data MOP+BEN'!$B$1:$AK$1,0))*'Data MOP'!$B$337</f>
        <v>0</v>
      </c>
      <c r="AH4" s="27">
        <f>INDEX('Data MOP+BEN'!$B$37:$AK$37,MATCH(AH$1,'Data MOP+BEN'!$B$1:$AK$1,0))*'Data MOP'!$B$337</f>
        <v>0</v>
      </c>
      <c r="AI4" s="27">
        <f>INDEX('Data MOP+BEN'!$B$37:$AK$37,MATCH(AI$1,'Data MOP+BEN'!$B$1:$AK$1,0))*'Data MOP'!$B$337</f>
        <v>0</v>
      </c>
      <c r="AJ4" s="27">
        <f>INDEX('Data MOP+BEN'!$B$37:$AK$37,MATCH(AJ$1,'Data MOP+BEN'!$B$1:$AK$1,0))*'Data MOP'!$B$337</f>
        <v>0</v>
      </c>
      <c r="AK4" s="27">
        <f>INDEX('Data MOP+BEN'!$B$37:$AK$37,MATCH(AK$1,'Data MOP+BEN'!$B$1:$AK$1,0))*'Data MOP'!$B$337</f>
        <v>0</v>
      </c>
    </row>
    <row r="5" spans="1:37">
      <c r="A5" t="s">
        <v>3</v>
      </c>
      <c r="B5" s="27">
        <f>INDEX('Data MOP+BEN'!$B$49:$AK$49,MATCH(B$1,'Data MOP+BEN'!$B$1:$AK$1,0))*'Data MOP'!$B$337</f>
        <v>78059682617194.234</v>
      </c>
      <c r="C5" s="27">
        <f>INDEX('Data MOP+BEN'!$B$49:$AK$49,MATCH(C$1,'Data MOP+BEN'!$B$1:$AK$1,0))*'Data MOP'!$B$337</f>
        <v>74066803682899.391</v>
      </c>
      <c r="D5" s="27">
        <f>INDEX('Data MOP+BEN'!$B$49:$AK$49,MATCH(D$1,'Data MOP+BEN'!$B$1:$AK$1,0))*'Data MOP'!$B$337</f>
        <v>91753882007231.328</v>
      </c>
      <c r="E5" s="27">
        <f>INDEX('Data MOP+BEN'!$B$49:$AK$49,MATCH(E$1,'Data MOP+BEN'!$B$1:$AK$1,0))*'Data MOP'!$B$337</f>
        <v>91753882007231.328</v>
      </c>
      <c r="F5" s="27">
        <f>INDEX('Data MOP+BEN'!$B$49:$AK$49,MATCH(F$1,'Data MOP+BEN'!$B$1:$AK$1,0))*'Data MOP'!$B$337</f>
        <v>91753882007231.328</v>
      </c>
      <c r="G5" s="27">
        <f>INDEX('Data MOP+BEN'!$B$49:$AK$49,MATCH(G$1,'Data MOP+BEN'!$B$1:$AK$1,0))*'Data MOP'!$B$337</f>
        <v>91753882007231.328</v>
      </c>
      <c r="H5" s="27">
        <f>INDEX('Data MOP+BEN'!$B$49:$AK$49,MATCH(H$1,'Data MOP+BEN'!$B$1:$AK$1,0))*'Data MOP'!$B$337</f>
        <v>97870807474380.094</v>
      </c>
      <c r="I5" s="27">
        <f>INDEX('Data MOP+BEN'!$B$49:$AK$49,MATCH(I$1,'Data MOP+BEN'!$B$1:$AK$1,0))*'Data MOP'!$B$337</f>
        <v>103987732941528.86</v>
      </c>
      <c r="J5" s="27">
        <f>INDEX('Data MOP+BEN'!$B$49:$AK$49,MATCH(J$1,'Data MOP+BEN'!$B$1:$AK$1,0))*'Data MOP'!$B$337</f>
        <v>110104658408677.63</v>
      </c>
      <c r="K5" s="27">
        <f>INDEX('Data MOP+BEN'!$B$49:$AK$49,MATCH(K$1,'Data MOP+BEN'!$B$1:$AK$1,0))*'Data MOP'!$B$337</f>
        <v>116221583875826.39</v>
      </c>
      <c r="L5" s="27">
        <f>INDEX('Data MOP+BEN'!$B$49:$AK$49,MATCH(L$1,'Data MOP+BEN'!$B$1:$AK$1,0))*'Data MOP'!$B$337</f>
        <v>122338509342975.13</v>
      </c>
      <c r="M5" s="27">
        <f>INDEX('Data MOP+BEN'!$B$49:$AK$49,MATCH(M$1,'Data MOP+BEN'!$B$1:$AK$1,0))*'Data MOP'!$B$337</f>
        <v>122338509342975.13</v>
      </c>
      <c r="N5" s="27">
        <f>INDEX('Data MOP+BEN'!$B$49:$AK$49,MATCH(N$1,'Data MOP+BEN'!$B$1:$AK$1,0))*'Data MOP'!$B$337</f>
        <v>122338509342975.13</v>
      </c>
      <c r="O5" s="27">
        <f>INDEX('Data MOP+BEN'!$B$49:$AK$49,MATCH(O$1,'Data MOP+BEN'!$B$1:$AK$1,0))*'Data MOP'!$B$337</f>
        <v>122338509342975.13</v>
      </c>
      <c r="P5" s="27">
        <f>INDEX('Data MOP+BEN'!$B$49:$AK$49,MATCH(P$1,'Data MOP+BEN'!$B$1:$AK$1,0))*'Data MOP'!$B$337</f>
        <v>122338509342975.13</v>
      </c>
      <c r="Q5" s="27">
        <f>INDEX('Data MOP+BEN'!$B$49:$AK$49,MATCH(Q$1,'Data MOP+BEN'!$B$1:$AK$1,0))*'Data MOP'!$B$337</f>
        <v>122338509342975.13</v>
      </c>
      <c r="R5" s="27">
        <f>INDEX('Data MOP+BEN'!$B$49:$AK$49,MATCH(R$1,'Data MOP+BEN'!$B$1:$AK$1,0))*'Data MOP'!$B$337</f>
        <v>128455434810123.89</v>
      </c>
      <c r="S5" s="27">
        <f>INDEX('Data MOP+BEN'!$B$49:$AK$49,MATCH(S$1,'Data MOP+BEN'!$B$1:$AK$1,0))*'Data MOP'!$B$337</f>
        <v>134572360277272.66</v>
      </c>
      <c r="T5" s="27">
        <f>INDEX('Data MOP+BEN'!$B$49:$AK$49,MATCH(T$1,'Data MOP+BEN'!$B$1:$AK$1,0))*'Data MOP'!$B$337</f>
        <v>140689285744421.39</v>
      </c>
      <c r="U5" s="27">
        <f>INDEX('Data MOP+BEN'!$B$49:$AK$49,MATCH(U$1,'Data MOP+BEN'!$B$1:$AK$1,0))*'Data MOP'!$B$337</f>
        <v>146806211211570.16</v>
      </c>
      <c r="V5" s="27">
        <f>INDEX('Data MOP+BEN'!$B$49:$AK$49,MATCH(V$1,'Data MOP+BEN'!$B$1:$AK$1,0))*'Data MOP'!$B$337</f>
        <v>152923136678718.91</v>
      </c>
      <c r="W5" s="27">
        <f>INDEX('Data MOP+BEN'!$B$49:$AK$49,MATCH(W$1,'Data MOP+BEN'!$B$1:$AK$1,0))*'Data MOP'!$B$337</f>
        <v>152923136678718.91</v>
      </c>
      <c r="X5" s="27">
        <f>INDEX('Data MOP+BEN'!$B$49:$AK$49,MATCH(X$1,'Data MOP+BEN'!$B$1:$AK$1,0))*'Data MOP'!$B$337</f>
        <v>152923136678718.91</v>
      </c>
      <c r="Y5" s="27">
        <f>INDEX('Data MOP+BEN'!$B$49:$AK$49,MATCH(Y$1,'Data MOP+BEN'!$B$1:$AK$1,0))*'Data MOP'!$B$337</f>
        <v>152923136678718.91</v>
      </c>
      <c r="Z5" s="27">
        <f>INDEX('Data MOP+BEN'!$B$49:$AK$49,MATCH(Z$1,'Data MOP+BEN'!$B$1:$AK$1,0))*'Data MOP'!$B$337</f>
        <v>152923136678718.91</v>
      </c>
      <c r="AA5" s="27">
        <f>INDEX('Data MOP+BEN'!$B$49:$AK$49,MATCH(AA$1,'Data MOP+BEN'!$B$1:$AK$1,0))*'Data MOP'!$B$337</f>
        <v>152923136678718.91</v>
      </c>
      <c r="AB5" s="27">
        <f>INDEX('Data MOP+BEN'!$B$49:$AK$49,MATCH(AB$1,'Data MOP+BEN'!$B$1:$AK$1,0))*'Data MOP'!$B$337</f>
        <v>152923136678718.91</v>
      </c>
      <c r="AC5" s="27">
        <f>INDEX('Data MOP+BEN'!$B$49:$AK$49,MATCH(AC$1,'Data MOP+BEN'!$B$1:$AK$1,0))*'Data MOP'!$B$337</f>
        <v>152923136678718.91</v>
      </c>
      <c r="AD5" s="27">
        <f>INDEX('Data MOP+BEN'!$B$49:$AK$49,MATCH(AD$1,'Data MOP+BEN'!$B$1:$AK$1,0))*'Data MOP'!$B$337</f>
        <v>152923136678718.91</v>
      </c>
      <c r="AE5" s="27">
        <f>INDEX('Data MOP+BEN'!$B$49:$AK$49,MATCH(AE$1,'Data MOP+BEN'!$B$1:$AK$1,0))*'Data MOP'!$B$337</f>
        <v>152923136678718.91</v>
      </c>
      <c r="AF5" s="27">
        <f>INDEX('Data MOP+BEN'!$B$49:$AK$49,MATCH(AF$1,'Data MOP+BEN'!$B$1:$AK$1,0))*'Data MOP'!$B$337</f>
        <v>152923136678718.91</v>
      </c>
      <c r="AG5" s="27">
        <f>INDEX('Data MOP+BEN'!$B$49:$AK$49,MATCH(AG$1,'Data MOP+BEN'!$B$1:$AK$1,0))*'Data MOP'!$B$337</f>
        <v>165156987613016.44</v>
      </c>
      <c r="AH5" s="27">
        <f>INDEX('Data MOP+BEN'!$B$49:$AK$49,MATCH(AH$1,'Data MOP+BEN'!$B$1:$AK$1,0))*'Data MOP'!$B$337</f>
        <v>177390838547313.91</v>
      </c>
      <c r="AI5" s="27">
        <f>INDEX('Data MOP+BEN'!$B$49:$AK$49,MATCH(AI$1,'Data MOP+BEN'!$B$1:$AK$1,0))*'Data MOP'!$B$337</f>
        <v>189624689481611.41</v>
      </c>
      <c r="AJ5" s="27">
        <f>INDEX('Data MOP+BEN'!$B$49:$AK$49,MATCH(AJ$1,'Data MOP+BEN'!$B$1:$AK$1,0))*'Data MOP'!$B$337</f>
        <v>201858540415908.91</v>
      </c>
      <c r="AK5" s="27">
        <f>INDEX('Data MOP+BEN'!$B$49:$AK$49,MATCH(AK$1,'Data MOP+BEN'!$B$1:$AK$1,0))*'Data MOP'!$B$337</f>
        <v>214092391350206.38</v>
      </c>
    </row>
    <row r="6" spans="1:37">
      <c r="A6" t="s">
        <v>4</v>
      </c>
      <c r="B6" s="27">
        <f>INDEX('Data MOP+BEN'!$B$61:$AJ$61,MATCH(B$1,'Data MOP+BEN'!$B$1:$AK$1,0))*'Data MOP'!$B$337</f>
        <v>0</v>
      </c>
      <c r="C6" s="27">
        <f>INDEX('Data MOP+BEN'!$B$61:$AJ$61,MATCH(C$1,'Data MOP+BEN'!$B$1:$AK$1,0))*'Data MOP'!$B$337</f>
        <v>0</v>
      </c>
      <c r="D6" s="27">
        <f>INDEX('Data MOP+BEN'!$B$61:$AJ$61,MATCH(D$1,'Data MOP+BEN'!$B$1:$AK$1,0))*'Data MOP'!$B$337</f>
        <v>0</v>
      </c>
      <c r="E6" s="27">
        <f>INDEX('Data MOP+BEN'!$B$61:$AJ$61,MATCH(E$1,'Data MOP+BEN'!$B$1:$AK$1,0))*'Data MOP'!$B$337</f>
        <v>0</v>
      </c>
      <c r="F6" s="27">
        <f>INDEX('Data MOP+BEN'!$B$61:$AJ$61,MATCH(F$1,'Data MOP+BEN'!$B$1:$AK$1,0))*'Data MOP'!$B$337</f>
        <v>0</v>
      </c>
      <c r="G6" s="27">
        <f>INDEX('Data MOP+BEN'!$B$61:$AJ$61,MATCH(G$1,'Data MOP+BEN'!$B$1:$AK$1,0))*'Data MOP'!$B$337</f>
        <v>0</v>
      </c>
      <c r="H6" s="27">
        <f>INDEX('Data MOP+BEN'!$B$61:$AJ$61,MATCH(H$1,'Data MOP+BEN'!$B$1:$AK$1,0))*'Data MOP'!$B$337</f>
        <v>0</v>
      </c>
      <c r="I6" s="27">
        <f>INDEX('Data MOP+BEN'!$B$61:$AJ$61,MATCH(I$1,'Data MOP+BEN'!$B$1:$AK$1,0))*'Data MOP'!$B$337</f>
        <v>0</v>
      </c>
      <c r="J6" s="27">
        <f>INDEX('Data MOP+BEN'!$B$61:$AJ$61,MATCH(J$1,'Data MOP+BEN'!$B$1:$AK$1,0))*'Data MOP'!$B$337</f>
        <v>0</v>
      </c>
      <c r="K6" s="27">
        <f>INDEX('Data MOP+BEN'!$B$61:$AJ$61,MATCH(K$1,'Data MOP+BEN'!$B$1:$AK$1,0))*'Data MOP'!$B$337</f>
        <v>0</v>
      </c>
      <c r="L6" s="27">
        <f>INDEX('Data MOP+BEN'!$B$61:$AJ$61,MATCH(L$1,'Data MOP+BEN'!$B$1:$AK$1,0))*'Data MOP'!$B$337</f>
        <v>0</v>
      </c>
      <c r="M6" s="27">
        <f>INDEX('Data MOP+BEN'!$B$61:$AJ$61,MATCH(M$1,'Data MOP+BEN'!$B$1:$AK$1,0))*'Data MOP'!$B$337</f>
        <v>0</v>
      </c>
      <c r="N6" s="27">
        <f>INDEX('Data MOP+BEN'!$B$61:$AJ$61,MATCH(N$1,'Data MOP+BEN'!$B$1:$AK$1,0))*'Data MOP'!$B$337</f>
        <v>0</v>
      </c>
      <c r="O6" s="27">
        <f>INDEX('Data MOP+BEN'!$B$61:$AJ$61,MATCH(O$1,'Data MOP+BEN'!$B$1:$AK$1,0))*'Data MOP'!$B$337</f>
        <v>0</v>
      </c>
      <c r="P6" s="27">
        <f>INDEX('Data MOP+BEN'!$B$61:$AJ$61,MATCH(P$1,'Data MOP+BEN'!$B$1:$AK$1,0))*'Data MOP'!$B$337</f>
        <v>0</v>
      </c>
      <c r="Q6" s="27">
        <f>INDEX('Data MOP+BEN'!$B$61:$AJ$61,MATCH(Q$1,'Data MOP+BEN'!$B$1:$AK$1,0))*'Data MOP'!$B$337</f>
        <v>0</v>
      </c>
      <c r="R6" s="27">
        <f>INDEX('Data MOP+BEN'!$B$61:$AJ$61,MATCH(R$1,'Data MOP+BEN'!$B$1:$AK$1,0))*'Data MOP'!$B$337</f>
        <v>0</v>
      </c>
      <c r="S6" s="27">
        <f>INDEX('Data MOP+BEN'!$B$61:$AJ$61,MATCH(S$1,'Data MOP+BEN'!$B$1:$AK$1,0))*'Data MOP'!$B$337</f>
        <v>0</v>
      </c>
      <c r="T6" s="27">
        <f>INDEX('Data MOP+BEN'!$B$61:$AJ$61,MATCH(T$1,'Data MOP+BEN'!$B$1:$AK$1,0))*'Data MOP'!$B$337</f>
        <v>0</v>
      </c>
      <c r="U6" s="27">
        <f>INDEX('Data MOP+BEN'!$B$61:$AJ$61,MATCH(U$1,'Data MOP+BEN'!$B$1:$AK$1,0))*'Data MOP'!$B$337</f>
        <v>0</v>
      </c>
      <c r="V6" s="27">
        <f>INDEX('Data MOP+BEN'!$B$61:$AJ$61,MATCH(V$1,'Data MOP+BEN'!$B$1:$AK$1,0))*'Data MOP'!$B$337</f>
        <v>0</v>
      </c>
      <c r="W6" s="27">
        <f>INDEX('Data MOP+BEN'!$B$61:$AJ$61,MATCH(W$1,'Data MOP+BEN'!$B$1:$AK$1,0))*'Data MOP'!$B$337</f>
        <v>0</v>
      </c>
      <c r="X6" s="27">
        <f>INDEX('Data MOP+BEN'!$B$61:$AJ$61,MATCH(X$1,'Data MOP+BEN'!$B$1:$AK$1,0))*'Data MOP'!$B$337</f>
        <v>0</v>
      </c>
      <c r="Y6" s="27">
        <f>INDEX('Data MOP+BEN'!$B$61:$AJ$61,MATCH(Y$1,'Data MOP+BEN'!$B$1:$AK$1,0))*'Data MOP'!$B$337</f>
        <v>0</v>
      </c>
      <c r="Z6" s="27">
        <f>INDEX('Data MOP+BEN'!$B$61:$AJ$61,MATCH(Z$1,'Data MOP+BEN'!$B$1:$AK$1,0))*'Data MOP'!$B$337</f>
        <v>0</v>
      </c>
      <c r="AA6" s="27">
        <f>INDEX('Data MOP+BEN'!$B$61:$AJ$61,MATCH(AA$1,'Data MOP+BEN'!$B$1:$AK$1,0))*'Data MOP'!$B$337</f>
        <v>0</v>
      </c>
      <c r="AB6" s="27">
        <f>INDEX('Data MOP+BEN'!$B$61:$AJ$61,MATCH(AB$1,'Data MOP+BEN'!$B$1:$AK$1,0))*'Data MOP'!$B$337</f>
        <v>0</v>
      </c>
      <c r="AC6" s="27">
        <f>INDEX('Data MOP+BEN'!$B$61:$AJ$61,MATCH(AC$1,'Data MOP+BEN'!$B$1:$AK$1,0))*'Data MOP'!$B$337</f>
        <v>0</v>
      </c>
      <c r="AD6" s="27">
        <f>INDEX('Data MOP+BEN'!$B$61:$AJ$61,MATCH(AD$1,'Data MOP+BEN'!$B$1:$AK$1,0))*'Data MOP'!$B$337</f>
        <v>0</v>
      </c>
      <c r="AE6" s="27">
        <f>INDEX('Data MOP+BEN'!$B$61:$AJ$61,MATCH(AE$1,'Data MOP+BEN'!$B$1:$AK$1,0))*'Data MOP'!$B$337</f>
        <v>0</v>
      </c>
      <c r="AF6" s="27">
        <f>INDEX('Data MOP+BEN'!$B$61:$AJ$61,MATCH(AF$1,'Data MOP+BEN'!$B$1:$AK$1,0))*'Data MOP'!$B$337</f>
        <v>0</v>
      </c>
      <c r="AG6" s="27">
        <f>INDEX('Data MOP+BEN'!$B$61:$AJ$61,MATCH(AG$1,'Data MOP+BEN'!$B$1:$AK$1,0))*'Data MOP'!$B$337</f>
        <v>0</v>
      </c>
      <c r="AH6" s="27">
        <f>INDEX('Data MOP+BEN'!$B$61:$AJ$61,MATCH(AH$1,'Data MOP+BEN'!$B$1:$AK$1,0))*'Data MOP'!$B$337</f>
        <v>0</v>
      </c>
      <c r="AI6" s="27">
        <f>INDEX('Data MOP+BEN'!$B$61:$AJ$61,MATCH(AI$1,'Data MOP+BEN'!$B$1:$AK$1,0))*'Data MOP'!$B$337</f>
        <v>0</v>
      </c>
      <c r="AJ6" s="27">
        <f>INDEX('Data MOP+BEN'!$B$61:$AJ$61,MATCH(AJ$1,'Data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MOP+BEN'!$B$100:$AK$100,MATCH(B$1,'Data MOP+BEN'!$B$1:$AK$1,0))*'Data MOP'!$B$337</f>
        <v>23735497396452.047</v>
      </c>
      <c r="C7" s="27">
        <f>INDEX('Data MOP+BEN'!$B$100:$AK$100,MATCH(C$1,'Data MOP+BEN'!$B$1:$AK$1,0))*'Data MOP'!$B$337</f>
        <v>24042214429400.059</v>
      </c>
      <c r="D7" s="27">
        <f>INDEX('Data MOP+BEN'!$B$100:$AK$100,MATCH(D$1,'Data MOP+BEN'!$B$1:$AK$1,0))*'Data MOP'!$B$337</f>
        <v>24348931462348.07</v>
      </c>
      <c r="E7" s="27">
        <f>INDEX('Data MOP+BEN'!$B$100:$AK$100,MATCH(E$1,'Data MOP+BEN'!$B$1:$AK$1,0))*'Data MOP'!$B$337</f>
        <v>24655648495296.078</v>
      </c>
      <c r="F7" s="27">
        <f>INDEX('Data MOP+BEN'!$B$100:$AK$100,MATCH(F$1,'Data MOP+BEN'!$B$1:$AK$1,0))*'Data MOP'!$B$337</f>
        <v>24962365528244.09</v>
      </c>
      <c r="G7" s="27">
        <f>INDEX('Data MOP+BEN'!$B$100:$AK$100,MATCH(G$1,'Data MOP+BEN'!$B$1:$AK$1,0))*'Data MOP'!$B$337</f>
        <v>25269082561192.102</v>
      </c>
      <c r="H7" s="27">
        <f>INDEX('Data MOP+BEN'!$B$100:$AK$100,MATCH(H$1,'Data MOP+BEN'!$B$1:$AK$1,0))*'Data MOP'!$B$337</f>
        <v>25554091710768.645</v>
      </c>
      <c r="I7" s="27">
        <f>INDEX('Data MOP+BEN'!$B$100:$AK$100,MATCH(I$1,'Data MOP+BEN'!$B$1:$AK$1,0))*'Data MOP'!$B$337</f>
        <v>25839100860345.184</v>
      </c>
      <c r="J7" s="27">
        <f>INDEX('Data MOP+BEN'!$B$100:$AK$100,MATCH(J$1,'Data MOP+BEN'!$B$1:$AK$1,0))*'Data MOP'!$B$337</f>
        <v>26124110009921.727</v>
      </c>
      <c r="K7" s="27">
        <f>INDEX('Data MOP+BEN'!$B$100:$AK$100,MATCH(K$1,'Data MOP+BEN'!$B$1:$AK$1,0))*'Data MOP'!$B$337</f>
        <v>26409119159498.27</v>
      </c>
      <c r="L7" s="27">
        <f>INDEX('Data MOP+BEN'!$B$100:$AK$100,MATCH(L$1,'Data MOP+BEN'!$B$1:$AK$1,0))*'Data MOP'!$B$337</f>
        <v>26694128309074.809</v>
      </c>
      <c r="M7" s="27">
        <f>INDEX('Data MOP+BEN'!$B$100:$AK$100,MATCH(M$1,'Data MOP+BEN'!$B$1:$AK$1,0))*'Data MOP'!$B$337</f>
        <v>26905100472630.605</v>
      </c>
      <c r="N7" s="27">
        <f>INDEX('Data MOP+BEN'!$B$100:$AK$100,MATCH(N$1,'Data MOP+BEN'!$B$1:$AK$1,0))*'Data MOP'!$B$337</f>
        <v>27116072636186.402</v>
      </c>
      <c r="O7" s="27">
        <f>INDEX('Data MOP+BEN'!$B$100:$AK$100,MATCH(O$1,'Data MOP+BEN'!$B$1:$AK$1,0))*'Data MOP'!$B$337</f>
        <v>27327044799742.195</v>
      </c>
      <c r="P7" s="27">
        <f>INDEX('Data MOP+BEN'!$B$100:$AK$100,MATCH(P$1,'Data MOP+BEN'!$B$1:$AK$1,0))*'Data MOP'!$B$337</f>
        <v>27538016963297.992</v>
      </c>
      <c r="Q7" s="27">
        <f>INDEX('Data MOP+BEN'!$B$100:$AK$100,MATCH(Q$1,'Data MOP+BEN'!$B$1:$AK$1,0))*'Data MOP'!$B$337</f>
        <v>27748989126853.785</v>
      </c>
      <c r="R7" s="27">
        <f>INDEX('Data MOP+BEN'!$B$100:$AK$100,MATCH(R$1,'Data MOP+BEN'!$B$1:$AK$1,0))*'Data MOP'!$B$337</f>
        <v>27892505796353.902</v>
      </c>
      <c r="S7" s="27">
        <f>INDEX('Data MOP+BEN'!$B$100:$AK$100,MATCH(S$1,'Data MOP+BEN'!$B$1:$AK$1,0))*'Data MOP'!$B$337</f>
        <v>28036022465854.016</v>
      </c>
      <c r="T7" s="27">
        <f>INDEX('Data MOP+BEN'!$B$100:$AK$100,MATCH(T$1,'Data MOP+BEN'!$B$1:$AK$1,0))*'Data MOP'!$B$337</f>
        <v>28179539135354.133</v>
      </c>
      <c r="U7" s="27">
        <f>INDEX('Data MOP+BEN'!$B$100:$AK$100,MATCH(U$1,'Data MOP+BEN'!$B$1:$AK$1,0))*'Data MOP'!$B$337</f>
        <v>28323055804854.242</v>
      </c>
      <c r="V7" s="27">
        <f>INDEX('Data MOP+BEN'!$B$100:$AK$100,MATCH(V$1,'Data MOP+BEN'!$B$1:$AK$1,0))*'Data MOP'!$B$337</f>
        <v>28466572474354.359</v>
      </c>
      <c r="W7" s="27">
        <f>INDEX('Data MOP+BEN'!$B$100:$AK$100,MATCH(W$1,'Data MOP+BEN'!$B$1:$AK$1,0))*'Data MOP'!$B$337</f>
        <v>28524089084845.051</v>
      </c>
      <c r="X7" s="27">
        <f>INDEX('Data MOP+BEN'!$B$100:$AK$100,MATCH(X$1,'Data MOP+BEN'!$B$1:$AK$1,0))*'Data MOP'!$B$337</f>
        <v>28581605695335.746</v>
      </c>
      <c r="Y7" s="27">
        <f>INDEX('Data MOP+BEN'!$B$100:$AK$100,MATCH(Y$1,'Data MOP+BEN'!$B$1:$AK$1,0))*'Data MOP'!$B$337</f>
        <v>28639122305826.43</v>
      </c>
      <c r="Z7" s="27">
        <f>INDEX('Data MOP+BEN'!$B$100:$AK$100,MATCH(Z$1,'Data MOP+BEN'!$B$1:$AK$1,0))*'Data MOP'!$B$337</f>
        <v>28696638916317.125</v>
      </c>
      <c r="AA7" s="27">
        <f>INDEX('Data MOP+BEN'!$B$100:$AK$100,MATCH(AA$1,'Data MOP+BEN'!$B$1:$AK$1,0))*'Data MOP'!$B$337</f>
        <v>28754155526807.816</v>
      </c>
      <c r="AB7" s="27">
        <f>INDEX('Data MOP+BEN'!$B$100:$AK$100,MATCH(AB$1,'Data MOP+BEN'!$B$1:$AK$1,0))*'Data MOP'!$B$337</f>
        <v>28773473279412.633</v>
      </c>
      <c r="AC7" s="27">
        <f>INDEX('Data MOP+BEN'!$B$100:$AK$100,MATCH(AC$1,'Data MOP+BEN'!$B$1:$AK$1,0))*'Data MOP'!$B$337</f>
        <v>28792791032017.445</v>
      </c>
      <c r="AD7" s="27">
        <f>INDEX('Data MOP+BEN'!$B$100:$AK$100,MATCH(AD$1,'Data MOP+BEN'!$B$1:$AK$1,0))*'Data MOP'!$B$337</f>
        <v>28812108784622.266</v>
      </c>
      <c r="AE7" s="27">
        <f>INDEX('Data MOP+BEN'!$B$100:$AK$100,MATCH(AE$1,'Data MOP+BEN'!$B$1:$AK$1,0))*'Data MOP'!$B$337</f>
        <v>28831426537227.078</v>
      </c>
      <c r="AF7" s="27">
        <f>INDEX('Data MOP+BEN'!$B$100:$AK$100,MATCH(AF$1,'Data MOP+BEN'!$B$1:$AK$1,0))*'Data MOP'!$B$337</f>
        <v>28850744289831.895</v>
      </c>
      <c r="AG7" s="27">
        <f>INDEX('Data MOP+BEN'!$B$100:$AK$100,MATCH(AG$1,'Data MOP+BEN'!$B$1:$AK$1,0))*'Data MOP'!$B$337</f>
        <v>28789366874332.418</v>
      </c>
      <c r="AH7" s="27">
        <f>INDEX('Data MOP+BEN'!$B$100:$AK$100,MATCH(AH$1,'Data MOP+BEN'!$B$1:$AK$1,0))*'Data MOP'!$B$337</f>
        <v>28727989458832.941</v>
      </c>
      <c r="AI7" s="27">
        <f>INDEX('Data MOP+BEN'!$B$100:$AK$100,MATCH(AI$1,'Data MOP+BEN'!$B$1:$AK$1,0))*'Data MOP'!$B$337</f>
        <v>28666612043333.465</v>
      </c>
      <c r="AJ7" s="27">
        <f>INDEX('Data MOP+BEN'!$B$100:$AK$100,MATCH(AJ$1,'Data MOP+BEN'!$B$1:$AK$1,0))*'Data MOP'!$B$337</f>
        <v>28605234627833.992</v>
      </c>
      <c r="AK7" s="27">
        <f>INDEX('Data MOP+BEN'!$B$100:$AK$100,MATCH(AK$1,'Data MOP+BEN'!$B$1:$AK$1,0))*'Data MOP'!$B$337</f>
        <v>28543857212334.516</v>
      </c>
    </row>
    <row r="8" spans="1:37">
      <c r="A8" t="s">
        <v>6</v>
      </c>
      <c r="B8" s="27">
        <f>INDEX('Data MOP+BEN'!$B$113:$AK$113,MATCH(B$1,'Data MOP+BEN'!$B$1:$AK$1,0))*'Data MOP'!$B$337</f>
        <v>241006857460135.13</v>
      </c>
      <c r="C8" s="27">
        <f>INDEX('Data MOP+BEN'!$B$113:$AK$113,MATCH(C$1,'Data MOP+BEN'!$B$1:$AK$1,0))*'Data MOP'!$B$337</f>
        <v>243031430752702.69</v>
      </c>
      <c r="D8" s="27">
        <f>INDEX('Data MOP+BEN'!$B$113:$AK$113,MATCH(D$1,'Data MOP+BEN'!$B$1:$AK$1,0))*'Data MOP'!$B$337</f>
        <v>245056004045270.25</v>
      </c>
      <c r="E8" s="27">
        <f>INDEX('Data MOP+BEN'!$B$113:$AK$113,MATCH(E$1,'Data MOP+BEN'!$B$1:$AK$1,0))*'Data MOP'!$B$337</f>
        <v>247080577337837.81</v>
      </c>
      <c r="F8" s="27">
        <f>INDEX('Data MOP+BEN'!$B$113:$AK$113,MATCH(F$1,'Data MOP+BEN'!$B$1:$AK$1,0))*'Data MOP'!$B$337</f>
        <v>249105150630405.38</v>
      </c>
      <c r="G8" s="27">
        <f>INDEX('Data MOP+BEN'!$B$113:$AK$113,MATCH(G$1,'Data MOP+BEN'!$B$1:$AK$1,0))*'Data MOP'!$B$337</f>
        <v>251129723922972.94</v>
      </c>
      <c r="H8" s="27">
        <f>INDEX('Data MOP+BEN'!$B$113:$AK$113,MATCH(H$1,'Data MOP+BEN'!$B$1:$AK$1,0))*'Data MOP'!$B$337</f>
        <v>253154297215540.53</v>
      </c>
      <c r="I8" s="27">
        <f>INDEX('Data MOP+BEN'!$B$113:$AK$113,MATCH(I$1,'Data MOP+BEN'!$B$1:$AK$1,0))*'Data MOP'!$B$337</f>
        <v>255178870508108.06</v>
      </c>
      <c r="J8" s="27">
        <f>INDEX('Data MOP+BEN'!$B$113:$AK$113,MATCH(J$1,'Data MOP+BEN'!$B$1:$AK$1,0))*'Data MOP'!$B$337</f>
        <v>257203443800675.66</v>
      </c>
      <c r="K8" s="27">
        <f>INDEX('Data MOP+BEN'!$B$113:$AK$113,MATCH(K$1,'Data MOP+BEN'!$B$1:$AK$1,0))*'Data MOP'!$B$337</f>
        <v>259228017093243.22</v>
      </c>
      <c r="L8" s="27">
        <f>INDEX('Data MOP+BEN'!$B$113:$AK$113,MATCH(L$1,'Data MOP+BEN'!$B$1:$AK$1,0))*'Data MOP'!$B$337</f>
        <v>261252590385810.78</v>
      </c>
      <c r="M8" s="27">
        <f>INDEX('Data MOP+BEN'!$B$113:$AK$113,MATCH(M$1,'Data MOP+BEN'!$B$1:$AK$1,0))*'Data MOP'!$B$337</f>
        <v>263277163678378.34</v>
      </c>
      <c r="N8" s="27">
        <f>INDEX('Data MOP+BEN'!$B$113:$AK$113,MATCH(N$1,'Data MOP+BEN'!$B$1:$AK$1,0))*'Data MOP'!$B$337</f>
        <v>265301736970945.94</v>
      </c>
      <c r="O8" s="27">
        <f>INDEX('Data MOP+BEN'!$B$113:$AK$113,MATCH(O$1,'Data MOP+BEN'!$B$1:$AK$1,0))*'Data MOP'!$B$337</f>
        <v>267326310263513.47</v>
      </c>
      <c r="P8" s="27">
        <f>INDEX('Data MOP+BEN'!$B$113:$AK$113,MATCH(P$1,'Data MOP+BEN'!$B$1:$AK$1,0))*'Data MOP'!$B$337</f>
        <v>269350883556081.06</v>
      </c>
      <c r="Q8" s="27">
        <f>INDEX('Data MOP+BEN'!$B$113:$AK$113,MATCH(Q$1,'Data MOP+BEN'!$B$1:$AK$1,0))*'Data MOP'!$B$337</f>
        <v>271375456848648.63</v>
      </c>
      <c r="R8" s="27">
        <f>INDEX('Data MOP+BEN'!$B$113:$AK$113,MATCH(R$1,'Data MOP+BEN'!$B$1:$AK$1,0))*'Data MOP'!$B$337</f>
        <v>273400030141216.16</v>
      </c>
      <c r="S8" s="27">
        <f>INDEX('Data MOP+BEN'!$B$113:$AK$113,MATCH(S$1,'Data MOP+BEN'!$B$1:$AK$1,0))*'Data MOP'!$B$337</f>
        <v>275424603433783.75</v>
      </c>
      <c r="T8" s="27">
        <f>INDEX('Data MOP+BEN'!$B$113:$AK$113,MATCH(T$1,'Data MOP+BEN'!$B$1:$AK$1,0))*'Data MOP'!$B$337</f>
        <v>277449176726351.31</v>
      </c>
      <c r="U8" s="27">
        <f>INDEX('Data MOP+BEN'!$B$113:$AK$113,MATCH(U$1,'Data MOP+BEN'!$B$1:$AK$1,0))*'Data MOP'!$B$337</f>
        <v>279473750018918.91</v>
      </c>
      <c r="V8" s="27">
        <f>INDEX('Data MOP+BEN'!$B$113:$AK$113,MATCH(V$1,'Data MOP+BEN'!$B$1:$AK$1,0))*'Data MOP'!$B$337</f>
        <v>281498323311486.44</v>
      </c>
      <c r="W8" s="27">
        <f>INDEX('Data MOP+BEN'!$B$113:$AK$113,MATCH(W$1,'Data MOP+BEN'!$B$1:$AK$1,0))*'Data MOP'!$B$337</f>
        <v>283522896604054</v>
      </c>
      <c r="X8" s="27">
        <f>INDEX('Data MOP+BEN'!$B$113:$AK$113,MATCH(X$1,'Data MOP+BEN'!$B$1:$AK$1,0))*'Data MOP'!$B$337</f>
        <v>285547469896621.56</v>
      </c>
      <c r="Y8" s="27">
        <f>INDEX('Data MOP+BEN'!$B$113:$AK$113,MATCH(Y$1,'Data MOP+BEN'!$B$1:$AK$1,0))*'Data MOP'!$B$337</f>
        <v>287572043189189.13</v>
      </c>
      <c r="Z8" s="27">
        <f>INDEX('Data MOP+BEN'!$B$113:$AK$113,MATCH(Z$1,'Data MOP+BEN'!$B$1:$AK$1,0))*'Data MOP'!$B$337</f>
        <v>289596616481756.75</v>
      </c>
      <c r="AA8" s="27">
        <f>INDEX('Data MOP+BEN'!$B$113:$AK$113,MATCH(AA$1,'Data MOP+BEN'!$B$1:$AK$1,0))*'Data MOP'!$B$337</f>
        <v>291621189774324.25</v>
      </c>
      <c r="AB8" s="27">
        <f>INDEX('Data MOP+BEN'!$B$113:$AK$113,MATCH(AB$1,'Data MOP+BEN'!$B$1:$AK$1,0))*'Data MOP'!$B$337</f>
        <v>293645763066891.81</v>
      </c>
      <c r="AC8" s="27">
        <f>INDEX('Data MOP+BEN'!$B$113:$AK$113,MATCH(AC$1,'Data MOP+BEN'!$B$1:$AK$1,0))*'Data MOP'!$B$337</f>
        <v>295670336359459.44</v>
      </c>
      <c r="AD8" s="27">
        <f>INDEX('Data MOP+BEN'!$B$113:$AK$113,MATCH(AD$1,'Data MOP+BEN'!$B$1:$AK$1,0))*'Data MOP'!$B$337</f>
        <v>297694909652026.94</v>
      </c>
      <c r="AE8" s="27">
        <f>INDEX('Data MOP+BEN'!$B$113:$AK$113,MATCH(AE$1,'Data MOP+BEN'!$B$1:$AK$1,0))*'Data MOP'!$B$337</f>
        <v>299719482944594.56</v>
      </c>
      <c r="AF8" s="27">
        <f>INDEX('Data MOP+BEN'!$B$113:$AK$113,MATCH(AF$1,'Data MOP+BEN'!$B$1:$AK$1,0))*'Data MOP'!$B$337</f>
        <v>301744056237162.13</v>
      </c>
      <c r="AG8" s="27">
        <f>INDEX('Data MOP+BEN'!$B$113:$AK$113,MATCH(AG$1,'Data MOP+BEN'!$B$1:$AK$1,0))*'Data MOP'!$B$337</f>
        <v>303768629529729.63</v>
      </c>
      <c r="AH8" s="27">
        <f>INDEX('Data MOP+BEN'!$B$113:$AK$113,MATCH(AH$1,'Data MOP+BEN'!$B$1:$AK$1,0))*'Data MOP'!$B$337</f>
        <v>305793202822297.19</v>
      </c>
      <c r="AI8" s="27">
        <f>INDEX('Data MOP+BEN'!$B$113:$AK$113,MATCH(AI$1,'Data MOP+BEN'!$B$1:$AK$1,0))*'Data MOP'!$B$337</f>
        <v>307817776114864.81</v>
      </c>
      <c r="AJ8" s="27">
        <f>INDEX('Data MOP+BEN'!$B$113:$AK$113,MATCH(AJ$1,'Data MOP+BEN'!$B$1:$AK$1,0))*'Data MOP'!$B$337</f>
        <v>309842349407432.31</v>
      </c>
      <c r="AK8" s="27">
        <f>INDEX('Data MOP+BEN'!$B$113:$AK$113,MATCH(AK$1,'Data MOP+BEN'!$B$1:$AK$1,0))*'Data MOP'!$B$337</f>
        <v>311866922699999.88</v>
      </c>
    </row>
    <row r="9" spans="1:37">
      <c r="A9" t="s">
        <v>81</v>
      </c>
      <c r="B9" s="27">
        <f>INDEX('Data MOP+BEN'!$B$125:$AK$125,MATCH(B$1,'Data MOP+BEN'!$B$1:$AK$1,0))*'Data MOP'!$B$337</f>
        <v>94372141923347.234</v>
      </c>
      <c r="C9" s="27">
        <f>INDEX('Data MOP+BEN'!$B$125:$AK$125,MATCH(C$1,'Data MOP+BEN'!$B$1:$AK$1,0))*'Data MOP'!$B$337</f>
        <v>93299148690344.078</v>
      </c>
      <c r="D9" s="27">
        <f>INDEX('Data MOP+BEN'!$B$125:$AK$125,MATCH(D$1,'Data MOP+BEN'!$B$1:$AK$1,0))*'Data MOP'!$B$337</f>
        <v>92226155457340.938</v>
      </c>
      <c r="E9" s="27">
        <f>INDEX('Data MOP+BEN'!$B$125:$AK$125,MATCH(E$1,'Data MOP+BEN'!$B$1:$AK$1,0))*'Data MOP'!$B$337</f>
        <v>91153162224337.766</v>
      </c>
      <c r="F9" s="27">
        <f>INDEX('Data MOP+BEN'!$B$125:$AK$125,MATCH(F$1,'Data MOP+BEN'!$B$1:$AK$1,0))*'Data MOP'!$B$337</f>
        <v>90080168991334.625</v>
      </c>
      <c r="G9" s="27">
        <f>INDEX('Data MOP+BEN'!$B$125:$AK$125,MATCH(G$1,'Data MOP+BEN'!$B$1:$AK$1,0))*'Data MOP'!$B$337</f>
        <v>89007175758331.469</v>
      </c>
      <c r="H9" s="27">
        <f>INDEX('Data MOP+BEN'!$B$125:$AK$125,MATCH(H$1,'Data MOP+BEN'!$B$1:$AK$1,0))*'Data MOP'!$B$337</f>
        <v>86620534237751.531</v>
      </c>
      <c r="I9" s="27">
        <f>INDEX('Data MOP+BEN'!$B$125:$AK$125,MATCH(I$1,'Data MOP+BEN'!$B$1:$AK$1,0))*'Data MOP'!$B$337</f>
        <v>84233892717171.594</v>
      </c>
      <c r="J9" s="27">
        <f>INDEX('Data MOP+BEN'!$B$125:$AK$125,MATCH(J$1,'Data MOP+BEN'!$B$1:$AK$1,0))*'Data MOP'!$B$337</f>
        <v>81847251196591.641</v>
      </c>
      <c r="K9" s="27">
        <f>INDEX('Data MOP+BEN'!$B$125:$AK$125,MATCH(K$1,'Data MOP+BEN'!$B$1:$AK$1,0))*'Data MOP'!$B$337</f>
        <v>79460609676011.703</v>
      </c>
      <c r="L9" s="27">
        <f>INDEX('Data MOP+BEN'!$B$125:$AK$125,MATCH(L$1,'Data MOP+BEN'!$B$1:$AK$1,0))*'Data MOP'!$B$337</f>
        <v>77073968155431.766</v>
      </c>
      <c r="M9" s="27">
        <f>INDEX('Data MOP+BEN'!$B$125:$AK$125,MATCH(M$1,'Data MOP+BEN'!$B$1:$AK$1,0))*'Data MOP'!$B$337</f>
        <v>77996890850540.063</v>
      </c>
      <c r="N9" s="27">
        <f>INDEX('Data MOP+BEN'!$B$125:$AK$125,MATCH(N$1,'Data MOP+BEN'!$B$1:$AK$1,0))*'Data MOP'!$B$337</f>
        <v>78919813545648.344</v>
      </c>
      <c r="O9" s="27">
        <f>INDEX('Data MOP+BEN'!$B$125:$AK$125,MATCH(O$1,'Data MOP+BEN'!$B$1:$AK$1,0))*'Data MOP'!$B$337</f>
        <v>79842736240756.641</v>
      </c>
      <c r="P9" s="27">
        <f>INDEX('Data MOP+BEN'!$B$125:$AK$125,MATCH(P$1,'Data MOP+BEN'!$B$1:$AK$1,0))*'Data MOP'!$B$337</f>
        <v>80765658935864.922</v>
      </c>
      <c r="Q9" s="27">
        <f>INDEX('Data MOP+BEN'!$B$125:$AK$125,MATCH(Q$1,'Data MOP+BEN'!$B$1:$AK$1,0))*'Data MOP'!$B$337</f>
        <v>81688581630973.219</v>
      </c>
      <c r="R9" s="27">
        <f>INDEX('Data MOP+BEN'!$B$125:$AK$125,MATCH(R$1,'Data MOP+BEN'!$B$1:$AK$1,0))*'Data MOP'!$B$337</f>
        <v>82760344158390.578</v>
      </c>
      <c r="S9" s="27">
        <f>INDEX('Data MOP+BEN'!$B$125:$AK$125,MATCH(S$1,'Data MOP+BEN'!$B$1:$AK$1,0))*'Data MOP'!$B$337</f>
        <v>83832106685807.969</v>
      </c>
      <c r="T9" s="27">
        <f>INDEX('Data MOP+BEN'!$B$125:$AK$125,MATCH(T$1,'Data MOP+BEN'!$B$1:$AK$1,0))*'Data MOP'!$B$337</f>
        <v>84903869213225.344</v>
      </c>
      <c r="U9" s="27">
        <f>INDEX('Data MOP+BEN'!$B$125:$AK$125,MATCH(U$1,'Data MOP+BEN'!$B$1:$AK$1,0))*'Data MOP'!$B$337</f>
        <v>85975631740642.734</v>
      </c>
      <c r="V9" s="27">
        <f>INDEX('Data MOP+BEN'!$B$125:$AK$125,MATCH(V$1,'Data MOP+BEN'!$B$1:$AK$1,0))*'Data MOP'!$B$337</f>
        <v>87047394268060.109</v>
      </c>
      <c r="W9" s="27">
        <f>INDEX('Data MOP+BEN'!$B$125:$AK$125,MATCH(W$1,'Data MOP+BEN'!$B$1:$AK$1,0))*'Data MOP'!$B$337</f>
        <v>88230992970263.984</v>
      </c>
      <c r="X9" s="27">
        <f>INDEX('Data MOP+BEN'!$B$125:$AK$125,MATCH(X$1,'Data MOP+BEN'!$B$1:$AK$1,0))*'Data MOP'!$B$337</f>
        <v>89414591672467.875</v>
      </c>
      <c r="Y9" s="27">
        <f>INDEX('Data MOP+BEN'!$B$125:$AK$125,MATCH(Y$1,'Data MOP+BEN'!$B$1:$AK$1,0))*'Data MOP'!$B$337</f>
        <v>90598190374671.75</v>
      </c>
      <c r="Z9" s="27">
        <f>INDEX('Data MOP+BEN'!$B$125:$AK$125,MATCH(Z$1,'Data MOP+BEN'!$B$1:$AK$1,0))*'Data MOP'!$B$337</f>
        <v>91781789076875.625</v>
      </c>
      <c r="AA9" s="27">
        <f>INDEX('Data MOP+BEN'!$B$125:$AK$125,MATCH(AA$1,'Data MOP+BEN'!$B$1:$AK$1,0))*'Data MOP'!$B$337</f>
        <v>92965387779079.5</v>
      </c>
      <c r="AB9" s="27">
        <f>INDEX('Data MOP+BEN'!$B$125:$AK$125,MATCH(AB$1,'Data MOP+BEN'!$B$1:$AK$1,0))*'Data MOP'!$B$337</f>
        <v>93931061323409.453</v>
      </c>
      <c r="AC9" s="27">
        <f>INDEX('Data MOP+BEN'!$B$125:$AK$125,MATCH(AC$1,'Data MOP+BEN'!$B$1:$AK$1,0))*'Data MOP'!$B$337</f>
        <v>94896734867739.438</v>
      </c>
      <c r="AD9" s="27">
        <f>INDEX('Data MOP+BEN'!$B$125:$AK$125,MATCH(AD$1,'Data MOP+BEN'!$B$1:$AK$1,0))*'Data MOP'!$B$337</f>
        <v>95862408412069.391</v>
      </c>
      <c r="AE9" s="27">
        <f>INDEX('Data MOP+BEN'!$B$125:$AK$125,MATCH(AE$1,'Data MOP+BEN'!$B$1:$AK$1,0))*'Data MOP'!$B$337</f>
        <v>96828081956399.359</v>
      </c>
      <c r="AF9" s="27">
        <f>INDEX('Data MOP+BEN'!$B$125:$AK$125,MATCH(AF$1,'Data MOP+BEN'!$B$1:$AK$1,0))*'Data MOP'!$B$337</f>
        <v>97793755500729.328</v>
      </c>
      <c r="AG9" s="27">
        <f>INDEX('Data MOP+BEN'!$B$125:$AK$125,MATCH(AG$1,'Data MOP+BEN'!$B$1:$AK$1,0))*'Data MOP'!$B$337</f>
        <v>99013200237664.734</v>
      </c>
      <c r="AH9" s="27">
        <f>INDEX('Data MOP+BEN'!$B$125:$AK$125,MATCH(AH$1,'Data MOP+BEN'!$B$1:$AK$1,0))*'Data MOP'!$B$337</f>
        <v>100232644974600.14</v>
      </c>
      <c r="AI9" s="27">
        <f>INDEX('Data MOP+BEN'!$B$125:$AK$125,MATCH(AI$1,'Data MOP+BEN'!$B$1:$AK$1,0))*'Data MOP'!$B$337</f>
        <v>101452089711535.56</v>
      </c>
      <c r="AJ9" s="27">
        <f>INDEX('Data MOP+BEN'!$B$125:$AK$125,MATCH(AJ$1,'Data MOP+BEN'!$B$1:$AK$1,0))*'Data MOP'!$B$337</f>
        <v>102671534448470.97</v>
      </c>
      <c r="AK9" s="27">
        <f>INDEX('Data MOP+BEN'!$B$125:$AK$125,MATCH(AK$1,'Data MOP+BEN'!$B$1:$AK$1,0))*'Data MOP'!$B$337</f>
        <v>103890979185406.39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499984740745262"/>
  </sheetPr>
  <dimension ref="A1:AK14"/>
  <sheetViews>
    <sheetView workbookViewId="0">
      <selection activeCell="AK9" sqref="E2:AK9"/>
    </sheetView>
  </sheetViews>
  <sheetFormatPr defaultColWidth="8.796875" defaultRowHeight="14.25"/>
  <cols>
    <col min="1" max="1" width="32.796875" customWidth="1"/>
    <col min="2" max="3" width="9.46484375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MOP+BEN'!$B$13:$AK$13,MATCH(B$1,'Data MOP+BEN'!$B$1:$AK$1,0))*'Data MOP'!$B$337</f>
        <v>0</v>
      </c>
      <c r="C2" s="27">
        <f>INDEX('Data MOP+BEN'!$B$13:$AK$13,MATCH(C$1,'Data MOP+BEN'!$B$1:$AK$1,0))*'Data MOP'!$B$337</f>
        <v>0</v>
      </c>
      <c r="D2" s="27">
        <f>INDEX('Data MOP+BEN'!$B$13:$AK$13,MATCH(D$1,'Data MOP+BEN'!$B$1:$AK$1,0))*'Data MOP'!$B$337</f>
        <v>0</v>
      </c>
      <c r="E2" s="27">
        <f>INDEX('Data MOP+BEN'!$B$13:$AK$13,MATCH(E$1,'Data MOP+BEN'!$B$1:$AK$1,0))*'Data MOP'!$B$337</f>
        <v>0</v>
      </c>
      <c r="F2" s="27">
        <f>INDEX('Data MOP+BEN'!$B$13:$AK$13,MATCH(F$1,'Data MOP+BEN'!$B$1:$AK$1,0))*'Data MOP'!$B$337</f>
        <v>0</v>
      </c>
      <c r="G2" s="27">
        <f>INDEX('Data MOP+BEN'!$B$13:$AK$13,MATCH(G$1,'Data MOP+BEN'!$B$1:$AK$1,0))*'Data MOP'!$B$337</f>
        <v>0</v>
      </c>
      <c r="H2" s="27">
        <f>INDEX('Data MOP+BEN'!$B$13:$AK$13,MATCH(H$1,'Data MOP+BEN'!$B$1:$AK$1,0))*'Data MOP'!$B$337</f>
        <v>0</v>
      </c>
      <c r="I2" s="27">
        <f>INDEX('Data MOP+BEN'!$B$13:$AK$13,MATCH(I$1,'Data MOP+BEN'!$B$1:$AK$1,0))*'Data MOP'!$B$337</f>
        <v>0</v>
      </c>
      <c r="J2" s="27">
        <f>INDEX('Data MOP+BEN'!$B$13:$AK$13,MATCH(J$1,'Data MOP+BEN'!$B$1:$AK$1,0))*'Data MOP'!$B$337</f>
        <v>0</v>
      </c>
      <c r="K2" s="27">
        <f>INDEX('Data MOP+BEN'!$B$13:$AK$13,MATCH(K$1,'Data MOP+BEN'!$B$1:$AK$1,0))*'Data MOP'!$B$337</f>
        <v>0</v>
      </c>
      <c r="L2" s="27">
        <f>INDEX('Data MOP+BEN'!$B$13:$AK$13,MATCH(L$1,'Data MOP+BEN'!$B$1:$AK$1,0))*'Data MOP'!$B$337</f>
        <v>0</v>
      </c>
      <c r="M2" s="27">
        <f>INDEX('Data MOP+BEN'!$B$13:$AK$13,MATCH(M$1,'Data MOP+BEN'!$B$1:$AK$1,0))*'Data MOP'!$B$337</f>
        <v>0</v>
      </c>
      <c r="N2" s="27">
        <f>INDEX('Data MOP+BEN'!$B$13:$AK$13,MATCH(N$1,'Data MOP+BEN'!$B$1:$AK$1,0))*'Data MOP'!$B$337</f>
        <v>0</v>
      </c>
      <c r="O2" s="27">
        <f>INDEX('Data MOP+BEN'!$B$13:$AK$13,MATCH(O$1,'Data MOP+BEN'!$B$1:$AK$1,0))*'Data MOP'!$B$337</f>
        <v>0</v>
      </c>
      <c r="P2" s="27">
        <f>INDEX('Data MOP+BEN'!$B$13:$AK$13,MATCH(P$1,'Data MOP+BEN'!$B$1:$AK$1,0))*'Data MOP'!$B$337</f>
        <v>0</v>
      </c>
      <c r="Q2" s="27">
        <f>INDEX('Data MOP+BEN'!$B$13:$AK$13,MATCH(Q$1,'Data MOP+BEN'!$B$1:$AK$1,0))*'Data MOP'!$B$337</f>
        <v>0</v>
      </c>
      <c r="R2" s="27">
        <f>INDEX('Data MOP+BEN'!$B$13:$AK$13,MATCH(R$1,'Data MOP+BEN'!$B$1:$AK$1,0))*'Data MOP'!$B$337</f>
        <v>0</v>
      </c>
      <c r="S2" s="27">
        <f>INDEX('Data MOP+BEN'!$B$13:$AK$13,MATCH(S$1,'Data MOP+BEN'!$B$1:$AK$1,0))*'Data MOP'!$B$337</f>
        <v>0</v>
      </c>
      <c r="T2" s="27">
        <f>INDEX('Data MOP+BEN'!$B$13:$AK$13,MATCH(T$1,'Data MOP+BEN'!$B$1:$AK$1,0))*'Data MOP'!$B$337</f>
        <v>0</v>
      </c>
      <c r="U2" s="27">
        <f>INDEX('Data MOP+BEN'!$B$13:$AK$13,MATCH(U$1,'Data MOP+BEN'!$B$1:$AK$1,0))*'Data MOP'!$B$337</f>
        <v>0</v>
      </c>
      <c r="V2" s="27">
        <f>INDEX('Data MOP+BEN'!$B$13:$AK$13,MATCH(V$1,'Data MOP+BEN'!$B$1:$AK$1,0))*'Data MOP'!$B$337</f>
        <v>0</v>
      </c>
      <c r="W2" s="27">
        <f>INDEX('Data MOP+BEN'!$B$13:$AK$13,MATCH(W$1,'Data MOP+BEN'!$B$1:$AK$1,0))*'Data MOP'!$B$337</f>
        <v>0</v>
      </c>
      <c r="X2" s="27">
        <f>INDEX('Data MOP+BEN'!$B$13:$AK$13,MATCH(X$1,'Data MOP+BEN'!$B$1:$AK$1,0))*'Data MOP'!$B$337</f>
        <v>0</v>
      </c>
      <c r="Y2" s="27">
        <f>INDEX('Data MOP+BEN'!$B$13:$AK$13,MATCH(Y$1,'Data MOP+BEN'!$B$1:$AK$1,0))*'Data MOP'!$B$337</f>
        <v>0</v>
      </c>
      <c r="Z2" s="27">
        <f>INDEX('Data MOP+BEN'!$B$13:$AK$13,MATCH(Z$1,'Data MOP+BEN'!$B$1:$AK$1,0))*'Data MOP'!$B$337</f>
        <v>0</v>
      </c>
      <c r="AA2" s="27">
        <f>INDEX('Data MOP+BEN'!$B$13:$AK$13,MATCH(AA$1,'Data MOP+BEN'!$B$1:$AK$1,0))*'Data MOP'!$B$337</f>
        <v>0</v>
      </c>
      <c r="AB2" s="27">
        <f>INDEX('Data MOP+BEN'!$B$13:$AK$13,MATCH(AB$1,'Data MOP+BEN'!$B$1:$AK$1,0))*'Data MOP'!$B$337</f>
        <v>0</v>
      </c>
      <c r="AC2" s="27">
        <f>INDEX('Data MOP+BEN'!$B$13:$AK$13,MATCH(AC$1,'Data MOP+BEN'!$B$1:$AK$1,0))*'Data MOP'!$B$337</f>
        <v>0</v>
      </c>
      <c r="AD2" s="27">
        <f>INDEX('Data MOP+BEN'!$B$13:$AK$13,MATCH(AD$1,'Data MOP+BEN'!$B$1:$AK$1,0))*'Data MOP'!$B$337</f>
        <v>0</v>
      </c>
      <c r="AE2" s="27">
        <f>INDEX('Data MOP+BEN'!$B$13:$AK$13,MATCH(AE$1,'Data MOP+BEN'!$B$1:$AK$1,0))*'Data MOP'!$B$337</f>
        <v>0</v>
      </c>
      <c r="AF2" s="27">
        <f>INDEX('Data MOP+BEN'!$B$13:$AK$13,MATCH(AF$1,'Data MOP+BEN'!$B$1:$AK$1,0))*'Data MOP'!$B$337</f>
        <v>0</v>
      </c>
      <c r="AG2" s="27">
        <f>INDEX('Data MOP+BEN'!$B$13:$AK$13,MATCH(AG$1,'Data MOP+BEN'!$B$1:$AK$1,0))*'Data MOP'!$B$337</f>
        <v>0</v>
      </c>
      <c r="AH2" s="27">
        <f>INDEX('Data MOP+BEN'!$B$13:$AK$13,MATCH(AH$1,'Data MOP+BEN'!$B$1:$AK$1,0))*'Data MOP'!$B$337</f>
        <v>0</v>
      </c>
      <c r="AI2" s="27">
        <f>INDEX('Data MOP+BEN'!$B$13:$AK$13,MATCH(AI$1,'Data MOP+BEN'!$B$1:$AK$1,0))*'Data MOP'!$B$337</f>
        <v>0</v>
      </c>
      <c r="AJ2" s="27">
        <f>INDEX('Data MOP+BEN'!$B$13:$AK$13,MATCH(AJ$1,'Data MOP+BEN'!$B$1:$AK$1,0))*'Data MOP'!$B$337</f>
        <v>0</v>
      </c>
      <c r="AK2" s="27">
        <f>INDEX('Data MOP+BEN'!$B$13:$AK$13,MATCH(AK$1,'Data MOP+BEN'!$B$1:$AK$1,0))*'Data MOP'!$B$337</f>
        <v>0</v>
      </c>
    </row>
    <row r="3" spans="1:37">
      <c r="A3" t="s">
        <v>1</v>
      </c>
      <c r="B3" s="27">
        <f>INDEX('Data MOP+BEN'!$B$26:$AK$26,MATCH(B$1,'Data MOP+BEN'!$B$1:$AK$1,0))*'Data MOP'!$B$337</f>
        <v>0</v>
      </c>
      <c r="C3" s="27">
        <f>INDEX('Data MOP+BEN'!$B$26:$AK$26,MATCH(C$1,'Data MOP+BEN'!$B$1:$AK$1,0))*'Data MOP'!$B$337</f>
        <v>0</v>
      </c>
      <c r="D3" s="27">
        <f>INDEX('Data MOP+BEN'!$B$26:$AK$26,MATCH(D$1,'Data MOP+BEN'!$B$1:$AK$1,0))*'Data MOP'!$B$337</f>
        <v>0</v>
      </c>
      <c r="E3" s="27">
        <f>INDEX('Data MOP+BEN'!$B$26:$AK$26,MATCH(E$1,'Data MOP+BEN'!$B$1:$AK$1,0))*'Data MOP'!$B$337</f>
        <v>0</v>
      </c>
      <c r="F3" s="27">
        <f>INDEX('Data MOP+BEN'!$B$26:$AK$26,MATCH(F$1,'Data MOP+BEN'!$B$1:$AK$1,0))*'Data MOP'!$B$337</f>
        <v>0</v>
      </c>
      <c r="G3" s="27">
        <f>INDEX('Data MOP+BEN'!$B$26:$AK$26,MATCH(G$1,'Data MOP+BEN'!$B$1:$AK$1,0))*'Data MOP'!$B$337</f>
        <v>0</v>
      </c>
      <c r="H3" s="27">
        <f>INDEX('Data MOP+BEN'!$B$26:$AK$26,MATCH(H$1,'Data MOP+BEN'!$B$1:$AK$1,0))*'Data MOP'!$B$337</f>
        <v>0</v>
      </c>
      <c r="I3" s="27">
        <f>INDEX('Data MOP+BEN'!$B$26:$AK$26,MATCH(I$1,'Data MOP+BEN'!$B$1:$AK$1,0))*'Data MOP'!$B$337</f>
        <v>0</v>
      </c>
      <c r="J3" s="27">
        <f>INDEX('Data MOP+BEN'!$B$26:$AK$26,MATCH(J$1,'Data MOP+BEN'!$B$1:$AK$1,0))*'Data MOP'!$B$337</f>
        <v>0</v>
      </c>
      <c r="K3" s="27">
        <f>INDEX('Data MOP+BEN'!$B$26:$AK$26,MATCH(K$1,'Data MOP+BEN'!$B$1:$AK$1,0))*'Data MOP'!$B$337</f>
        <v>0</v>
      </c>
      <c r="L3" s="27">
        <f>INDEX('Data MOP+BEN'!$B$26:$AK$26,MATCH(L$1,'Data MOP+BEN'!$B$1:$AK$1,0))*'Data MOP'!$B$337</f>
        <v>0</v>
      </c>
      <c r="M3" s="27">
        <f>INDEX('Data MOP+BEN'!$B$26:$AK$26,MATCH(M$1,'Data MOP+BEN'!$B$1:$AK$1,0))*'Data MOP'!$B$337</f>
        <v>0</v>
      </c>
      <c r="N3" s="27">
        <f>INDEX('Data MOP+BEN'!$B$26:$AK$26,MATCH(N$1,'Data MOP+BEN'!$B$1:$AK$1,0))*'Data MOP'!$B$337</f>
        <v>0</v>
      </c>
      <c r="O3" s="27">
        <f>INDEX('Data MOP+BEN'!$B$26:$AK$26,MATCH(O$1,'Data MOP+BEN'!$B$1:$AK$1,0))*'Data MOP'!$B$337</f>
        <v>0</v>
      </c>
      <c r="P3" s="27">
        <f>INDEX('Data MOP+BEN'!$B$26:$AK$26,MATCH(P$1,'Data MOP+BEN'!$B$1:$AK$1,0))*'Data MOP'!$B$337</f>
        <v>0</v>
      </c>
      <c r="Q3" s="27">
        <f>INDEX('Data MOP+BEN'!$B$26:$AK$26,MATCH(Q$1,'Data MOP+BEN'!$B$1:$AK$1,0))*'Data MOP'!$B$337</f>
        <v>0</v>
      </c>
      <c r="R3" s="27">
        <f>INDEX('Data MOP+BEN'!$B$26:$AK$26,MATCH(R$1,'Data MOP+BEN'!$B$1:$AK$1,0))*'Data MOP'!$B$337</f>
        <v>0</v>
      </c>
      <c r="S3" s="27">
        <f>INDEX('Data MOP+BEN'!$B$26:$AK$26,MATCH(S$1,'Data MOP+BEN'!$B$1:$AK$1,0))*'Data MOP'!$B$337</f>
        <v>0</v>
      </c>
      <c r="T3" s="27">
        <f>INDEX('Data MOP+BEN'!$B$26:$AK$26,MATCH(T$1,'Data MOP+BEN'!$B$1:$AK$1,0))*'Data MOP'!$B$337</f>
        <v>0</v>
      </c>
      <c r="U3" s="27">
        <f>INDEX('Data MOP+BEN'!$B$26:$AK$26,MATCH(U$1,'Data MOP+BEN'!$B$1:$AK$1,0))*'Data MOP'!$B$337</f>
        <v>0</v>
      </c>
      <c r="V3" s="27">
        <f>INDEX('Data MOP+BEN'!$B$26:$AK$26,MATCH(V$1,'Data MOP+BEN'!$B$1:$AK$1,0))*'Data MOP'!$B$337</f>
        <v>0</v>
      </c>
      <c r="W3" s="27">
        <f>INDEX('Data MOP+BEN'!$B$26:$AK$26,MATCH(W$1,'Data MOP+BEN'!$B$1:$AK$1,0))*'Data MOP'!$B$337</f>
        <v>0</v>
      </c>
      <c r="X3" s="27">
        <f>INDEX('Data MOP+BEN'!$B$26:$AK$26,MATCH(X$1,'Data MOP+BEN'!$B$1:$AK$1,0))*'Data MOP'!$B$337</f>
        <v>0</v>
      </c>
      <c r="Y3" s="27">
        <f>INDEX('Data MOP+BEN'!$B$26:$AK$26,MATCH(Y$1,'Data MOP+BEN'!$B$1:$AK$1,0))*'Data MOP'!$B$337</f>
        <v>0</v>
      </c>
      <c r="Z3" s="27">
        <f>INDEX('Data MOP+BEN'!$B$26:$AK$26,MATCH(Z$1,'Data MOP+BEN'!$B$1:$AK$1,0))*'Data MOP'!$B$337</f>
        <v>0</v>
      </c>
      <c r="AA3" s="27">
        <f>INDEX('Data MOP+BEN'!$B$26:$AK$26,MATCH(AA$1,'Data MOP+BEN'!$B$1:$AK$1,0))*'Data MOP'!$B$337</f>
        <v>0</v>
      </c>
      <c r="AB3" s="27">
        <f>INDEX('Data MOP+BEN'!$B$26:$AK$26,MATCH(AB$1,'Data MOP+BEN'!$B$1:$AK$1,0))*'Data MOP'!$B$337</f>
        <v>0</v>
      </c>
      <c r="AC3" s="27">
        <f>INDEX('Data MOP+BEN'!$B$26:$AK$26,MATCH(AC$1,'Data MOP+BEN'!$B$1:$AK$1,0))*'Data MOP'!$B$337</f>
        <v>0</v>
      </c>
      <c r="AD3" s="27">
        <f>INDEX('Data MOP+BEN'!$B$26:$AK$26,MATCH(AD$1,'Data MOP+BEN'!$B$1:$AK$1,0))*'Data MOP'!$B$337</f>
        <v>0</v>
      </c>
      <c r="AE3" s="27">
        <f>INDEX('Data MOP+BEN'!$B$26:$AK$26,MATCH(AE$1,'Data MOP+BEN'!$B$1:$AK$1,0))*'Data MOP'!$B$337</f>
        <v>0</v>
      </c>
      <c r="AF3" s="27">
        <f>INDEX('Data MOP+BEN'!$B$26:$AK$26,MATCH(AF$1,'Data MOP+BEN'!$B$1:$AK$1,0))*'Data MOP'!$B$337</f>
        <v>0</v>
      </c>
      <c r="AG3" s="27">
        <f>INDEX('Data MOP+BEN'!$B$26:$AK$26,MATCH(AG$1,'Data MOP+BEN'!$B$1:$AK$1,0))*'Data MOP'!$B$337</f>
        <v>0</v>
      </c>
      <c r="AH3" s="27">
        <f>INDEX('Data MOP+BEN'!$B$26:$AK$26,MATCH(AH$1,'Data MOP+BEN'!$B$1:$AK$1,0))*'Data MOP'!$B$337</f>
        <v>0</v>
      </c>
      <c r="AI3" s="27">
        <f>INDEX('Data MOP+BEN'!$B$26:$AK$26,MATCH(AI$1,'Data MOP+BEN'!$B$1:$AK$1,0))*'Data MOP'!$B$337</f>
        <v>0</v>
      </c>
      <c r="AJ3" s="27">
        <f>INDEX('Data MOP+BEN'!$B$26:$AK$26,MATCH(AJ$1,'Data MOP+BEN'!$B$1:$AK$1,0))*'Data MOP'!$B$337</f>
        <v>0</v>
      </c>
      <c r="AK3" s="27">
        <f>INDEX('Data MOP+BEN'!$B$26:$AK$26,MATCH(AK$1,'Data MOP+BEN'!$B$1:$AK$1,0))*'Data MOP'!$B$337</f>
        <v>0</v>
      </c>
    </row>
    <row r="4" spans="1:37">
      <c r="A4" t="s">
        <v>2</v>
      </c>
      <c r="B4" s="27">
        <f>INDEX('Data MOP+BEN'!$B$38:$AK$38,MATCH(B$1,'Data MOP+BEN'!$B$1:$AK$1,0))*'Data MOP'!$B$337</f>
        <v>0</v>
      </c>
      <c r="C4" s="27">
        <f>INDEX('Data MOP+BEN'!$B$38:$AK$38,MATCH(C$1,'Data MOP+BEN'!$B$1:$AK$1,0))*'Data MOP'!$B$337</f>
        <v>0</v>
      </c>
      <c r="D4" s="27">
        <f>INDEX('Data MOP+BEN'!$B$38:$AK$38,MATCH(D$1,'Data MOP+BEN'!$B$1:$AK$1,0))*'Data MOP'!$B$337</f>
        <v>0</v>
      </c>
      <c r="E4" s="27">
        <f>INDEX('Data MOP+BEN'!$B$38:$AK$38,MATCH(E$1,'Data MOP+BEN'!$B$1:$AK$1,0))*'Data MOP'!$B$337</f>
        <v>0</v>
      </c>
      <c r="F4" s="27">
        <f>INDEX('Data MOP+BEN'!$B$38:$AK$38,MATCH(F$1,'Data MOP+BEN'!$B$1:$AK$1,0))*'Data MOP'!$B$337</f>
        <v>0</v>
      </c>
      <c r="G4" s="27">
        <f>INDEX('Data MOP+BEN'!$B$38:$AK$38,MATCH(G$1,'Data MOP+BEN'!$B$1:$AK$1,0))*'Data MOP'!$B$337</f>
        <v>0</v>
      </c>
      <c r="H4" s="27">
        <f>INDEX('Data MOP+BEN'!$B$38:$AK$38,MATCH(H$1,'Data MOP+BEN'!$B$1:$AK$1,0))*'Data MOP'!$B$337</f>
        <v>0</v>
      </c>
      <c r="I4" s="27">
        <f>INDEX('Data MOP+BEN'!$B$38:$AK$38,MATCH(I$1,'Data MOP+BEN'!$B$1:$AK$1,0))*'Data MOP'!$B$337</f>
        <v>0</v>
      </c>
      <c r="J4" s="27">
        <f>INDEX('Data MOP+BEN'!$B$38:$AK$38,MATCH(J$1,'Data MOP+BEN'!$B$1:$AK$1,0))*'Data MOP'!$B$337</f>
        <v>0</v>
      </c>
      <c r="K4" s="27">
        <f>INDEX('Data MOP+BEN'!$B$38:$AK$38,MATCH(K$1,'Data MOP+BEN'!$B$1:$AK$1,0))*'Data MOP'!$B$337</f>
        <v>0</v>
      </c>
      <c r="L4" s="27">
        <f>INDEX('Data MOP+BEN'!$B$38:$AK$38,MATCH(L$1,'Data MOP+BEN'!$B$1:$AK$1,0))*'Data MOP'!$B$337</f>
        <v>0</v>
      </c>
      <c r="M4" s="27">
        <f>INDEX('Data MOP+BEN'!$B$38:$AK$38,MATCH(M$1,'Data MOP+BEN'!$B$1:$AK$1,0))*'Data MOP'!$B$337</f>
        <v>0</v>
      </c>
      <c r="N4" s="27">
        <f>INDEX('Data MOP+BEN'!$B$38:$AK$38,MATCH(N$1,'Data MOP+BEN'!$B$1:$AK$1,0))*'Data MOP'!$B$337</f>
        <v>0</v>
      </c>
      <c r="O4" s="27">
        <f>INDEX('Data MOP+BEN'!$B$38:$AK$38,MATCH(O$1,'Data MOP+BEN'!$B$1:$AK$1,0))*'Data MOP'!$B$337</f>
        <v>0</v>
      </c>
      <c r="P4" s="27">
        <f>INDEX('Data MOP+BEN'!$B$38:$AK$38,MATCH(P$1,'Data MOP+BEN'!$B$1:$AK$1,0))*'Data MOP'!$B$337</f>
        <v>0</v>
      </c>
      <c r="Q4" s="27">
        <f>INDEX('Data MOP+BEN'!$B$38:$AK$38,MATCH(Q$1,'Data MOP+BEN'!$B$1:$AK$1,0))*'Data MOP'!$B$337</f>
        <v>0</v>
      </c>
      <c r="R4" s="27">
        <f>INDEX('Data MOP+BEN'!$B$38:$AK$38,MATCH(R$1,'Data MOP+BEN'!$B$1:$AK$1,0))*'Data MOP'!$B$337</f>
        <v>0</v>
      </c>
      <c r="S4" s="27">
        <f>INDEX('Data MOP+BEN'!$B$38:$AK$38,MATCH(S$1,'Data MOP+BEN'!$B$1:$AK$1,0))*'Data MOP'!$B$337</f>
        <v>0</v>
      </c>
      <c r="T4" s="27">
        <f>INDEX('Data MOP+BEN'!$B$38:$AK$38,MATCH(T$1,'Data MOP+BEN'!$B$1:$AK$1,0))*'Data MOP'!$B$337</f>
        <v>0</v>
      </c>
      <c r="U4" s="27">
        <f>INDEX('Data MOP+BEN'!$B$38:$AK$38,MATCH(U$1,'Data MOP+BEN'!$B$1:$AK$1,0))*'Data MOP'!$B$337</f>
        <v>0</v>
      </c>
      <c r="V4" s="27">
        <f>INDEX('Data MOP+BEN'!$B$38:$AK$38,MATCH(V$1,'Data MOP+BEN'!$B$1:$AK$1,0))*'Data MOP'!$B$337</f>
        <v>0</v>
      </c>
      <c r="W4" s="27">
        <f>INDEX('Data MOP+BEN'!$B$38:$AK$38,MATCH(W$1,'Data MOP+BEN'!$B$1:$AK$1,0))*'Data MOP'!$B$337</f>
        <v>0</v>
      </c>
      <c r="X4" s="27">
        <f>INDEX('Data MOP+BEN'!$B$38:$AK$38,MATCH(X$1,'Data MOP+BEN'!$B$1:$AK$1,0))*'Data MOP'!$B$337</f>
        <v>0</v>
      </c>
      <c r="Y4" s="27">
        <f>INDEX('Data MOP+BEN'!$B$38:$AK$38,MATCH(Y$1,'Data MOP+BEN'!$B$1:$AK$1,0))*'Data MOP'!$B$337</f>
        <v>0</v>
      </c>
      <c r="Z4" s="27">
        <f>INDEX('Data MOP+BEN'!$B$38:$AK$38,MATCH(Z$1,'Data MOP+BEN'!$B$1:$AK$1,0))*'Data MOP'!$B$337</f>
        <v>0</v>
      </c>
      <c r="AA4" s="27">
        <f>INDEX('Data MOP+BEN'!$B$38:$AK$38,MATCH(AA$1,'Data MOP+BEN'!$B$1:$AK$1,0))*'Data MOP'!$B$337</f>
        <v>0</v>
      </c>
      <c r="AB4" s="27">
        <f>INDEX('Data MOP+BEN'!$B$38:$AK$38,MATCH(AB$1,'Data MOP+BEN'!$B$1:$AK$1,0))*'Data MOP'!$B$337</f>
        <v>0</v>
      </c>
      <c r="AC4" s="27">
        <f>INDEX('Data MOP+BEN'!$B$38:$AK$38,MATCH(AC$1,'Data MOP+BEN'!$B$1:$AK$1,0))*'Data MOP'!$B$337</f>
        <v>0</v>
      </c>
      <c r="AD4" s="27">
        <f>INDEX('Data MOP+BEN'!$B$38:$AK$38,MATCH(AD$1,'Data MOP+BEN'!$B$1:$AK$1,0))*'Data MOP'!$B$337</f>
        <v>0</v>
      </c>
      <c r="AE4" s="27">
        <f>INDEX('Data MOP+BEN'!$B$38:$AK$38,MATCH(AE$1,'Data MOP+BEN'!$B$1:$AK$1,0))*'Data MOP'!$B$337</f>
        <v>0</v>
      </c>
      <c r="AF4" s="27">
        <f>INDEX('Data MOP+BEN'!$B$38:$AK$38,MATCH(AF$1,'Data MOP+BEN'!$B$1:$AK$1,0))*'Data MOP'!$B$337</f>
        <v>0</v>
      </c>
      <c r="AG4" s="27">
        <f>INDEX('Data MOP+BEN'!$B$38:$AK$38,MATCH(AG$1,'Data MOP+BEN'!$B$1:$AK$1,0))*'Data MOP'!$B$337</f>
        <v>0</v>
      </c>
      <c r="AH4" s="27">
        <f>INDEX('Data MOP+BEN'!$B$38:$AK$38,MATCH(AH$1,'Data MOP+BEN'!$B$1:$AK$1,0))*'Data MOP'!$B$337</f>
        <v>0</v>
      </c>
      <c r="AI4" s="27">
        <f>INDEX('Data MOP+BEN'!$B$38:$AK$38,MATCH(AI$1,'Data MOP+BEN'!$B$1:$AK$1,0))*'Data MOP'!$B$337</f>
        <v>0</v>
      </c>
      <c r="AJ4" s="27">
        <f>INDEX('Data MOP+BEN'!$B$38:$AK$38,MATCH(AJ$1,'Data MOP+BEN'!$B$1:$AK$1,0))*'Data MOP'!$B$337</f>
        <v>0</v>
      </c>
      <c r="AK4" s="27">
        <f>INDEX('Data MOP+BEN'!$B$38:$AK$38,MATCH(AK$1,'Data MOP+BEN'!$B$1:$AK$1,0))*'Data MOP'!$B$337</f>
        <v>0</v>
      </c>
    </row>
    <row r="5" spans="1:37">
      <c r="A5" t="s">
        <v>3</v>
      </c>
      <c r="B5" s="27">
        <f>INDEX('Data MOP+BEN'!$B$50:$AK$50,MATCH(B$1,'Data MOP+BEN'!$B$1:$AK$1,0))*'Data MOP'!$B$337</f>
        <v>0</v>
      </c>
      <c r="C5" s="27">
        <f>INDEX('Data MOP+BEN'!$B$50:$AK$50,MATCH(C$1,'Data MOP+BEN'!$B$1:$AK$1,0))*'Data MOP'!$B$337</f>
        <v>0</v>
      </c>
      <c r="D5" s="27">
        <f>INDEX('Data MOP+BEN'!$B$50:$AK$50,MATCH(D$1,'Data MOP+BEN'!$B$1:$AK$1,0))*'Data MOP'!$B$337</f>
        <v>0</v>
      </c>
      <c r="E5" s="27">
        <f>INDEX('Data MOP+BEN'!$B$50:$AK$50,MATCH(E$1,'Data MOP+BEN'!$B$1:$AK$1,0))*'Data MOP'!$B$337</f>
        <v>0</v>
      </c>
      <c r="F5" s="27">
        <f>INDEX('Data MOP+BEN'!$B$50:$AK$50,MATCH(F$1,'Data MOP+BEN'!$B$1:$AK$1,0))*'Data MOP'!$B$337</f>
        <v>0</v>
      </c>
      <c r="G5" s="27">
        <f>INDEX('Data MOP+BEN'!$B$50:$AK$50,MATCH(G$1,'Data MOP+BEN'!$B$1:$AK$1,0))*'Data MOP'!$B$337</f>
        <v>0</v>
      </c>
      <c r="H5" s="27">
        <f>INDEX('Data MOP+BEN'!$B$50:$AK$50,MATCH(H$1,'Data MOP+BEN'!$B$1:$AK$1,0))*'Data MOP'!$B$337</f>
        <v>0</v>
      </c>
      <c r="I5" s="27">
        <f>INDEX('Data MOP+BEN'!$B$50:$AK$50,MATCH(I$1,'Data MOP+BEN'!$B$1:$AK$1,0))*'Data MOP'!$B$337</f>
        <v>0</v>
      </c>
      <c r="J5" s="27">
        <f>INDEX('Data MOP+BEN'!$B$50:$AK$50,MATCH(J$1,'Data MOP+BEN'!$B$1:$AK$1,0))*'Data MOP'!$B$337</f>
        <v>0</v>
      </c>
      <c r="K5" s="27">
        <f>INDEX('Data MOP+BEN'!$B$50:$AK$50,MATCH(K$1,'Data MOP+BEN'!$B$1:$AK$1,0))*'Data MOP'!$B$337</f>
        <v>0</v>
      </c>
      <c r="L5" s="27">
        <f>INDEX('Data MOP+BEN'!$B$50:$AK$50,MATCH(L$1,'Data MOP+BEN'!$B$1:$AK$1,0))*'Data MOP'!$B$337</f>
        <v>0</v>
      </c>
      <c r="M5" s="27">
        <f>INDEX('Data MOP+BEN'!$B$50:$AK$50,MATCH(M$1,'Data MOP+BEN'!$B$1:$AK$1,0))*'Data MOP'!$B$337</f>
        <v>0</v>
      </c>
      <c r="N5" s="27">
        <f>INDEX('Data MOP+BEN'!$B$50:$AK$50,MATCH(N$1,'Data MOP+BEN'!$B$1:$AK$1,0))*'Data MOP'!$B$337</f>
        <v>0</v>
      </c>
      <c r="O5" s="27">
        <f>INDEX('Data MOP+BEN'!$B$50:$AK$50,MATCH(O$1,'Data MOP+BEN'!$B$1:$AK$1,0))*'Data MOP'!$B$337</f>
        <v>0</v>
      </c>
      <c r="P5" s="27">
        <f>INDEX('Data MOP+BEN'!$B$50:$AK$50,MATCH(P$1,'Data MOP+BEN'!$B$1:$AK$1,0))*'Data MOP'!$B$337</f>
        <v>0</v>
      </c>
      <c r="Q5" s="27">
        <f>INDEX('Data MOP+BEN'!$B$50:$AK$50,MATCH(Q$1,'Data MOP+BEN'!$B$1:$AK$1,0))*'Data MOP'!$B$337</f>
        <v>0</v>
      </c>
      <c r="R5" s="27">
        <f>INDEX('Data MOP+BEN'!$B$50:$AK$50,MATCH(R$1,'Data MOP+BEN'!$B$1:$AK$1,0))*'Data MOP'!$B$337</f>
        <v>0</v>
      </c>
      <c r="S5" s="27">
        <f>INDEX('Data MOP+BEN'!$B$50:$AK$50,MATCH(S$1,'Data MOP+BEN'!$B$1:$AK$1,0))*'Data MOP'!$B$337</f>
        <v>0</v>
      </c>
      <c r="T5" s="27">
        <f>INDEX('Data MOP+BEN'!$B$50:$AK$50,MATCH(T$1,'Data MOP+BEN'!$B$1:$AK$1,0))*'Data MOP'!$B$337</f>
        <v>0</v>
      </c>
      <c r="U5" s="27">
        <f>INDEX('Data MOP+BEN'!$B$50:$AK$50,MATCH(U$1,'Data MOP+BEN'!$B$1:$AK$1,0))*'Data MOP'!$B$337</f>
        <v>0</v>
      </c>
      <c r="V5" s="27">
        <f>INDEX('Data MOP+BEN'!$B$50:$AK$50,MATCH(V$1,'Data MOP+BEN'!$B$1:$AK$1,0))*'Data MOP'!$B$337</f>
        <v>0</v>
      </c>
      <c r="W5" s="27">
        <f>INDEX('Data MOP+BEN'!$B$50:$AK$50,MATCH(W$1,'Data MOP+BEN'!$B$1:$AK$1,0))*'Data MOP'!$B$337</f>
        <v>0</v>
      </c>
      <c r="X5" s="27">
        <f>INDEX('Data MOP+BEN'!$B$50:$AK$50,MATCH(X$1,'Data MOP+BEN'!$B$1:$AK$1,0))*'Data MOP'!$B$337</f>
        <v>0</v>
      </c>
      <c r="Y5" s="27">
        <f>INDEX('Data MOP+BEN'!$B$50:$AK$50,MATCH(Y$1,'Data MOP+BEN'!$B$1:$AK$1,0))*'Data MOP'!$B$337</f>
        <v>0</v>
      </c>
      <c r="Z5" s="27">
        <f>INDEX('Data MOP+BEN'!$B$50:$AK$50,MATCH(Z$1,'Data MOP+BEN'!$B$1:$AK$1,0))*'Data MOP'!$B$337</f>
        <v>0</v>
      </c>
      <c r="AA5" s="27">
        <f>INDEX('Data MOP+BEN'!$B$50:$AK$50,MATCH(AA$1,'Data MOP+BEN'!$B$1:$AK$1,0))*'Data MOP'!$B$337</f>
        <v>0</v>
      </c>
      <c r="AB5" s="27">
        <f>INDEX('Data MOP+BEN'!$B$50:$AK$50,MATCH(AB$1,'Data MOP+BEN'!$B$1:$AK$1,0))*'Data MOP'!$B$337</f>
        <v>0</v>
      </c>
      <c r="AC5" s="27">
        <f>INDEX('Data MOP+BEN'!$B$50:$AK$50,MATCH(AC$1,'Data MOP+BEN'!$B$1:$AK$1,0))*'Data MOP'!$B$337</f>
        <v>0</v>
      </c>
      <c r="AD5" s="27">
        <f>INDEX('Data MOP+BEN'!$B$50:$AK$50,MATCH(AD$1,'Data MOP+BEN'!$B$1:$AK$1,0))*'Data MOP'!$B$337</f>
        <v>0</v>
      </c>
      <c r="AE5" s="27">
        <f>INDEX('Data MOP+BEN'!$B$50:$AK$50,MATCH(AE$1,'Data MOP+BEN'!$B$1:$AK$1,0))*'Data MOP'!$B$337</f>
        <v>0</v>
      </c>
      <c r="AF5" s="27">
        <f>INDEX('Data MOP+BEN'!$B$50:$AK$50,MATCH(AF$1,'Data MOP+BEN'!$B$1:$AK$1,0))*'Data MOP'!$B$337</f>
        <v>0</v>
      </c>
      <c r="AG5" s="27">
        <f>INDEX('Data MOP+BEN'!$B$50:$AK$50,MATCH(AG$1,'Data MOP+BEN'!$B$1:$AK$1,0))*'Data MOP'!$B$337</f>
        <v>0</v>
      </c>
      <c r="AH5" s="27">
        <f>INDEX('Data MOP+BEN'!$B$50:$AK$50,MATCH(AH$1,'Data MOP+BEN'!$B$1:$AK$1,0))*'Data MOP'!$B$337</f>
        <v>0</v>
      </c>
      <c r="AI5" s="27">
        <f>INDEX('Data MOP+BEN'!$B$50:$AK$50,MATCH(AI$1,'Data MOP+BEN'!$B$1:$AK$1,0))*'Data MOP'!$B$337</f>
        <v>0</v>
      </c>
      <c r="AJ5" s="27">
        <f>INDEX('Data MOP+BEN'!$B$50:$AK$50,MATCH(AJ$1,'Data MOP+BEN'!$B$1:$AK$1,0))*'Data MOP'!$B$337</f>
        <v>0</v>
      </c>
      <c r="AK5" s="27">
        <f>INDEX('Data MOP+BEN'!$B$50:$AK$50,MATCH(AK$1,'Data MOP+BEN'!$B$1:$AK$1,0))*'Data MOP'!$B$337</f>
        <v>0</v>
      </c>
    </row>
    <row r="6" spans="1:37">
      <c r="A6" t="s">
        <v>4</v>
      </c>
      <c r="B6" s="27">
        <f>INDEX('Data MOP+BEN'!$B$62:$AJ$62,MATCH(B$1,'Data MOP+BEN'!$B$1:$AK$1,0))*'Data MOP'!$B$337</f>
        <v>0</v>
      </c>
      <c r="C6" s="27">
        <f>INDEX('Data MOP+BEN'!$B$62:$AJ$62,MATCH(C$1,'Data MOP+BEN'!$B$1:$AK$1,0))*'Data MOP'!$B$337</f>
        <v>0</v>
      </c>
      <c r="D6" s="27">
        <f>INDEX('Data MOP+BEN'!$B$62:$AJ$62,MATCH(D$1,'Data MOP+BEN'!$B$1:$AK$1,0))*'Data MOP'!$B$337</f>
        <v>0</v>
      </c>
      <c r="E6" s="27">
        <f>INDEX('Data MOP+BEN'!$B$62:$AJ$62,MATCH(E$1,'Data MOP+BEN'!$B$1:$AK$1,0))*'Data MOP'!$B$337</f>
        <v>0</v>
      </c>
      <c r="F6" s="27">
        <f>INDEX('Data MOP+BEN'!$B$62:$AJ$62,MATCH(F$1,'Data MOP+BEN'!$B$1:$AK$1,0))*'Data MOP'!$B$337</f>
        <v>0</v>
      </c>
      <c r="G6" s="27">
        <f>INDEX('Data MOP+BEN'!$B$62:$AJ$62,MATCH(G$1,'Data MOP+BEN'!$B$1:$AK$1,0))*'Data MOP'!$B$337</f>
        <v>0</v>
      </c>
      <c r="H6" s="27">
        <f>INDEX('Data MOP+BEN'!$B$62:$AJ$62,MATCH(H$1,'Data MOP+BEN'!$B$1:$AK$1,0))*'Data MOP'!$B$337</f>
        <v>0</v>
      </c>
      <c r="I6" s="27">
        <f>INDEX('Data MOP+BEN'!$B$62:$AJ$62,MATCH(I$1,'Data MOP+BEN'!$B$1:$AK$1,0))*'Data MOP'!$B$337</f>
        <v>0</v>
      </c>
      <c r="J6" s="27">
        <f>INDEX('Data MOP+BEN'!$B$62:$AJ$62,MATCH(J$1,'Data MOP+BEN'!$B$1:$AK$1,0))*'Data MOP'!$B$337</f>
        <v>0</v>
      </c>
      <c r="K6" s="27">
        <f>INDEX('Data MOP+BEN'!$B$62:$AJ$62,MATCH(K$1,'Data MOP+BEN'!$B$1:$AK$1,0))*'Data MOP'!$B$337</f>
        <v>0</v>
      </c>
      <c r="L6" s="27">
        <f>INDEX('Data MOP+BEN'!$B$62:$AJ$62,MATCH(L$1,'Data MOP+BEN'!$B$1:$AK$1,0))*'Data MOP'!$B$337</f>
        <v>0</v>
      </c>
      <c r="M6" s="27">
        <f>INDEX('Data MOP+BEN'!$B$62:$AJ$62,MATCH(M$1,'Data MOP+BEN'!$B$1:$AK$1,0))*'Data MOP'!$B$337</f>
        <v>0</v>
      </c>
      <c r="N6" s="27">
        <f>INDEX('Data MOP+BEN'!$B$62:$AJ$62,MATCH(N$1,'Data MOP+BEN'!$B$1:$AK$1,0))*'Data MOP'!$B$337</f>
        <v>0</v>
      </c>
      <c r="O6" s="27">
        <f>INDEX('Data MOP+BEN'!$B$62:$AJ$62,MATCH(O$1,'Data MOP+BEN'!$B$1:$AK$1,0))*'Data MOP'!$B$337</f>
        <v>0</v>
      </c>
      <c r="P6" s="27">
        <f>INDEX('Data MOP+BEN'!$B$62:$AJ$62,MATCH(P$1,'Data MOP+BEN'!$B$1:$AK$1,0))*'Data MOP'!$B$337</f>
        <v>0</v>
      </c>
      <c r="Q6" s="27">
        <f>INDEX('Data MOP+BEN'!$B$62:$AJ$62,MATCH(Q$1,'Data MOP+BEN'!$B$1:$AK$1,0))*'Data MOP'!$B$337</f>
        <v>0</v>
      </c>
      <c r="R6" s="27">
        <f>INDEX('Data MOP+BEN'!$B$62:$AJ$62,MATCH(R$1,'Data MOP+BEN'!$B$1:$AK$1,0))*'Data MOP'!$B$337</f>
        <v>0</v>
      </c>
      <c r="S6" s="27">
        <f>INDEX('Data MOP+BEN'!$B$62:$AJ$62,MATCH(S$1,'Data MOP+BEN'!$B$1:$AK$1,0))*'Data MOP'!$B$337</f>
        <v>0</v>
      </c>
      <c r="T6" s="27">
        <f>INDEX('Data MOP+BEN'!$B$62:$AJ$62,MATCH(T$1,'Data MOP+BEN'!$B$1:$AK$1,0))*'Data MOP'!$B$337</f>
        <v>0</v>
      </c>
      <c r="U6" s="27">
        <f>INDEX('Data MOP+BEN'!$B$62:$AJ$62,MATCH(U$1,'Data MOP+BEN'!$B$1:$AK$1,0))*'Data MOP'!$B$337</f>
        <v>0</v>
      </c>
      <c r="V6" s="27">
        <f>INDEX('Data MOP+BEN'!$B$62:$AJ$62,MATCH(V$1,'Data MOP+BEN'!$B$1:$AK$1,0))*'Data MOP'!$B$337</f>
        <v>0</v>
      </c>
      <c r="W6" s="27">
        <f>INDEX('Data MOP+BEN'!$B$62:$AJ$62,MATCH(W$1,'Data MOP+BEN'!$B$1:$AK$1,0))*'Data MOP'!$B$337</f>
        <v>0</v>
      </c>
      <c r="X6" s="27">
        <f>INDEX('Data MOP+BEN'!$B$62:$AJ$62,MATCH(X$1,'Data MOP+BEN'!$B$1:$AK$1,0))*'Data MOP'!$B$337</f>
        <v>0</v>
      </c>
      <c r="Y6" s="27">
        <f>INDEX('Data MOP+BEN'!$B$62:$AJ$62,MATCH(Y$1,'Data MOP+BEN'!$B$1:$AK$1,0))*'Data MOP'!$B$337</f>
        <v>0</v>
      </c>
      <c r="Z6" s="27">
        <f>INDEX('Data MOP+BEN'!$B$62:$AJ$62,MATCH(Z$1,'Data MOP+BEN'!$B$1:$AK$1,0))*'Data MOP'!$B$337</f>
        <v>0</v>
      </c>
      <c r="AA6" s="27">
        <f>INDEX('Data MOP+BEN'!$B$62:$AJ$62,MATCH(AA$1,'Data MOP+BEN'!$B$1:$AK$1,0))*'Data MOP'!$B$337</f>
        <v>0</v>
      </c>
      <c r="AB6" s="27">
        <f>INDEX('Data MOP+BEN'!$B$62:$AJ$62,MATCH(AB$1,'Data MOP+BEN'!$B$1:$AK$1,0))*'Data MOP'!$B$337</f>
        <v>0</v>
      </c>
      <c r="AC6" s="27">
        <f>INDEX('Data MOP+BEN'!$B$62:$AJ$62,MATCH(AC$1,'Data MOP+BEN'!$B$1:$AK$1,0))*'Data MOP'!$B$337</f>
        <v>0</v>
      </c>
      <c r="AD6" s="27">
        <f>INDEX('Data MOP+BEN'!$B$62:$AJ$62,MATCH(AD$1,'Data MOP+BEN'!$B$1:$AK$1,0))*'Data MOP'!$B$337</f>
        <v>0</v>
      </c>
      <c r="AE6" s="27">
        <f>INDEX('Data MOP+BEN'!$B$62:$AJ$62,MATCH(AE$1,'Data MOP+BEN'!$B$1:$AK$1,0))*'Data MOP'!$B$337</f>
        <v>0</v>
      </c>
      <c r="AF6" s="27">
        <f>INDEX('Data MOP+BEN'!$B$62:$AJ$62,MATCH(AF$1,'Data MOP+BEN'!$B$1:$AK$1,0))*'Data MOP'!$B$337</f>
        <v>0</v>
      </c>
      <c r="AG6" s="27">
        <f>INDEX('Data MOP+BEN'!$B$62:$AJ$62,MATCH(AG$1,'Data MOP+BEN'!$B$1:$AK$1,0))*'Data MOP'!$B$337</f>
        <v>0</v>
      </c>
      <c r="AH6" s="27">
        <f>INDEX('Data MOP+BEN'!$B$62:$AJ$62,MATCH(AH$1,'Data MOP+BEN'!$B$1:$AK$1,0))*'Data MOP'!$B$337</f>
        <v>0</v>
      </c>
      <c r="AI6" s="27">
        <f>INDEX('Data MOP+BEN'!$B$62:$AJ$62,MATCH(AI$1,'Data MOP+BEN'!$B$1:$AK$1,0))*'Data MOP'!$B$337</f>
        <v>0</v>
      </c>
      <c r="AJ6" s="27">
        <f>INDEX('Data MOP+BEN'!$B$62:$AJ$62,MATCH(AJ$1,'Data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MOP+BEN'!$B$101:$AK$101,MATCH(B$1,'Data MOP+BEN'!$B$1:$AK$1,0))*'Data MOP'!$B$337</f>
        <v>0</v>
      </c>
      <c r="C7" s="27">
        <f>INDEX('Data MOP+BEN'!$B$101:$AK$101,MATCH(C$1,'Data MOP+BEN'!$B$1:$AK$1,0))*'Data MOP'!$B$337</f>
        <v>0</v>
      </c>
      <c r="D7" s="27">
        <f>INDEX('Data MOP+BEN'!$B$101:$AK$101,MATCH(D$1,'Data MOP+BEN'!$B$1:$AK$1,0))*'Data MOP'!$B$337</f>
        <v>0</v>
      </c>
      <c r="E7" s="27">
        <f>INDEX('Data MOP+BEN'!$B$101:$AK$101,MATCH(E$1,'Data MOP+BEN'!$B$1:$AK$1,0))*'Data MOP'!$B$337</f>
        <v>0</v>
      </c>
      <c r="F7" s="27">
        <f>INDEX('Data MOP+BEN'!$B$101:$AK$101,MATCH(F$1,'Data MOP+BEN'!$B$1:$AK$1,0))*'Data MOP'!$B$337</f>
        <v>0</v>
      </c>
      <c r="G7" s="27">
        <f>INDEX('Data MOP+BEN'!$B$101:$AK$101,MATCH(G$1,'Data MOP+BEN'!$B$1:$AK$1,0))*'Data MOP'!$B$337</f>
        <v>0</v>
      </c>
      <c r="H7" s="27">
        <f>INDEX('Data MOP+BEN'!$B$101:$AK$101,MATCH(H$1,'Data MOP+BEN'!$B$1:$AK$1,0))*'Data MOP'!$B$337</f>
        <v>0</v>
      </c>
      <c r="I7" s="27">
        <f>INDEX('Data MOP+BEN'!$B$101:$AK$101,MATCH(I$1,'Data MOP+BEN'!$B$1:$AK$1,0))*'Data MOP'!$B$337</f>
        <v>0</v>
      </c>
      <c r="J7" s="27">
        <f>INDEX('Data MOP+BEN'!$B$101:$AK$101,MATCH(J$1,'Data MOP+BEN'!$B$1:$AK$1,0))*'Data MOP'!$B$337</f>
        <v>0</v>
      </c>
      <c r="K7" s="27">
        <f>INDEX('Data MOP+BEN'!$B$101:$AK$101,MATCH(K$1,'Data MOP+BEN'!$B$1:$AK$1,0))*'Data MOP'!$B$337</f>
        <v>0</v>
      </c>
      <c r="L7" s="27">
        <f>INDEX('Data MOP+BEN'!$B$101:$AK$101,MATCH(L$1,'Data MOP+BEN'!$B$1:$AK$1,0))*'Data MOP'!$B$337</f>
        <v>0</v>
      </c>
      <c r="M7" s="27">
        <f>INDEX('Data MOP+BEN'!$B$101:$AK$101,MATCH(M$1,'Data MOP+BEN'!$B$1:$AK$1,0))*'Data MOP'!$B$337</f>
        <v>0</v>
      </c>
      <c r="N7" s="27">
        <f>INDEX('Data MOP+BEN'!$B$101:$AK$101,MATCH(N$1,'Data MOP+BEN'!$B$1:$AK$1,0))*'Data MOP'!$B$337</f>
        <v>0</v>
      </c>
      <c r="O7" s="27">
        <f>INDEX('Data MOP+BEN'!$B$101:$AK$101,MATCH(O$1,'Data MOP+BEN'!$B$1:$AK$1,0))*'Data MOP'!$B$337</f>
        <v>0</v>
      </c>
      <c r="P7" s="27">
        <f>INDEX('Data MOP+BEN'!$B$101:$AK$101,MATCH(P$1,'Data MOP+BEN'!$B$1:$AK$1,0))*'Data MOP'!$B$337</f>
        <v>0</v>
      </c>
      <c r="Q7" s="27">
        <f>INDEX('Data MOP+BEN'!$B$101:$AK$101,MATCH(Q$1,'Data MOP+BEN'!$B$1:$AK$1,0))*'Data MOP'!$B$337</f>
        <v>0</v>
      </c>
      <c r="R7" s="27">
        <f>INDEX('Data MOP+BEN'!$B$101:$AK$101,MATCH(R$1,'Data MOP+BEN'!$B$1:$AK$1,0))*'Data MOP'!$B$337</f>
        <v>0</v>
      </c>
      <c r="S7" s="27">
        <f>INDEX('Data MOP+BEN'!$B$101:$AK$101,MATCH(S$1,'Data MOP+BEN'!$B$1:$AK$1,0))*'Data MOP'!$B$337</f>
        <v>0</v>
      </c>
      <c r="T7" s="27">
        <f>INDEX('Data MOP+BEN'!$B$101:$AK$101,MATCH(T$1,'Data MOP+BEN'!$B$1:$AK$1,0))*'Data MOP'!$B$337</f>
        <v>0</v>
      </c>
      <c r="U7" s="27">
        <f>INDEX('Data MOP+BEN'!$B$101:$AK$101,MATCH(U$1,'Data MOP+BEN'!$B$1:$AK$1,0))*'Data MOP'!$B$337</f>
        <v>0</v>
      </c>
      <c r="V7" s="27">
        <f>INDEX('Data MOP+BEN'!$B$101:$AK$101,MATCH(V$1,'Data MOP+BEN'!$B$1:$AK$1,0))*'Data MOP'!$B$337</f>
        <v>0</v>
      </c>
      <c r="W7" s="27">
        <f>INDEX('Data MOP+BEN'!$B$101:$AK$101,MATCH(W$1,'Data MOP+BEN'!$B$1:$AK$1,0))*'Data MOP'!$B$337</f>
        <v>0</v>
      </c>
      <c r="X7" s="27">
        <f>INDEX('Data MOP+BEN'!$B$101:$AK$101,MATCH(X$1,'Data MOP+BEN'!$B$1:$AK$1,0))*'Data MOP'!$B$337</f>
        <v>0</v>
      </c>
      <c r="Y7" s="27">
        <f>INDEX('Data MOP+BEN'!$B$101:$AK$101,MATCH(Y$1,'Data MOP+BEN'!$B$1:$AK$1,0))*'Data MOP'!$B$337</f>
        <v>0</v>
      </c>
      <c r="Z7" s="27">
        <f>INDEX('Data MOP+BEN'!$B$101:$AK$101,MATCH(Z$1,'Data MOP+BEN'!$B$1:$AK$1,0))*'Data MOP'!$B$337</f>
        <v>0</v>
      </c>
      <c r="AA7" s="27">
        <f>INDEX('Data MOP+BEN'!$B$101:$AK$101,MATCH(AA$1,'Data MOP+BEN'!$B$1:$AK$1,0))*'Data MOP'!$B$337</f>
        <v>0</v>
      </c>
      <c r="AB7" s="27">
        <f>INDEX('Data MOP+BEN'!$B$101:$AK$101,MATCH(AB$1,'Data MOP+BEN'!$B$1:$AK$1,0))*'Data MOP'!$B$337</f>
        <v>0</v>
      </c>
      <c r="AC7" s="27">
        <f>INDEX('Data MOP+BEN'!$B$101:$AK$101,MATCH(AC$1,'Data MOP+BEN'!$B$1:$AK$1,0))*'Data MOP'!$B$337</f>
        <v>0</v>
      </c>
      <c r="AD7" s="27">
        <f>INDEX('Data MOP+BEN'!$B$101:$AK$101,MATCH(AD$1,'Data MOP+BEN'!$B$1:$AK$1,0))*'Data MOP'!$B$337</f>
        <v>0</v>
      </c>
      <c r="AE7" s="27">
        <f>INDEX('Data MOP+BEN'!$B$101:$AK$101,MATCH(AE$1,'Data MOP+BEN'!$B$1:$AK$1,0))*'Data MOP'!$B$337</f>
        <v>0</v>
      </c>
      <c r="AF7" s="27">
        <f>INDEX('Data MOP+BEN'!$B$101:$AK$101,MATCH(AF$1,'Data MOP+BEN'!$B$1:$AK$1,0))*'Data MOP'!$B$337</f>
        <v>0</v>
      </c>
      <c r="AG7" s="27">
        <f>INDEX('Data MOP+BEN'!$B$101:$AK$101,MATCH(AG$1,'Data MOP+BEN'!$B$1:$AK$1,0))*'Data MOP'!$B$337</f>
        <v>0</v>
      </c>
      <c r="AH7" s="27">
        <f>INDEX('Data MOP+BEN'!$B$101:$AK$101,MATCH(AH$1,'Data MOP+BEN'!$B$1:$AK$1,0))*'Data MOP'!$B$337</f>
        <v>0</v>
      </c>
      <c r="AI7" s="27">
        <f>INDEX('Data MOP+BEN'!$B$101:$AK$101,MATCH(AI$1,'Data MOP+BEN'!$B$1:$AK$1,0))*'Data MOP'!$B$337</f>
        <v>0</v>
      </c>
      <c r="AJ7" s="27">
        <f>INDEX('Data MOP+BEN'!$B$101:$AK$101,MATCH(AJ$1,'Data MOP+BEN'!$B$1:$AK$1,0))*'Data MOP'!$B$337</f>
        <v>0</v>
      </c>
      <c r="AK7" s="27">
        <f>INDEX('Data MOP+BEN'!$B$101:$AK$101,MATCH(AK$1,'Data MOP+BEN'!$B$1:$AK$1,0))*'Data MOP'!$B$337</f>
        <v>0</v>
      </c>
    </row>
    <row r="8" spans="1:37">
      <c r="A8" t="s">
        <v>6</v>
      </c>
      <c r="B8" s="27">
        <f>INDEX('Data MOP+BEN'!$B$114:$AK$114,MATCH(B$1,'Data MOP+BEN'!$B$1:$AK$1,0))*'Data MOP'!$B$337</f>
        <v>0</v>
      </c>
      <c r="C8" s="27">
        <f>INDEX('Data MOP+BEN'!$B$114:$AK$114,MATCH(C$1,'Data MOP+BEN'!$B$1:$AK$1,0))*'Data MOP'!$B$337</f>
        <v>0</v>
      </c>
      <c r="D8" s="27">
        <f>INDEX('Data MOP+BEN'!$B$114:$AK$114,MATCH(D$1,'Data MOP+BEN'!$B$1:$AK$1,0))*'Data MOP'!$B$337</f>
        <v>0</v>
      </c>
      <c r="E8" s="27">
        <f>INDEX('Data MOP+BEN'!$B$114:$AK$114,MATCH(E$1,'Data MOP+BEN'!$B$1:$AK$1,0))*'Data MOP'!$B$337</f>
        <v>0</v>
      </c>
      <c r="F8" s="27">
        <f>INDEX('Data MOP+BEN'!$B$114:$AK$114,MATCH(F$1,'Data MOP+BEN'!$B$1:$AK$1,0))*'Data MOP'!$B$337</f>
        <v>0</v>
      </c>
      <c r="G8" s="27">
        <f>INDEX('Data MOP+BEN'!$B$114:$AK$114,MATCH(G$1,'Data MOP+BEN'!$B$1:$AK$1,0))*'Data MOP'!$B$337</f>
        <v>0</v>
      </c>
      <c r="H8" s="27">
        <f>INDEX('Data MOP+BEN'!$B$114:$AK$114,MATCH(H$1,'Data MOP+BEN'!$B$1:$AK$1,0))*'Data MOP'!$B$337</f>
        <v>0</v>
      </c>
      <c r="I8" s="27">
        <f>INDEX('Data MOP+BEN'!$B$114:$AK$114,MATCH(I$1,'Data MOP+BEN'!$B$1:$AK$1,0))*'Data MOP'!$B$337</f>
        <v>0</v>
      </c>
      <c r="J8" s="27">
        <f>INDEX('Data MOP+BEN'!$B$114:$AK$114,MATCH(J$1,'Data MOP+BEN'!$B$1:$AK$1,0))*'Data MOP'!$B$337</f>
        <v>0</v>
      </c>
      <c r="K8" s="27">
        <f>INDEX('Data MOP+BEN'!$B$114:$AK$114,MATCH(K$1,'Data MOP+BEN'!$B$1:$AK$1,0))*'Data MOP'!$B$337</f>
        <v>0</v>
      </c>
      <c r="L8" s="27">
        <f>INDEX('Data MOP+BEN'!$B$114:$AK$114,MATCH(L$1,'Data MOP+BEN'!$B$1:$AK$1,0))*'Data MOP'!$B$337</f>
        <v>0</v>
      </c>
      <c r="M8" s="27">
        <f>INDEX('Data MOP+BEN'!$B$114:$AK$114,MATCH(M$1,'Data MOP+BEN'!$B$1:$AK$1,0))*'Data MOP'!$B$337</f>
        <v>0</v>
      </c>
      <c r="N8" s="27">
        <f>INDEX('Data MOP+BEN'!$B$114:$AK$114,MATCH(N$1,'Data MOP+BEN'!$B$1:$AK$1,0))*'Data MOP'!$B$337</f>
        <v>0</v>
      </c>
      <c r="O8" s="27">
        <f>INDEX('Data MOP+BEN'!$B$114:$AK$114,MATCH(O$1,'Data MOP+BEN'!$B$1:$AK$1,0))*'Data MOP'!$B$337</f>
        <v>0</v>
      </c>
      <c r="P8" s="27">
        <f>INDEX('Data MOP+BEN'!$B$114:$AK$114,MATCH(P$1,'Data MOP+BEN'!$B$1:$AK$1,0))*'Data MOP'!$B$337</f>
        <v>0</v>
      </c>
      <c r="Q8" s="27">
        <f>INDEX('Data MOP+BEN'!$B$114:$AK$114,MATCH(Q$1,'Data MOP+BEN'!$B$1:$AK$1,0))*'Data MOP'!$B$337</f>
        <v>0</v>
      </c>
      <c r="R8" s="27">
        <f>INDEX('Data MOP+BEN'!$B$114:$AK$114,MATCH(R$1,'Data MOP+BEN'!$B$1:$AK$1,0))*'Data MOP'!$B$337</f>
        <v>0</v>
      </c>
      <c r="S8" s="27">
        <f>INDEX('Data MOP+BEN'!$B$114:$AK$114,MATCH(S$1,'Data MOP+BEN'!$B$1:$AK$1,0))*'Data MOP'!$B$337</f>
        <v>0</v>
      </c>
      <c r="T8" s="27">
        <f>INDEX('Data MOP+BEN'!$B$114:$AK$114,MATCH(T$1,'Data MOP+BEN'!$B$1:$AK$1,0))*'Data MOP'!$B$337</f>
        <v>0</v>
      </c>
      <c r="U8" s="27">
        <f>INDEX('Data MOP+BEN'!$B$114:$AK$114,MATCH(U$1,'Data MOP+BEN'!$B$1:$AK$1,0))*'Data MOP'!$B$337</f>
        <v>0</v>
      </c>
      <c r="V8" s="27">
        <f>INDEX('Data MOP+BEN'!$B$114:$AK$114,MATCH(V$1,'Data MOP+BEN'!$B$1:$AK$1,0))*'Data MOP'!$B$337</f>
        <v>0</v>
      </c>
      <c r="W8" s="27">
        <f>INDEX('Data MOP+BEN'!$B$114:$AK$114,MATCH(W$1,'Data MOP+BEN'!$B$1:$AK$1,0))*'Data MOP'!$B$337</f>
        <v>0</v>
      </c>
      <c r="X8" s="27">
        <f>INDEX('Data MOP+BEN'!$B$114:$AK$114,MATCH(X$1,'Data MOP+BEN'!$B$1:$AK$1,0))*'Data MOP'!$B$337</f>
        <v>0</v>
      </c>
      <c r="Y8" s="27">
        <f>INDEX('Data MOP+BEN'!$B$114:$AK$114,MATCH(Y$1,'Data MOP+BEN'!$B$1:$AK$1,0))*'Data MOP'!$B$337</f>
        <v>0</v>
      </c>
      <c r="Z8" s="27">
        <f>INDEX('Data MOP+BEN'!$B$114:$AK$114,MATCH(Z$1,'Data MOP+BEN'!$B$1:$AK$1,0))*'Data MOP'!$B$337</f>
        <v>0</v>
      </c>
      <c r="AA8" s="27">
        <f>INDEX('Data MOP+BEN'!$B$114:$AK$114,MATCH(AA$1,'Data MOP+BEN'!$B$1:$AK$1,0))*'Data MOP'!$B$337</f>
        <v>0</v>
      </c>
      <c r="AB8" s="27">
        <f>INDEX('Data MOP+BEN'!$B$114:$AK$114,MATCH(AB$1,'Data MOP+BEN'!$B$1:$AK$1,0))*'Data MOP'!$B$337</f>
        <v>0</v>
      </c>
      <c r="AC8" s="27">
        <f>INDEX('Data MOP+BEN'!$B$114:$AK$114,MATCH(AC$1,'Data MOP+BEN'!$B$1:$AK$1,0))*'Data MOP'!$B$337</f>
        <v>0</v>
      </c>
      <c r="AD8" s="27">
        <f>INDEX('Data MOP+BEN'!$B$114:$AK$114,MATCH(AD$1,'Data MOP+BEN'!$B$1:$AK$1,0))*'Data MOP'!$B$337</f>
        <v>0</v>
      </c>
      <c r="AE8" s="27">
        <f>INDEX('Data MOP+BEN'!$B$114:$AK$114,MATCH(AE$1,'Data MOP+BEN'!$B$1:$AK$1,0))*'Data MOP'!$B$337</f>
        <v>0</v>
      </c>
      <c r="AF8" s="27">
        <f>INDEX('Data MOP+BEN'!$B$114:$AK$114,MATCH(AF$1,'Data MOP+BEN'!$B$1:$AK$1,0))*'Data MOP'!$B$337</f>
        <v>0</v>
      </c>
      <c r="AG8" s="27">
        <f>INDEX('Data MOP+BEN'!$B$114:$AK$114,MATCH(AG$1,'Data MOP+BEN'!$B$1:$AK$1,0))*'Data MOP'!$B$337</f>
        <v>0</v>
      </c>
      <c r="AH8" s="27">
        <f>INDEX('Data MOP+BEN'!$B$114:$AK$114,MATCH(AH$1,'Data MOP+BEN'!$B$1:$AK$1,0))*'Data MOP'!$B$337</f>
        <v>0</v>
      </c>
      <c r="AI8" s="27">
        <f>INDEX('Data MOP+BEN'!$B$114:$AK$114,MATCH(AI$1,'Data MOP+BEN'!$B$1:$AK$1,0))*'Data MOP'!$B$337</f>
        <v>0</v>
      </c>
      <c r="AJ8" s="27">
        <f>INDEX('Data MOP+BEN'!$B$114:$AK$114,MATCH(AJ$1,'Data MOP+BEN'!$B$1:$AK$1,0))*'Data MOP'!$B$337</f>
        <v>0</v>
      </c>
      <c r="AK8" s="27">
        <f>INDEX('Data MOP+BEN'!$B$114:$AK$114,MATCH(AK$1,'Data MOP+BEN'!$B$1:$AK$1,0))*'Data MOP'!$B$337</f>
        <v>0</v>
      </c>
    </row>
    <row r="9" spans="1:37">
      <c r="A9" t="s">
        <v>81</v>
      </c>
      <c r="B9" s="27">
        <f>INDEX('Data MOP+BEN'!$B$126:$AK$126,MATCH(B$1,'Data MOP+BEN'!$B$1:$AK$1,0))*'Data MOP'!$B$337</f>
        <v>0</v>
      </c>
      <c r="C9" s="27">
        <f>INDEX('Data MOP+BEN'!$B$126:$AK$126,MATCH(C$1,'Data MOP+BEN'!$B$1:$AK$1,0))*'Data MOP'!$B$337</f>
        <v>0</v>
      </c>
      <c r="D9" s="27">
        <f>INDEX('Data MOP+BEN'!$B$126:$AK$126,MATCH(D$1,'Data MOP+BEN'!$B$1:$AK$1,0))*'Data MOP'!$B$337</f>
        <v>0</v>
      </c>
      <c r="E9" s="27">
        <f>INDEX('Data MOP+BEN'!$B$126:$AK$126,MATCH(E$1,'Data MOP+BEN'!$B$1:$AK$1,0))*'Data MOP'!$B$337</f>
        <v>0</v>
      </c>
      <c r="F9" s="27">
        <f>INDEX('Data MOP+BEN'!$B$126:$AK$126,MATCH(F$1,'Data MOP+BEN'!$B$1:$AK$1,0))*'Data MOP'!$B$337</f>
        <v>0</v>
      </c>
      <c r="G9" s="27">
        <f>INDEX('Data MOP+BEN'!$B$126:$AK$126,MATCH(G$1,'Data MOP+BEN'!$B$1:$AK$1,0))*'Data MOP'!$B$337</f>
        <v>0</v>
      </c>
      <c r="H9" s="27">
        <f>INDEX('Data MOP+BEN'!$B$126:$AK$126,MATCH(H$1,'Data MOP+BEN'!$B$1:$AK$1,0))*'Data MOP'!$B$337</f>
        <v>0</v>
      </c>
      <c r="I9" s="27">
        <f>INDEX('Data MOP+BEN'!$B$126:$AK$126,MATCH(I$1,'Data MOP+BEN'!$B$1:$AK$1,0))*'Data MOP'!$B$337</f>
        <v>0</v>
      </c>
      <c r="J9" s="27">
        <f>INDEX('Data MOP+BEN'!$B$126:$AK$126,MATCH(J$1,'Data MOP+BEN'!$B$1:$AK$1,0))*'Data MOP'!$B$337</f>
        <v>0</v>
      </c>
      <c r="K9" s="27">
        <f>INDEX('Data MOP+BEN'!$B$126:$AK$126,MATCH(K$1,'Data MOP+BEN'!$B$1:$AK$1,0))*'Data MOP'!$B$337</f>
        <v>0</v>
      </c>
      <c r="L9" s="27">
        <f>INDEX('Data MOP+BEN'!$B$126:$AK$126,MATCH(L$1,'Data MOP+BEN'!$B$1:$AK$1,0))*'Data MOP'!$B$337</f>
        <v>0</v>
      </c>
      <c r="M9" s="27">
        <f>INDEX('Data MOP+BEN'!$B$126:$AK$126,MATCH(M$1,'Data MOP+BEN'!$B$1:$AK$1,0))*'Data MOP'!$B$337</f>
        <v>0</v>
      </c>
      <c r="N9" s="27">
        <f>INDEX('Data MOP+BEN'!$B$126:$AK$126,MATCH(N$1,'Data MOP+BEN'!$B$1:$AK$1,0))*'Data MOP'!$B$337</f>
        <v>0</v>
      </c>
      <c r="O9" s="27">
        <f>INDEX('Data MOP+BEN'!$B$126:$AK$126,MATCH(O$1,'Data MOP+BEN'!$B$1:$AK$1,0))*'Data MOP'!$B$337</f>
        <v>0</v>
      </c>
      <c r="P9" s="27">
        <f>INDEX('Data MOP+BEN'!$B$126:$AK$126,MATCH(P$1,'Data MOP+BEN'!$B$1:$AK$1,0))*'Data MOP'!$B$337</f>
        <v>0</v>
      </c>
      <c r="Q9" s="27">
        <f>INDEX('Data MOP+BEN'!$B$126:$AK$126,MATCH(Q$1,'Data MOP+BEN'!$B$1:$AK$1,0))*'Data MOP'!$B$337</f>
        <v>0</v>
      </c>
      <c r="R9" s="27">
        <f>INDEX('Data MOP+BEN'!$B$126:$AK$126,MATCH(R$1,'Data MOP+BEN'!$B$1:$AK$1,0))*'Data MOP'!$B$337</f>
        <v>0</v>
      </c>
      <c r="S9" s="27">
        <f>INDEX('Data MOP+BEN'!$B$126:$AK$126,MATCH(S$1,'Data MOP+BEN'!$B$1:$AK$1,0))*'Data MOP'!$B$337</f>
        <v>0</v>
      </c>
      <c r="T9" s="27">
        <f>INDEX('Data MOP+BEN'!$B$126:$AK$126,MATCH(T$1,'Data MOP+BEN'!$B$1:$AK$1,0))*'Data MOP'!$B$337</f>
        <v>0</v>
      </c>
      <c r="U9" s="27">
        <f>INDEX('Data MOP+BEN'!$B$126:$AK$126,MATCH(U$1,'Data MOP+BEN'!$B$1:$AK$1,0))*'Data MOP'!$B$337</f>
        <v>0</v>
      </c>
      <c r="V9" s="27">
        <f>INDEX('Data MOP+BEN'!$B$126:$AK$126,MATCH(V$1,'Data MOP+BEN'!$B$1:$AK$1,0))*'Data MOP'!$B$337</f>
        <v>0</v>
      </c>
      <c r="W9" s="27">
        <f>INDEX('Data MOP+BEN'!$B$126:$AK$126,MATCH(W$1,'Data MOP+BEN'!$B$1:$AK$1,0))*'Data MOP'!$B$337</f>
        <v>0</v>
      </c>
      <c r="X9" s="27">
        <f>INDEX('Data MOP+BEN'!$B$126:$AK$126,MATCH(X$1,'Data MOP+BEN'!$B$1:$AK$1,0))*'Data MOP'!$B$337</f>
        <v>0</v>
      </c>
      <c r="Y9" s="27">
        <f>INDEX('Data MOP+BEN'!$B$126:$AK$126,MATCH(Y$1,'Data MOP+BEN'!$B$1:$AK$1,0))*'Data MOP'!$B$337</f>
        <v>0</v>
      </c>
      <c r="Z9" s="27">
        <f>INDEX('Data MOP+BEN'!$B$126:$AK$126,MATCH(Z$1,'Data MOP+BEN'!$B$1:$AK$1,0))*'Data MOP'!$B$337</f>
        <v>0</v>
      </c>
      <c r="AA9" s="27">
        <f>INDEX('Data MOP+BEN'!$B$126:$AK$126,MATCH(AA$1,'Data MOP+BEN'!$B$1:$AK$1,0))*'Data MOP'!$B$337</f>
        <v>0</v>
      </c>
      <c r="AB9" s="27">
        <f>INDEX('Data MOP+BEN'!$B$126:$AK$126,MATCH(AB$1,'Data MOP+BEN'!$B$1:$AK$1,0))*'Data MOP'!$B$337</f>
        <v>0</v>
      </c>
      <c r="AC9" s="27">
        <f>INDEX('Data MOP+BEN'!$B$126:$AK$126,MATCH(AC$1,'Data MOP+BEN'!$B$1:$AK$1,0))*'Data MOP'!$B$337</f>
        <v>0</v>
      </c>
      <c r="AD9" s="27">
        <f>INDEX('Data MOP+BEN'!$B$126:$AK$126,MATCH(AD$1,'Data MOP+BEN'!$B$1:$AK$1,0))*'Data MOP'!$B$337</f>
        <v>0</v>
      </c>
      <c r="AE9" s="27">
        <f>INDEX('Data MOP+BEN'!$B$126:$AK$126,MATCH(AE$1,'Data MOP+BEN'!$B$1:$AK$1,0))*'Data MOP'!$B$337</f>
        <v>0</v>
      </c>
      <c r="AF9" s="27">
        <f>INDEX('Data MOP+BEN'!$B$126:$AK$126,MATCH(AF$1,'Data MOP+BEN'!$B$1:$AK$1,0))*'Data MOP'!$B$337</f>
        <v>0</v>
      </c>
      <c r="AG9" s="27">
        <f>INDEX('Data MOP+BEN'!$B$126:$AK$126,MATCH(AG$1,'Data MOP+BEN'!$B$1:$AK$1,0))*'Data MOP'!$B$337</f>
        <v>0</v>
      </c>
      <c r="AH9" s="27">
        <f>INDEX('Data MOP+BEN'!$B$126:$AK$126,MATCH(AH$1,'Data MOP+BEN'!$B$1:$AK$1,0))*'Data MOP'!$B$337</f>
        <v>0</v>
      </c>
      <c r="AI9" s="27">
        <f>INDEX('Data MOP+BEN'!$B$126:$AK$126,MATCH(AI$1,'Data MOP+BEN'!$B$1:$AK$1,0))*'Data MOP'!$B$337</f>
        <v>0</v>
      </c>
      <c r="AJ9" s="27">
        <f>INDEX('Data MOP+BEN'!$B$126:$AK$126,MATCH(AJ$1,'Data MOP+BEN'!$B$1:$AK$1,0))*'Data MOP'!$B$337</f>
        <v>0</v>
      </c>
      <c r="AK9" s="27">
        <f>INDEX('Data MOP+BEN'!$B$126:$AK$126,MATCH(AK$1,'Data MOP+BEN'!$B$1:$AK$1,0))*'Data MOP'!$B$337</f>
        <v>0</v>
      </c>
    </row>
    <row r="14" spans="1:37">
      <c r="E14" s="1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499984740745262"/>
  </sheetPr>
  <dimension ref="A1:AK9"/>
  <sheetViews>
    <sheetView topLeftCell="P1" workbookViewId="0">
      <selection activeCell="E2" sqref="E2:AK9"/>
    </sheetView>
  </sheetViews>
  <sheetFormatPr defaultColWidth="8.796875" defaultRowHeight="14.25"/>
  <cols>
    <col min="1" max="1" width="32" customWidth="1"/>
    <col min="2" max="3" width="9.6640625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MOP+BEN'!$B$14:$AK$14,MATCH(B$1,'Data MOP+BEN'!$B$1:$AK$1,0))*'Data MOP'!$B$337</f>
        <v>0</v>
      </c>
      <c r="C2" s="27">
        <f>INDEX('Data MOP+BEN'!$B$14:$AK$14,MATCH(C$1,'Data MOP+BEN'!$B$1:$AK$1,0))*'Data MOP'!$B$337</f>
        <v>0</v>
      </c>
      <c r="D2" s="27">
        <f>INDEX('Data MOP+BEN'!$B$14:$AK$14,MATCH(D$1,'Data MOP+BEN'!$B$1:$AK$1,0))*'Data MOP'!$B$337</f>
        <v>0</v>
      </c>
      <c r="E2" s="27">
        <f>INDEX('Data MOP+BEN'!$B$14:$AK$14,MATCH(E$1,'Data MOP+BEN'!$B$1:$AK$1,0))*'Data MOP'!$B$337</f>
        <v>0</v>
      </c>
      <c r="F2" s="27">
        <f>INDEX('Data MOP+BEN'!$B$14:$AK$14,MATCH(F$1,'Data MOP+BEN'!$B$1:$AK$1,0))*'Data MOP'!$B$337</f>
        <v>0</v>
      </c>
      <c r="G2" s="27">
        <f>INDEX('Data MOP+BEN'!$B$14:$AK$14,MATCH(G$1,'Data MOP+BEN'!$B$1:$AK$1,0))*'Data MOP'!$B$337</f>
        <v>0</v>
      </c>
      <c r="H2" s="27">
        <f>INDEX('Data MOP+BEN'!$B$14:$AK$14,MATCH(H$1,'Data MOP+BEN'!$B$1:$AK$1,0))*'Data MOP'!$B$337</f>
        <v>0</v>
      </c>
      <c r="I2" s="27">
        <f>INDEX('Data MOP+BEN'!$B$14:$AK$14,MATCH(I$1,'Data MOP+BEN'!$B$1:$AK$1,0))*'Data MOP'!$B$337</f>
        <v>0</v>
      </c>
      <c r="J2" s="27">
        <f>INDEX('Data MOP+BEN'!$B$14:$AK$14,MATCH(J$1,'Data MOP+BEN'!$B$1:$AK$1,0))*'Data MOP'!$B$337</f>
        <v>0</v>
      </c>
      <c r="K2" s="27">
        <f>INDEX('Data MOP+BEN'!$B$14:$AK$14,MATCH(K$1,'Data MOP+BEN'!$B$1:$AK$1,0))*'Data MOP'!$B$337</f>
        <v>0</v>
      </c>
      <c r="L2" s="27">
        <f>INDEX('Data MOP+BEN'!$B$14:$AK$14,MATCH(L$1,'Data MOP+BEN'!$B$1:$AK$1,0))*'Data MOP'!$B$337</f>
        <v>0</v>
      </c>
      <c r="M2" s="27">
        <f>INDEX('Data MOP+BEN'!$B$14:$AK$14,MATCH(M$1,'Data MOP+BEN'!$B$1:$AK$1,0))*'Data MOP'!$B$337</f>
        <v>0</v>
      </c>
      <c r="N2" s="27">
        <f>INDEX('Data MOP+BEN'!$B$14:$AK$14,MATCH(N$1,'Data MOP+BEN'!$B$1:$AK$1,0))*'Data MOP'!$B$337</f>
        <v>0</v>
      </c>
      <c r="O2" s="27">
        <f>INDEX('Data MOP+BEN'!$B$14:$AK$14,MATCH(O$1,'Data MOP+BEN'!$B$1:$AK$1,0))*'Data MOP'!$B$337</f>
        <v>0</v>
      </c>
      <c r="P2" s="27">
        <f>INDEX('Data MOP+BEN'!$B$14:$AK$14,MATCH(P$1,'Data MOP+BEN'!$B$1:$AK$1,0))*'Data MOP'!$B$337</f>
        <v>0</v>
      </c>
      <c r="Q2" s="27">
        <f>INDEX('Data MOP+BEN'!$B$14:$AK$14,MATCH(Q$1,'Data MOP+BEN'!$B$1:$AK$1,0))*'Data MOP'!$B$337</f>
        <v>0</v>
      </c>
      <c r="R2" s="27">
        <f>INDEX('Data MOP+BEN'!$B$14:$AK$14,MATCH(R$1,'Data MOP+BEN'!$B$1:$AK$1,0))*'Data MOP'!$B$337</f>
        <v>0</v>
      </c>
      <c r="S2" s="27">
        <f>INDEX('Data MOP+BEN'!$B$14:$AK$14,MATCH(S$1,'Data MOP+BEN'!$B$1:$AK$1,0))*'Data MOP'!$B$337</f>
        <v>0</v>
      </c>
      <c r="T2" s="27">
        <f>INDEX('Data MOP+BEN'!$B$14:$AK$14,MATCH(T$1,'Data MOP+BEN'!$B$1:$AK$1,0))*'Data MOP'!$B$337</f>
        <v>0</v>
      </c>
      <c r="U2" s="27">
        <f>INDEX('Data MOP+BEN'!$B$14:$AK$14,MATCH(U$1,'Data MOP+BEN'!$B$1:$AK$1,0))*'Data MOP'!$B$337</f>
        <v>0</v>
      </c>
      <c r="V2" s="27">
        <f>INDEX('Data MOP+BEN'!$B$14:$AK$14,MATCH(V$1,'Data MOP+BEN'!$B$1:$AK$1,0))*'Data MOP'!$B$337</f>
        <v>0</v>
      </c>
      <c r="W2" s="27">
        <f>INDEX('Data MOP+BEN'!$B$14:$AK$14,MATCH(W$1,'Data MOP+BEN'!$B$1:$AK$1,0))*'Data MOP'!$B$337</f>
        <v>0</v>
      </c>
      <c r="X2" s="27">
        <f>INDEX('Data MOP+BEN'!$B$14:$AK$14,MATCH(X$1,'Data MOP+BEN'!$B$1:$AK$1,0))*'Data MOP'!$B$337</f>
        <v>0</v>
      </c>
      <c r="Y2" s="27">
        <f>INDEX('Data MOP+BEN'!$B$14:$AK$14,MATCH(Y$1,'Data MOP+BEN'!$B$1:$AK$1,0))*'Data MOP'!$B$337</f>
        <v>0</v>
      </c>
      <c r="Z2" s="27">
        <f>INDEX('Data MOP+BEN'!$B$14:$AK$14,MATCH(Z$1,'Data MOP+BEN'!$B$1:$AK$1,0))*'Data MOP'!$B$337</f>
        <v>0</v>
      </c>
      <c r="AA2" s="27">
        <f>INDEX('Data MOP+BEN'!$B$14:$AK$14,MATCH(AA$1,'Data MOP+BEN'!$B$1:$AK$1,0))*'Data MOP'!$B$337</f>
        <v>0</v>
      </c>
      <c r="AB2" s="27">
        <f>INDEX('Data MOP+BEN'!$B$14:$AK$14,MATCH(AB$1,'Data MOP+BEN'!$B$1:$AK$1,0))*'Data MOP'!$B$337</f>
        <v>0</v>
      </c>
      <c r="AC2" s="27">
        <f>INDEX('Data MOP+BEN'!$B$14:$AK$14,MATCH(AC$1,'Data MOP+BEN'!$B$1:$AK$1,0))*'Data MOP'!$B$337</f>
        <v>0</v>
      </c>
      <c r="AD2" s="27">
        <f>INDEX('Data MOP+BEN'!$B$14:$AK$14,MATCH(AD$1,'Data MOP+BEN'!$B$1:$AK$1,0))*'Data MOP'!$B$337</f>
        <v>0</v>
      </c>
      <c r="AE2" s="27">
        <f>INDEX('Data MOP+BEN'!$B$14:$AK$14,MATCH(AE$1,'Data MOP+BEN'!$B$1:$AK$1,0))*'Data MOP'!$B$337</f>
        <v>0</v>
      </c>
      <c r="AF2" s="27">
        <f>INDEX('Data MOP+BEN'!$B$14:$AK$14,MATCH(AF$1,'Data MOP+BEN'!$B$1:$AK$1,0))*'Data MOP'!$B$337</f>
        <v>0</v>
      </c>
      <c r="AG2" s="27">
        <f>INDEX('Data MOP+BEN'!$B$14:$AK$14,MATCH(AG$1,'Data MOP+BEN'!$B$1:$AK$1,0))*'Data MOP'!$B$337</f>
        <v>0</v>
      </c>
      <c r="AH2" s="27">
        <f>INDEX('Data MOP+BEN'!$B$14:$AK$14,MATCH(AH$1,'Data MOP+BEN'!$B$1:$AK$1,0))*'Data MOP'!$B$337</f>
        <v>0</v>
      </c>
      <c r="AI2" s="27">
        <f>INDEX('Data MOP+BEN'!$B$14:$AK$14,MATCH(AI$1,'Data MOP+BEN'!$B$1:$AK$1,0))*'Data MOP'!$B$337</f>
        <v>0</v>
      </c>
      <c r="AJ2" s="27">
        <f>INDEX('Data MOP+BEN'!$B$14:$AK$14,MATCH(AJ$1,'Data MOP+BEN'!$B$1:$AK$1,0))*'Data MOP'!$B$337</f>
        <v>0</v>
      </c>
      <c r="AK2" s="27">
        <f>INDEX('Data MOP+BEN'!$B$14:$AK$14,MATCH(AK$1,'Data MOP+BEN'!$B$1:$AK$1,0))*'Data MOP'!$B$337</f>
        <v>0</v>
      </c>
    </row>
    <row r="3" spans="1:37">
      <c r="A3" t="s">
        <v>1</v>
      </c>
      <c r="B3" s="27">
        <f>INDEX('Data MOP+BEN'!$B$27:$AK$27,MATCH(B$1,'Data MOP+BEN'!$B$1:$AK$1,0))*'Data MOP'!$B$337</f>
        <v>0</v>
      </c>
      <c r="C3" s="27">
        <f>INDEX('Data MOP+BEN'!$B$27:$AK$27,MATCH(C$1,'Data MOP+BEN'!$B$1:$AK$1,0))*'Data MOP'!$B$337</f>
        <v>0</v>
      </c>
      <c r="D3" s="27">
        <f>INDEX('Data MOP+BEN'!$B$27:$AK$27,MATCH(D$1,'Data MOP+BEN'!$B$1:$AK$1,0))*'Data MOP'!$B$337</f>
        <v>0</v>
      </c>
      <c r="E3" s="27">
        <f>INDEX('Data MOP+BEN'!$B$27:$AK$27,MATCH(E$1,'Data MOP+BEN'!$B$1:$AK$1,0))*'Data MOP'!$B$337</f>
        <v>0</v>
      </c>
      <c r="F3" s="27">
        <f>INDEX('Data MOP+BEN'!$B$27:$AK$27,MATCH(F$1,'Data MOP+BEN'!$B$1:$AK$1,0))*'Data MOP'!$B$337</f>
        <v>0</v>
      </c>
      <c r="G3" s="27">
        <f>INDEX('Data MOP+BEN'!$B$27:$AK$27,MATCH(G$1,'Data MOP+BEN'!$B$1:$AK$1,0))*'Data MOP'!$B$337</f>
        <v>0</v>
      </c>
      <c r="H3" s="27">
        <f>INDEX('Data MOP+BEN'!$B$27:$AK$27,MATCH(H$1,'Data MOP+BEN'!$B$1:$AK$1,0))*'Data MOP'!$B$337</f>
        <v>0</v>
      </c>
      <c r="I3" s="27">
        <f>INDEX('Data MOP+BEN'!$B$27:$AK$27,MATCH(I$1,'Data MOP+BEN'!$B$1:$AK$1,0))*'Data MOP'!$B$337</f>
        <v>0</v>
      </c>
      <c r="J3" s="27">
        <f>INDEX('Data MOP+BEN'!$B$27:$AK$27,MATCH(J$1,'Data MOP+BEN'!$B$1:$AK$1,0))*'Data MOP'!$B$337</f>
        <v>0</v>
      </c>
      <c r="K3" s="27">
        <f>INDEX('Data MOP+BEN'!$B$27:$AK$27,MATCH(K$1,'Data MOP+BEN'!$B$1:$AK$1,0))*'Data MOP'!$B$337</f>
        <v>0</v>
      </c>
      <c r="L3" s="27">
        <f>INDEX('Data MOP+BEN'!$B$27:$AK$27,MATCH(L$1,'Data MOP+BEN'!$B$1:$AK$1,0))*'Data MOP'!$B$337</f>
        <v>0</v>
      </c>
      <c r="M3" s="27">
        <f>INDEX('Data MOP+BEN'!$B$27:$AK$27,MATCH(M$1,'Data MOP+BEN'!$B$1:$AK$1,0))*'Data MOP'!$B$337</f>
        <v>0</v>
      </c>
      <c r="N3" s="27">
        <f>INDEX('Data MOP+BEN'!$B$27:$AK$27,MATCH(N$1,'Data MOP+BEN'!$B$1:$AK$1,0))*'Data MOP'!$B$337</f>
        <v>0</v>
      </c>
      <c r="O3" s="27">
        <f>INDEX('Data MOP+BEN'!$B$27:$AK$27,MATCH(O$1,'Data MOP+BEN'!$B$1:$AK$1,0))*'Data MOP'!$B$337</f>
        <v>0</v>
      </c>
      <c r="P3" s="27">
        <f>INDEX('Data MOP+BEN'!$B$27:$AK$27,MATCH(P$1,'Data MOP+BEN'!$B$1:$AK$1,0))*'Data MOP'!$B$337</f>
        <v>0</v>
      </c>
      <c r="Q3" s="27">
        <f>INDEX('Data MOP+BEN'!$B$27:$AK$27,MATCH(Q$1,'Data MOP+BEN'!$B$1:$AK$1,0))*'Data MOP'!$B$337</f>
        <v>0</v>
      </c>
      <c r="R3" s="27">
        <f>INDEX('Data MOP+BEN'!$B$27:$AK$27,MATCH(R$1,'Data MOP+BEN'!$B$1:$AK$1,0))*'Data MOP'!$B$337</f>
        <v>0</v>
      </c>
      <c r="S3" s="27">
        <f>INDEX('Data MOP+BEN'!$B$27:$AK$27,MATCH(S$1,'Data MOP+BEN'!$B$1:$AK$1,0))*'Data MOP'!$B$337</f>
        <v>0</v>
      </c>
      <c r="T3" s="27">
        <f>INDEX('Data MOP+BEN'!$B$27:$AK$27,MATCH(T$1,'Data MOP+BEN'!$B$1:$AK$1,0))*'Data MOP'!$B$337</f>
        <v>0</v>
      </c>
      <c r="U3" s="27">
        <f>INDEX('Data MOP+BEN'!$B$27:$AK$27,MATCH(U$1,'Data MOP+BEN'!$B$1:$AK$1,0))*'Data MOP'!$B$337</f>
        <v>0</v>
      </c>
      <c r="V3" s="27">
        <f>INDEX('Data MOP+BEN'!$B$27:$AK$27,MATCH(V$1,'Data MOP+BEN'!$B$1:$AK$1,0))*'Data MOP'!$B$337</f>
        <v>0</v>
      </c>
      <c r="W3" s="27">
        <f>INDEX('Data MOP+BEN'!$B$27:$AK$27,MATCH(W$1,'Data MOP+BEN'!$B$1:$AK$1,0))*'Data MOP'!$B$337</f>
        <v>0</v>
      </c>
      <c r="X3" s="27">
        <f>INDEX('Data MOP+BEN'!$B$27:$AK$27,MATCH(X$1,'Data MOP+BEN'!$B$1:$AK$1,0))*'Data MOP'!$B$337</f>
        <v>0</v>
      </c>
      <c r="Y3" s="27">
        <f>INDEX('Data MOP+BEN'!$B$27:$AK$27,MATCH(Y$1,'Data MOP+BEN'!$B$1:$AK$1,0))*'Data MOP'!$B$337</f>
        <v>0</v>
      </c>
      <c r="Z3" s="27">
        <f>INDEX('Data MOP+BEN'!$B$27:$AK$27,MATCH(Z$1,'Data MOP+BEN'!$B$1:$AK$1,0))*'Data MOP'!$B$337</f>
        <v>0</v>
      </c>
      <c r="AA3" s="27">
        <f>INDEX('Data MOP+BEN'!$B$27:$AK$27,MATCH(AA$1,'Data MOP+BEN'!$B$1:$AK$1,0))*'Data MOP'!$B$337</f>
        <v>0</v>
      </c>
      <c r="AB3" s="27">
        <f>INDEX('Data MOP+BEN'!$B$27:$AK$27,MATCH(AB$1,'Data MOP+BEN'!$B$1:$AK$1,0))*'Data MOP'!$B$337</f>
        <v>0</v>
      </c>
      <c r="AC3" s="27">
        <f>INDEX('Data MOP+BEN'!$B$27:$AK$27,MATCH(AC$1,'Data MOP+BEN'!$B$1:$AK$1,0))*'Data MOP'!$B$337</f>
        <v>0</v>
      </c>
      <c r="AD3" s="27">
        <f>INDEX('Data MOP+BEN'!$B$27:$AK$27,MATCH(AD$1,'Data MOP+BEN'!$B$1:$AK$1,0))*'Data MOP'!$B$337</f>
        <v>0</v>
      </c>
      <c r="AE3" s="27">
        <f>INDEX('Data MOP+BEN'!$B$27:$AK$27,MATCH(AE$1,'Data MOP+BEN'!$B$1:$AK$1,0))*'Data MOP'!$B$337</f>
        <v>0</v>
      </c>
      <c r="AF3" s="27">
        <f>INDEX('Data MOP+BEN'!$B$27:$AK$27,MATCH(AF$1,'Data MOP+BEN'!$B$1:$AK$1,0))*'Data MOP'!$B$337</f>
        <v>0</v>
      </c>
      <c r="AG3" s="27">
        <f>INDEX('Data MOP+BEN'!$B$27:$AK$27,MATCH(AG$1,'Data MOP+BEN'!$B$1:$AK$1,0))*'Data MOP'!$B$337</f>
        <v>0</v>
      </c>
      <c r="AH3" s="27">
        <f>INDEX('Data MOP+BEN'!$B$27:$AK$27,MATCH(AH$1,'Data MOP+BEN'!$B$1:$AK$1,0))*'Data MOP'!$B$337</f>
        <v>0</v>
      </c>
      <c r="AI3" s="27">
        <f>INDEX('Data MOP+BEN'!$B$27:$AK$27,MATCH(AI$1,'Data MOP+BEN'!$B$1:$AK$1,0))*'Data MOP'!$B$337</f>
        <v>0</v>
      </c>
      <c r="AJ3" s="27">
        <f>INDEX('Data MOP+BEN'!$B$27:$AK$27,MATCH(AJ$1,'Data MOP+BEN'!$B$1:$AK$1,0))*'Data MOP'!$B$337</f>
        <v>0</v>
      </c>
      <c r="AK3" s="27">
        <f>INDEX('Data MOP+BEN'!$B$27:$AK$27,MATCH(AK$1,'Data MOP+BEN'!$B$1:$AK$1,0))*'Data MOP'!$B$337</f>
        <v>0</v>
      </c>
    </row>
    <row r="4" spans="1:37">
      <c r="A4" t="s">
        <v>2</v>
      </c>
      <c r="B4" s="27">
        <f>INDEX('Data MOP+BEN'!$B$39:$AK$39,MATCH(B$1,'Data MOP+BEN'!$B$1:$AK$1,0))*'Data MOP'!$B$337</f>
        <v>0</v>
      </c>
      <c r="C4" s="27">
        <f>INDEX('Data MOP+BEN'!$B$39:$AK$39,MATCH(C$1,'Data MOP+BEN'!$B$1:$AK$1,0))*'Data MOP'!$B$337</f>
        <v>0</v>
      </c>
      <c r="D4" s="27">
        <f>INDEX('Data MOP+BEN'!$B$39:$AK$39,MATCH(D$1,'Data MOP+BEN'!$B$1:$AK$1,0))*'Data MOP'!$B$337</f>
        <v>0</v>
      </c>
      <c r="E4" s="27">
        <f>INDEX('Data MOP+BEN'!$B$39:$AK$39,MATCH(E$1,'Data MOP+BEN'!$B$1:$AK$1,0))*'Data MOP'!$B$337</f>
        <v>0</v>
      </c>
      <c r="F4" s="27">
        <f>INDEX('Data MOP+BEN'!$B$39:$AK$39,MATCH(F$1,'Data MOP+BEN'!$B$1:$AK$1,0))*'Data MOP'!$B$337</f>
        <v>0</v>
      </c>
      <c r="G4" s="27">
        <f>INDEX('Data MOP+BEN'!$B$39:$AK$39,MATCH(G$1,'Data MOP+BEN'!$B$1:$AK$1,0))*'Data MOP'!$B$337</f>
        <v>0</v>
      </c>
      <c r="H4" s="27">
        <f>INDEX('Data MOP+BEN'!$B$39:$AK$39,MATCH(H$1,'Data MOP+BEN'!$B$1:$AK$1,0))*'Data MOP'!$B$337</f>
        <v>0</v>
      </c>
      <c r="I4" s="27">
        <f>INDEX('Data MOP+BEN'!$B$39:$AK$39,MATCH(I$1,'Data MOP+BEN'!$B$1:$AK$1,0))*'Data MOP'!$B$337</f>
        <v>0</v>
      </c>
      <c r="J4" s="27">
        <f>INDEX('Data MOP+BEN'!$B$39:$AK$39,MATCH(J$1,'Data MOP+BEN'!$B$1:$AK$1,0))*'Data MOP'!$B$337</f>
        <v>0</v>
      </c>
      <c r="K4" s="27">
        <f>INDEX('Data MOP+BEN'!$B$39:$AK$39,MATCH(K$1,'Data MOP+BEN'!$B$1:$AK$1,0))*'Data MOP'!$B$337</f>
        <v>0</v>
      </c>
      <c r="L4" s="27">
        <f>INDEX('Data MOP+BEN'!$B$39:$AK$39,MATCH(L$1,'Data MOP+BEN'!$B$1:$AK$1,0))*'Data MOP'!$B$337</f>
        <v>0</v>
      </c>
      <c r="M4" s="27">
        <f>INDEX('Data MOP+BEN'!$B$39:$AK$39,MATCH(M$1,'Data MOP+BEN'!$B$1:$AK$1,0))*'Data MOP'!$B$337</f>
        <v>0</v>
      </c>
      <c r="N4" s="27">
        <f>INDEX('Data MOP+BEN'!$B$39:$AK$39,MATCH(N$1,'Data MOP+BEN'!$B$1:$AK$1,0))*'Data MOP'!$B$337</f>
        <v>0</v>
      </c>
      <c r="O4" s="27">
        <f>INDEX('Data MOP+BEN'!$B$39:$AK$39,MATCH(O$1,'Data MOP+BEN'!$B$1:$AK$1,0))*'Data MOP'!$B$337</f>
        <v>0</v>
      </c>
      <c r="P4" s="27">
        <f>INDEX('Data MOP+BEN'!$B$39:$AK$39,MATCH(P$1,'Data MOP+BEN'!$B$1:$AK$1,0))*'Data MOP'!$B$337</f>
        <v>0</v>
      </c>
      <c r="Q4" s="27">
        <f>INDEX('Data MOP+BEN'!$B$39:$AK$39,MATCH(Q$1,'Data MOP+BEN'!$B$1:$AK$1,0))*'Data MOP'!$B$337</f>
        <v>0</v>
      </c>
      <c r="R4" s="27">
        <f>INDEX('Data MOP+BEN'!$B$39:$AK$39,MATCH(R$1,'Data MOP+BEN'!$B$1:$AK$1,0))*'Data MOP'!$B$337</f>
        <v>0</v>
      </c>
      <c r="S4" s="27">
        <f>INDEX('Data MOP+BEN'!$B$39:$AK$39,MATCH(S$1,'Data MOP+BEN'!$B$1:$AK$1,0))*'Data MOP'!$B$337</f>
        <v>0</v>
      </c>
      <c r="T4" s="27">
        <f>INDEX('Data MOP+BEN'!$B$39:$AK$39,MATCH(T$1,'Data MOP+BEN'!$B$1:$AK$1,0))*'Data MOP'!$B$337</f>
        <v>0</v>
      </c>
      <c r="U4" s="27">
        <f>INDEX('Data MOP+BEN'!$B$39:$AK$39,MATCH(U$1,'Data MOP+BEN'!$B$1:$AK$1,0))*'Data MOP'!$B$337</f>
        <v>0</v>
      </c>
      <c r="V4" s="27">
        <f>INDEX('Data MOP+BEN'!$B$39:$AK$39,MATCH(V$1,'Data MOP+BEN'!$B$1:$AK$1,0))*'Data MOP'!$B$337</f>
        <v>0</v>
      </c>
      <c r="W4" s="27">
        <f>INDEX('Data MOP+BEN'!$B$39:$AK$39,MATCH(W$1,'Data MOP+BEN'!$B$1:$AK$1,0))*'Data MOP'!$B$337</f>
        <v>0</v>
      </c>
      <c r="X4" s="27">
        <f>INDEX('Data MOP+BEN'!$B$39:$AK$39,MATCH(X$1,'Data MOP+BEN'!$B$1:$AK$1,0))*'Data MOP'!$B$337</f>
        <v>0</v>
      </c>
      <c r="Y4" s="27">
        <f>INDEX('Data MOP+BEN'!$B$39:$AK$39,MATCH(Y$1,'Data MOP+BEN'!$B$1:$AK$1,0))*'Data MOP'!$B$337</f>
        <v>0</v>
      </c>
      <c r="Z4" s="27">
        <f>INDEX('Data MOP+BEN'!$B$39:$AK$39,MATCH(Z$1,'Data MOP+BEN'!$B$1:$AK$1,0))*'Data MOP'!$B$337</f>
        <v>0</v>
      </c>
      <c r="AA4" s="27">
        <f>INDEX('Data MOP+BEN'!$B$39:$AK$39,MATCH(AA$1,'Data MOP+BEN'!$B$1:$AK$1,0))*'Data MOP'!$B$337</f>
        <v>0</v>
      </c>
      <c r="AB4" s="27">
        <f>INDEX('Data MOP+BEN'!$B$39:$AK$39,MATCH(AB$1,'Data MOP+BEN'!$B$1:$AK$1,0))*'Data MOP'!$B$337</f>
        <v>0</v>
      </c>
      <c r="AC4" s="27">
        <f>INDEX('Data MOP+BEN'!$B$39:$AK$39,MATCH(AC$1,'Data MOP+BEN'!$B$1:$AK$1,0))*'Data MOP'!$B$337</f>
        <v>0</v>
      </c>
      <c r="AD4" s="27">
        <f>INDEX('Data MOP+BEN'!$B$39:$AK$39,MATCH(AD$1,'Data MOP+BEN'!$B$1:$AK$1,0))*'Data MOP'!$B$337</f>
        <v>0</v>
      </c>
      <c r="AE4" s="27">
        <f>INDEX('Data MOP+BEN'!$B$39:$AK$39,MATCH(AE$1,'Data MOP+BEN'!$B$1:$AK$1,0))*'Data MOP'!$B$337</f>
        <v>0</v>
      </c>
      <c r="AF4" s="27">
        <f>INDEX('Data MOP+BEN'!$B$39:$AK$39,MATCH(AF$1,'Data MOP+BEN'!$B$1:$AK$1,0))*'Data MOP'!$B$337</f>
        <v>0</v>
      </c>
      <c r="AG4" s="27">
        <f>INDEX('Data MOP+BEN'!$B$39:$AK$39,MATCH(AG$1,'Data MOP+BEN'!$B$1:$AK$1,0))*'Data MOP'!$B$337</f>
        <v>0</v>
      </c>
      <c r="AH4" s="27">
        <f>INDEX('Data MOP+BEN'!$B$39:$AK$39,MATCH(AH$1,'Data MOP+BEN'!$B$1:$AK$1,0))*'Data MOP'!$B$337</f>
        <v>0</v>
      </c>
      <c r="AI4" s="27">
        <f>INDEX('Data MOP+BEN'!$B$39:$AK$39,MATCH(AI$1,'Data MOP+BEN'!$B$1:$AK$1,0))*'Data MOP'!$B$337</f>
        <v>0</v>
      </c>
      <c r="AJ4" s="27">
        <f>INDEX('Data MOP+BEN'!$B$39:$AK$39,MATCH(AJ$1,'Data MOP+BEN'!$B$1:$AK$1,0))*'Data MOP'!$B$337</f>
        <v>0</v>
      </c>
      <c r="AK4" s="27">
        <f>INDEX('Data MOP+BEN'!$B$39:$AK$39,MATCH(AK$1,'Data MOP+BEN'!$B$1:$AK$1,0))*'Data MOP'!$B$337</f>
        <v>0</v>
      </c>
    </row>
    <row r="5" spans="1:37">
      <c r="A5" t="s">
        <v>3</v>
      </c>
      <c r="B5" s="27">
        <f>INDEX('Data MOP+BEN'!$B$51:$AK$51,MATCH(B$1,'Data MOP+BEN'!$B$1:$AK$1,0))*'Data MOP'!$B$337</f>
        <v>0</v>
      </c>
      <c r="C5" s="27">
        <f>INDEX('Data MOP+BEN'!$B$51:$AK$51,MATCH(C$1,'Data MOP+BEN'!$B$1:$AK$1,0))*'Data MOP'!$B$337</f>
        <v>0</v>
      </c>
      <c r="D5" s="27">
        <f>INDEX('Data MOP+BEN'!$B$51:$AK$51,MATCH(D$1,'Data MOP+BEN'!$B$1:$AK$1,0))*'Data MOP'!$B$337</f>
        <v>0</v>
      </c>
      <c r="E5" s="27">
        <f>INDEX('Data MOP+BEN'!$B$51:$AK$51,MATCH(E$1,'Data MOP+BEN'!$B$1:$AK$1,0))*'Data MOP'!$B$337</f>
        <v>0</v>
      </c>
      <c r="F5" s="27">
        <f>INDEX('Data MOP+BEN'!$B$51:$AK$51,MATCH(F$1,'Data MOP+BEN'!$B$1:$AK$1,0))*'Data MOP'!$B$337</f>
        <v>0</v>
      </c>
      <c r="G5" s="27">
        <f>INDEX('Data MOP+BEN'!$B$51:$AK$51,MATCH(G$1,'Data MOP+BEN'!$B$1:$AK$1,0))*'Data MOP'!$B$337</f>
        <v>0</v>
      </c>
      <c r="H5" s="27">
        <f>INDEX('Data MOP+BEN'!$B$51:$AK$51,MATCH(H$1,'Data MOP+BEN'!$B$1:$AK$1,0))*'Data MOP'!$B$337</f>
        <v>0</v>
      </c>
      <c r="I5" s="27">
        <f>INDEX('Data MOP+BEN'!$B$51:$AK$51,MATCH(I$1,'Data MOP+BEN'!$B$1:$AK$1,0))*'Data MOP'!$B$337</f>
        <v>0</v>
      </c>
      <c r="J5" s="27">
        <f>INDEX('Data MOP+BEN'!$B$51:$AK$51,MATCH(J$1,'Data MOP+BEN'!$B$1:$AK$1,0))*'Data MOP'!$B$337</f>
        <v>0</v>
      </c>
      <c r="K5" s="27">
        <f>INDEX('Data MOP+BEN'!$B$51:$AK$51,MATCH(K$1,'Data MOP+BEN'!$B$1:$AK$1,0))*'Data MOP'!$B$337</f>
        <v>0</v>
      </c>
      <c r="L5" s="27">
        <f>INDEX('Data MOP+BEN'!$B$51:$AK$51,MATCH(L$1,'Data MOP+BEN'!$B$1:$AK$1,0))*'Data MOP'!$B$337</f>
        <v>0</v>
      </c>
      <c r="M5" s="27">
        <f>INDEX('Data MOP+BEN'!$B$51:$AK$51,MATCH(M$1,'Data MOP+BEN'!$B$1:$AK$1,0))*'Data MOP'!$B$337</f>
        <v>0</v>
      </c>
      <c r="N5" s="27">
        <f>INDEX('Data MOP+BEN'!$B$51:$AK$51,MATCH(N$1,'Data MOP+BEN'!$B$1:$AK$1,0))*'Data MOP'!$B$337</f>
        <v>0</v>
      </c>
      <c r="O5" s="27">
        <f>INDEX('Data MOP+BEN'!$B$51:$AK$51,MATCH(O$1,'Data MOP+BEN'!$B$1:$AK$1,0))*'Data MOP'!$B$337</f>
        <v>0</v>
      </c>
      <c r="P5" s="27">
        <f>INDEX('Data MOP+BEN'!$B$51:$AK$51,MATCH(P$1,'Data MOP+BEN'!$B$1:$AK$1,0))*'Data MOP'!$B$337</f>
        <v>0</v>
      </c>
      <c r="Q5" s="27">
        <f>INDEX('Data MOP+BEN'!$B$51:$AK$51,MATCH(Q$1,'Data MOP+BEN'!$B$1:$AK$1,0))*'Data MOP'!$B$337</f>
        <v>0</v>
      </c>
      <c r="R5" s="27">
        <f>INDEX('Data MOP+BEN'!$B$51:$AK$51,MATCH(R$1,'Data MOP+BEN'!$B$1:$AK$1,0))*'Data MOP'!$B$337</f>
        <v>0</v>
      </c>
      <c r="S5" s="27">
        <f>INDEX('Data MOP+BEN'!$B$51:$AK$51,MATCH(S$1,'Data MOP+BEN'!$B$1:$AK$1,0))*'Data MOP'!$B$337</f>
        <v>0</v>
      </c>
      <c r="T5" s="27">
        <f>INDEX('Data MOP+BEN'!$B$51:$AK$51,MATCH(T$1,'Data MOP+BEN'!$B$1:$AK$1,0))*'Data MOP'!$B$337</f>
        <v>0</v>
      </c>
      <c r="U5" s="27">
        <f>INDEX('Data MOP+BEN'!$B$51:$AK$51,MATCH(U$1,'Data MOP+BEN'!$B$1:$AK$1,0))*'Data MOP'!$B$337</f>
        <v>0</v>
      </c>
      <c r="V5" s="27">
        <f>INDEX('Data MOP+BEN'!$B$51:$AK$51,MATCH(V$1,'Data MOP+BEN'!$B$1:$AK$1,0))*'Data MOP'!$B$337</f>
        <v>0</v>
      </c>
      <c r="W5" s="27">
        <f>INDEX('Data MOP+BEN'!$B$51:$AK$51,MATCH(W$1,'Data MOP+BEN'!$B$1:$AK$1,0))*'Data MOP'!$B$337</f>
        <v>0</v>
      </c>
      <c r="X5" s="27">
        <f>INDEX('Data MOP+BEN'!$B$51:$AK$51,MATCH(X$1,'Data MOP+BEN'!$B$1:$AK$1,0))*'Data MOP'!$B$337</f>
        <v>0</v>
      </c>
      <c r="Y5" s="27">
        <f>INDEX('Data MOP+BEN'!$B$51:$AK$51,MATCH(Y$1,'Data MOP+BEN'!$B$1:$AK$1,0))*'Data MOP'!$B$337</f>
        <v>0</v>
      </c>
      <c r="Z5" s="27">
        <f>INDEX('Data MOP+BEN'!$B$51:$AK$51,MATCH(Z$1,'Data MOP+BEN'!$B$1:$AK$1,0))*'Data MOP'!$B$337</f>
        <v>0</v>
      </c>
      <c r="AA5" s="27">
        <f>INDEX('Data MOP+BEN'!$B$51:$AK$51,MATCH(AA$1,'Data MOP+BEN'!$B$1:$AK$1,0))*'Data MOP'!$B$337</f>
        <v>0</v>
      </c>
      <c r="AB5" s="27">
        <f>INDEX('Data MOP+BEN'!$B$51:$AK$51,MATCH(AB$1,'Data MOP+BEN'!$B$1:$AK$1,0))*'Data MOP'!$B$337</f>
        <v>0</v>
      </c>
      <c r="AC5" s="27">
        <f>INDEX('Data MOP+BEN'!$B$51:$AK$51,MATCH(AC$1,'Data MOP+BEN'!$B$1:$AK$1,0))*'Data MOP'!$B$337</f>
        <v>0</v>
      </c>
      <c r="AD5" s="27">
        <f>INDEX('Data MOP+BEN'!$B$51:$AK$51,MATCH(AD$1,'Data MOP+BEN'!$B$1:$AK$1,0))*'Data MOP'!$B$337</f>
        <v>0</v>
      </c>
      <c r="AE5" s="27">
        <f>INDEX('Data MOP+BEN'!$B$51:$AK$51,MATCH(AE$1,'Data MOP+BEN'!$B$1:$AK$1,0))*'Data MOP'!$B$337</f>
        <v>0</v>
      </c>
      <c r="AF5" s="27">
        <f>INDEX('Data MOP+BEN'!$B$51:$AK$51,MATCH(AF$1,'Data MOP+BEN'!$B$1:$AK$1,0))*'Data MOP'!$B$337</f>
        <v>0</v>
      </c>
      <c r="AG5" s="27">
        <f>INDEX('Data MOP+BEN'!$B$51:$AK$51,MATCH(AG$1,'Data MOP+BEN'!$B$1:$AK$1,0))*'Data MOP'!$B$337</f>
        <v>0</v>
      </c>
      <c r="AH5" s="27">
        <f>INDEX('Data MOP+BEN'!$B$51:$AK$51,MATCH(AH$1,'Data MOP+BEN'!$B$1:$AK$1,0))*'Data MOP'!$B$337</f>
        <v>0</v>
      </c>
      <c r="AI5" s="27">
        <f>INDEX('Data MOP+BEN'!$B$51:$AK$51,MATCH(AI$1,'Data MOP+BEN'!$B$1:$AK$1,0))*'Data MOP'!$B$337</f>
        <v>0</v>
      </c>
      <c r="AJ5" s="27">
        <f>INDEX('Data MOP+BEN'!$B$51:$AK$51,MATCH(AJ$1,'Data MOP+BEN'!$B$1:$AK$1,0))*'Data MOP'!$B$337</f>
        <v>0</v>
      </c>
      <c r="AK5" s="27">
        <f>INDEX('Data MOP+BEN'!$B$51:$AK$51,MATCH(AK$1,'Data MOP+BEN'!$B$1:$AK$1,0))*'Data MOP'!$B$337</f>
        <v>0</v>
      </c>
    </row>
    <row r="6" spans="1:37">
      <c r="A6" t="s">
        <v>4</v>
      </c>
      <c r="B6" s="27">
        <f>INDEX('Data MOP+BEN'!$B$63:$AJ$63,MATCH(B$1,'Data MOP+BEN'!$B$1:$AK$1,0))*'Data MOP'!$B$337</f>
        <v>0</v>
      </c>
      <c r="C6" s="27">
        <f>INDEX('Data MOP+BEN'!$B$63:$AJ$63,MATCH(C$1,'Data MOP+BEN'!$B$1:$AK$1,0))*'Data MOP'!$B$337</f>
        <v>0</v>
      </c>
      <c r="D6" s="27">
        <f>INDEX('Data MOP+BEN'!$B$63:$AJ$63,MATCH(D$1,'Data MOP+BEN'!$B$1:$AK$1,0))*'Data MOP'!$B$337</f>
        <v>0</v>
      </c>
      <c r="E6" s="27">
        <f>INDEX('Data MOP+BEN'!$B$63:$AJ$63,MATCH(E$1,'Data MOP+BEN'!$B$1:$AK$1,0))*'Data MOP'!$B$337</f>
        <v>0</v>
      </c>
      <c r="F6" s="27">
        <f>INDEX('Data MOP+BEN'!$B$63:$AJ$63,MATCH(F$1,'Data MOP+BEN'!$B$1:$AK$1,0))*'Data MOP'!$B$337</f>
        <v>0</v>
      </c>
      <c r="G6" s="27">
        <f>INDEX('Data MOP+BEN'!$B$63:$AJ$63,MATCH(G$1,'Data MOP+BEN'!$B$1:$AK$1,0))*'Data MOP'!$B$337</f>
        <v>0</v>
      </c>
      <c r="H6" s="27">
        <f>INDEX('Data MOP+BEN'!$B$63:$AJ$63,MATCH(H$1,'Data MOP+BEN'!$B$1:$AK$1,0))*'Data MOP'!$B$337</f>
        <v>0</v>
      </c>
      <c r="I6" s="27">
        <f>INDEX('Data MOP+BEN'!$B$63:$AJ$63,MATCH(I$1,'Data MOP+BEN'!$B$1:$AK$1,0))*'Data MOP'!$B$337</f>
        <v>0</v>
      </c>
      <c r="J6" s="27">
        <f>INDEX('Data MOP+BEN'!$B$63:$AJ$63,MATCH(J$1,'Data MOP+BEN'!$B$1:$AK$1,0))*'Data MOP'!$B$337</f>
        <v>0</v>
      </c>
      <c r="K6" s="27">
        <f>INDEX('Data MOP+BEN'!$B$63:$AJ$63,MATCH(K$1,'Data MOP+BEN'!$B$1:$AK$1,0))*'Data MOP'!$B$337</f>
        <v>0</v>
      </c>
      <c r="L6" s="27">
        <f>INDEX('Data MOP+BEN'!$B$63:$AJ$63,MATCH(L$1,'Data MOP+BEN'!$B$1:$AK$1,0))*'Data MOP'!$B$337</f>
        <v>0</v>
      </c>
      <c r="M6" s="27">
        <f>INDEX('Data MOP+BEN'!$B$63:$AJ$63,MATCH(M$1,'Data MOP+BEN'!$B$1:$AK$1,0))*'Data MOP'!$B$337</f>
        <v>0</v>
      </c>
      <c r="N6" s="27">
        <f>INDEX('Data MOP+BEN'!$B$63:$AJ$63,MATCH(N$1,'Data MOP+BEN'!$B$1:$AK$1,0))*'Data MOP'!$B$337</f>
        <v>0</v>
      </c>
      <c r="O6" s="27">
        <f>INDEX('Data MOP+BEN'!$B$63:$AJ$63,MATCH(O$1,'Data MOP+BEN'!$B$1:$AK$1,0))*'Data MOP'!$B$337</f>
        <v>0</v>
      </c>
      <c r="P6" s="27">
        <f>INDEX('Data MOP+BEN'!$B$63:$AJ$63,MATCH(P$1,'Data MOP+BEN'!$B$1:$AK$1,0))*'Data MOP'!$B$337</f>
        <v>0</v>
      </c>
      <c r="Q6" s="27">
        <f>INDEX('Data MOP+BEN'!$B$63:$AJ$63,MATCH(Q$1,'Data MOP+BEN'!$B$1:$AK$1,0))*'Data MOP'!$B$337</f>
        <v>0</v>
      </c>
      <c r="R6" s="27">
        <f>INDEX('Data MOP+BEN'!$B$63:$AJ$63,MATCH(R$1,'Data MOP+BEN'!$B$1:$AK$1,0))*'Data MOP'!$B$337</f>
        <v>0</v>
      </c>
      <c r="S6" s="27">
        <f>INDEX('Data MOP+BEN'!$B$63:$AJ$63,MATCH(S$1,'Data MOP+BEN'!$B$1:$AK$1,0))*'Data MOP'!$B$337</f>
        <v>0</v>
      </c>
      <c r="T6" s="27">
        <f>INDEX('Data MOP+BEN'!$B$63:$AJ$63,MATCH(T$1,'Data MOP+BEN'!$B$1:$AK$1,0))*'Data MOP'!$B$337</f>
        <v>0</v>
      </c>
      <c r="U6" s="27">
        <f>INDEX('Data MOP+BEN'!$B$63:$AJ$63,MATCH(U$1,'Data MOP+BEN'!$B$1:$AK$1,0))*'Data MOP'!$B$337</f>
        <v>0</v>
      </c>
      <c r="V6" s="27">
        <f>INDEX('Data MOP+BEN'!$B$63:$AJ$63,MATCH(V$1,'Data MOP+BEN'!$B$1:$AK$1,0))*'Data MOP'!$B$337</f>
        <v>0</v>
      </c>
      <c r="W6" s="27">
        <f>INDEX('Data MOP+BEN'!$B$63:$AJ$63,MATCH(W$1,'Data MOP+BEN'!$B$1:$AK$1,0))*'Data MOP'!$B$337</f>
        <v>0</v>
      </c>
      <c r="X6" s="27">
        <f>INDEX('Data MOP+BEN'!$B$63:$AJ$63,MATCH(X$1,'Data MOP+BEN'!$B$1:$AK$1,0))*'Data MOP'!$B$337</f>
        <v>0</v>
      </c>
      <c r="Y6" s="27">
        <f>INDEX('Data MOP+BEN'!$B$63:$AJ$63,MATCH(Y$1,'Data MOP+BEN'!$B$1:$AK$1,0))*'Data MOP'!$B$337</f>
        <v>0</v>
      </c>
      <c r="Z6" s="27">
        <f>INDEX('Data MOP+BEN'!$B$63:$AJ$63,MATCH(Z$1,'Data MOP+BEN'!$B$1:$AK$1,0))*'Data MOP'!$B$337</f>
        <v>0</v>
      </c>
      <c r="AA6" s="27">
        <f>INDEX('Data MOP+BEN'!$B$63:$AJ$63,MATCH(AA$1,'Data MOP+BEN'!$B$1:$AK$1,0))*'Data MOP'!$B$337</f>
        <v>0</v>
      </c>
      <c r="AB6" s="27">
        <f>INDEX('Data MOP+BEN'!$B$63:$AJ$63,MATCH(AB$1,'Data MOP+BEN'!$B$1:$AK$1,0))*'Data MOP'!$B$337</f>
        <v>0</v>
      </c>
      <c r="AC6" s="27">
        <f>INDEX('Data MOP+BEN'!$B$63:$AJ$63,MATCH(AC$1,'Data MOP+BEN'!$B$1:$AK$1,0))*'Data MOP'!$B$337</f>
        <v>0</v>
      </c>
      <c r="AD6" s="27">
        <f>INDEX('Data MOP+BEN'!$B$63:$AJ$63,MATCH(AD$1,'Data MOP+BEN'!$B$1:$AK$1,0))*'Data MOP'!$B$337</f>
        <v>0</v>
      </c>
      <c r="AE6" s="27">
        <f>INDEX('Data MOP+BEN'!$B$63:$AJ$63,MATCH(AE$1,'Data MOP+BEN'!$B$1:$AK$1,0))*'Data MOP'!$B$337</f>
        <v>0</v>
      </c>
      <c r="AF6" s="27">
        <f>INDEX('Data MOP+BEN'!$B$63:$AJ$63,MATCH(AF$1,'Data MOP+BEN'!$B$1:$AK$1,0))*'Data MOP'!$B$337</f>
        <v>0</v>
      </c>
      <c r="AG6" s="27">
        <f>INDEX('Data MOP+BEN'!$B$63:$AJ$63,MATCH(AG$1,'Data MOP+BEN'!$B$1:$AK$1,0))*'Data MOP'!$B$337</f>
        <v>0</v>
      </c>
      <c r="AH6" s="27">
        <f>INDEX('Data MOP+BEN'!$B$63:$AJ$63,MATCH(AH$1,'Data MOP+BEN'!$B$1:$AK$1,0))*'Data MOP'!$B$337</f>
        <v>0</v>
      </c>
      <c r="AI6" s="27">
        <f>INDEX('Data MOP+BEN'!$B$63:$AJ$63,MATCH(AI$1,'Data MOP+BEN'!$B$1:$AK$1,0))*'Data MOP'!$B$337</f>
        <v>0</v>
      </c>
      <c r="AJ6" s="27">
        <f>INDEX('Data MOP+BEN'!$B$63:$AJ$63,MATCH(AJ$1,'Data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MOP+BEN'!$B$102:$AK$102,MATCH(B$1,'Data MOP+BEN'!$B$1:$AK$1,0))*'Data MOP'!$B$337</f>
        <v>0</v>
      </c>
      <c r="C7" s="27">
        <f>INDEX('Data MOP+BEN'!$B$102:$AK$102,MATCH(C$1,'Data MOP+BEN'!$B$1:$AK$1,0))*'Data MOP'!$B$337</f>
        <v>0</v>
      </c>
      <c r="D7" s="27">
        <f>INDEX('Data MOP+BEN'!$B$102:$AK$102,MATCH(D$1,'Data MOP+BEN'!$B$1:$AK$1,0))*'Data MOP'!$B$337</f>
        <v>0</v>
      </c>
      <c r="E7" s="27">
        <f>INDEX('Data MOP+BEN'!$B$102:$AK$102,MATCH(E$1,'Data MOP+BEN'!$B$1:$AK$1,0))*'Data MOP'!$B$337</f>
        <v>0</v>
      </c>
      <c r="F7" s="27">
        <f>INDEX('Data MOP+BEN'!$B$102:$AK$102,MATCH(F$1,'Data MOP+BEN'!$B$1:$AK$1,0))*'Data MOP'!$B$337</f>
        <v>0</v>
      </c>
      <c r="G7" s="27">
        <f>INDEX('Data MOP+BEN'!$B$102:$AK$102,MATCH(G$1,'Data MOP+BEN'!$B$1:$AK$1,0))*'Data MOP'!$B$337</f>
        <v>0</v>
      </c>
      <c r="H7" s="27">
        <f>INDEX('Data MOP+BEN'!$B$102:$AK$102,MATCH(H$1,'Data MOP+BEN'!$B$1:$AK$1,0))*'Data MOP'!$B$337</f>
        <v>0</v>
      </c>
      <c r="I7" s="27">
        <f>INDEX('Data MOP+BEN'!$B$102:$AK$102,MATCH(I$1,'Data MOP+BEN'!$B$1:$AK$1,0))*'Data MOP'!$B$337</f>
        <v>0</v>
      </c>
      <c r="J7" s="27">
        <f>INDEX('Data MOP+BEN'!$B$102:$AK$102,MATCH(J$1,'Data MOP+BEN'!$B$1:$AK$1,0))*'Data MOP'!$B$337</f>
        <v>0</v>
      </c>
      <c r="K7" s="27">
        <f>INDEX('Data MOP+BEN'!$B$102:$AK$102,MATCH(K$1,'Data MOP+BEN'!$B$1:$AK$1,0))*'Data MOP'!$B$337</f>
        <v>0</v>
      </c>
      <c r="L7" s="27">
        <f>INDEX('Data MOP+BEN'!$B$102:$AK$102,MATCH(L$1,'Data MOP+BEN'!$B$1:$AK$1,0))*'Data MOP'!$B$337</f>
        <v>0</v>
      </c>
      <c r="M7" s="27">
        <f>INDEX('Data MOP+BEN'!$B$102:$AK$102,MATCH(M$1,'Data MOP+BEN'!$B$1:$AK$1,0))*'Data MOP'!$B$337</f>
        <v>0</v>
      </c>
      <c r="N7" s="27">
        <f>INDEX('Data MOP+BEN'!$B$102:$AK$102,MATCH(N$1,'Data MOP+BEN'!$B$1:$AK$1,0))*'Data MOP'!$B$337</f>
        <v>0</v>
      </c>
      <c r="O7" s="27">
        <f>INDEX('Data MOP+BEN'!$B$102:$AK$102,MATCH(O$1,'Data MOP+BEN'!$B$1:$AK$1,0))*'Data MOP'!$B$337</f>
        <v>0</v>
      </c>
      <c r="P7" s="27">
        <f>INDEX('Data MOP+BEN'!$B$102:$AK$102,MATCH(P$1,'Data MOP+BEN'!$B$1:$AK$1,0))*'Data MOP'!$B$337</f>
        <v>0</v>
      </c>
      <c r="Q7" s="27">
        <f>INDEX('Data MOP+BEN'!$B$102:$AK$102,MATCH(Q$1,'Data MOP+BEN'!$B$1:$AK$1,0))*'Data MOP'!$B$337</f>
        <v>0</v>
      </c>
      <c r="R7" s="27">
        <f>INDEX('Data MOP+BEN'!$B$102:$AK$102,MATCH(R$1,'Data MOP+BEN'!$B$1:$AK$1,0))*'Data MOP'!$B$337</f>
        <v>0</v>
      </c>
      <c r="S7" s="27">
        <f>INDEX('Data MOP+BEN'!$B$102:$AK$102,MATCH(S$1,'Data MOP+BEN'!$B$1:$AK$1,0))*'Data MOP'!$B$337</f>
        <v>0</v>
      </c>
      <c r="T7" s="27">
        <f>INDEX('Data MOP+BEN'!$B$102:$AK$102,MATCH(T$1,'Data MOP+BEN'!$B$1:$AK$1,0))*'Data MOP'!$B$337</f>
        <v>0</v>
      </c>
      <c r="U7" s="27">
        <f>INDEX('Data MOP+BEN'!$B$102:$AK$102,MATCH(U$1,'Data MOP+BEN'!$B$1:$AK$1,0))*'Data MOP'!$B$337</f>
        <v>0</v>
      </c>
      <c r="V7" s="27">
        <f>INDEX('Data MOP+BEN'!$B$102:$AK$102,MATCH(V$1,'Data MOP+BEN'!$B$1:$AK$1,0))*'Data MOP'!$B$337</f>
        <v>0</v>
      </c>
      <c r="W7" s="27">
        <f>INDEX('Data MOP+BEN'!$B$102:$AK$102,MATCH(W$1,'Data MOP+BEN'!$B$1:$AK$1,0))*'Data MOP'!$B$337</f>
        <v>0</v>
      </c>
      <c r="X7" s="27">
        <f>INDEX('Data MOP+BEN'!$B$102:$AK$102,MATCH(X$1,'Data MOP+BEN'!$B$1:$AK$1,0))*'Data MOP'!$B$337</f>
        <v>0</v>
      </c>
      <c r="Y7" s="27">
        <f>INDEX('Data MOP+BEN'!$B$102:$AK$102,MATCH(Y$1,'Data MOP+BEN'!$B$1:$AK$1,0))*'Data MOP'!$B$337</f>
        <v>0</v>
      </c>
      <c r="Z7" s="27">
        <f>INDEX('Data MOP+BEN'!$B$102:$AK$102,MATCH(Z$1,'Data MOP+BEN'!$B$1:$AK$1,0))*'Data MOP'!$B$337</f>
        <v>0</v>
      </c>
      <c r="AA7" s="27">
        <f>INDEX('Data MOP+BEN'!$B$102:$AK$102,MATCH(AA$1,'Data MOP+BEN'!$B$1:$AK$1,0))*'Data MOP'!$B$337</f>
        <v>0</v>
      </c>
      <c r="AB7" s="27">
        <f>INDEX('Data MOP+BEN'!$B$102:$AK$102,MATCH(AB$1,'Data MOP+BEN'!$B$1:$AK$1,0))*'Data MOP'!$B$337</f>
        <v>0</v>
      </c>
      <c r="AC7" s="27">
        <f>INDEX('Data MOP+BEN'!$B$102:$AK$102,MATCH(AC$1,'Data MOP+BEN'!$B$1:$AK$1,0))*'Data MOP'!$B$337</f>
        <v>0</v>
      </c>
      <c r="AD7" s="27">
        <f>INDEX('Data MOP+BEN'!$B$102:$AK$102,MATCH(AD$1,'Data MOP+BEN'!$B$1:$AK$1,0))*'Data MOP'!$B$337</f>
        <v>0</v>
      </c>
      <c r="AE7" s="27">
        <f>INDEX('Data MOP+BEN'!$B$102:$AK$102,MATCH(AE$1,'Data MOP+BEN'!$B$1:$AK$1,0))*'Data MOP'!$B$337</f>
        <v>0</v>
      </c>
      <c r="AF7" s="27">
        <f>INDEX('Data MOP+BEN'!$B$102:$AK$102,MATCH(AF$1,'Data MOP+BEN'!$B$1:$AK$1,0))*'Data MOP'!$B$337</f>
        <v>0</v>
      </c>
      <c r="AG7" s="27">
        <f>INDEX('Data MOP+BEN'!$B$102:$AK$102,MATCH(AG$1,'Data MOP+BEN'!$B$1:$AK$1,0))*'Data MOP'!$B$337</f>
        <v>0</v>
      </c>
      <c r="AH7" s="27">
        <f>INDEX('Data MOP+BEN'!$B$102:$AK$102,MATCH(AH$1,'Data MOP+BEN'!$B$1:$AK$1,0))*'Data MOP'!$B$337</f>
        <v>0</v>
      </c>
      <c r="AI7" s="27">
        <f>INDEX('Data MOP+BEN'!$B$102:$AK$102,MATCH(AI$1,'Data MOP+BEN'!$B$1:$AK$1,0))*'Data MOP'!$B$337</f>
        <v>0</v>
      </c>
      <c r="AJ7" s="27">
        <f>INDEX('Data MOP+BEN'!$B$102:$AK$102,MATCH(AJ$1,'Data MOP+BEN'!$B$1:$AK$1,0))*'Data MOP'!$B$337</f>
        <v>0</v>
      </c>
      <c r="AK7" s="27">
        <f>INDEX('Data MOP+BEN'!$B$102:$AK$102,MATCH(AK$1,'Data MOP+BEN'!$B$1:$AK$1,0))*'Data MOP'!$B$337</f>
        <v>0</v>
      </c>
    </row>
    <row r="8" spans="1:37">
      <c r="A8" t="s">
        <v>6</v>
      </c>
      <c r="B8" s="27">
        <f>INDEX('Data MOP+BEN'!$B$115:$AK$115,MATCH(B$1,'Data MOP+BEN'!$B$1:$AK$1,0))*'Data MOP'!$B$337</f>
        <v>0</v>
      </c>
      <c r="C8" s="27">
        <f>INDEX('Data MOP+BEN'!$B$115:$AK$115,MATCH(C$1,'Data MOP+BEN'!$B$1:$AK$1,0))*'Data MOP'!$B$337</f>
        <v>0</v>
      </c>
      <c r="D8" s="27">
        <f>INDEX('Data MOP+BEN'!$B$115:$AK$115,MATCH(D$1,'Data MOP+BEN'!$B$1:$AK$1,0))*'Data MOP'!$B$337</f>
        <v>0</v>
      </c>
      <c r="E8" s="27">
        <f>INDEX('Data MOP+BEN'!$B$115:$AK$115,MATCH(E$1,'Data MOP+BEN'!$B$1:$AK$1,0))*'Data MOP'!$B$337</f>
        <v>0</v>
      </c>
      <c r="F8" s="27">
        <f>INDEX('Data MOP+BEN'!$B$115:$AK$115,MATCH(F$1,'Data MOP+BEN'!$B$1:$AK$1,0))*'Data MOP'!$B$337</f>
        <v>0</v>
      </c>
      <c r="G8" s="27">
        <f>INDEX('Data MOP+BEN'!$B$115:$AK$115,MATCH(G$1,'Data MOP+BEN'!$B$1:$AK$1,0))*'Data MOP'!$B$337</f>
        <v>0</v>
      </c>
      <c r="H8" s="27">
        <f>INDEX('Data MOP+BEN'!$B$115:$AK$115,MATCH(H$1,'Data MOP+BEN'!$B$1:$AK$1,0))*'Data MOP'!$B$337</f>
        <v>0</v>
      </c>
      <c r="I8" s="27">
        <f>INDEX('Data MOP+BEN'!$B$115:$AK$115,MATCH(I$1,'Data MOP+BEN'!$B$1:$AK$1,0))*'Data MOP'!$B$337</f>
        <v>0</v>
      </c>
      <c r="J8" s="27">
        <f>INDEX('Data MOP+BEN'!$B$115:$AK$115,MATCH(J$1,'Data MOP+BEN'!$B$1:$AK$1,0))*'Data MOP'!$B$337</f>
        <v>0</v>
      </c>
      <c r="K8" s="27">
        <f>INDEX('Data MOP+BEN'!$B$115:$AK$115,MATCH(K$1,'Data MOP+BEN'!$B$1:$AK$1,0))*'Data MOP'!$B$337</f>
        <v>0</v>
      </c>
      <c r="L8" s="27">
        <f>INDEX('Data MOP+BEN'!$B$115:$AK$115,MATCH(L$1,'Data MOP+BEN'!$B$1:$AK$1,0))*'Data MOP'!$B$337</f>
        <v>0</v>
      </c>
      <c r="M8" s="27">
        <f>INDEX('Data MOP+BEN'!$B$115:$AK$115,MATCH(M$1,'Data MOP+BEN'!$B$1:$AK$1,0))*'Data MOP'!$B$337</f>
        <v>0</v>
      </c>
      <c r="N8" s="27">
        <f>INDEX('Data MOP+BEN'!$B$115:$AK$115,MATCH(N$1,'Data MOP+BEN'!$B$1:$AK$1,0))*'Data MOP'!$B$337</f>
        <v>0</v>
      </c>
      <c r="O8" s="27">
        <f>INDEX('Data MOP+BEN'!$B$115:$AK$115,MATCH(O$1,'Data MOP+BEN'!$B$1:$AK$1,0))*'Data MOP'!$B$337</f>
        <v>0</v>
      </c>
      <c r="P8" s="27">
        <f>INDEX('Data MOP+BEN'!$B$115:$AK$115,MATCH(P$1,'Data MOP+BEN'!$B$1:$AK$1,0))*'Data MOP'!$B$337</f>
        <v>0</v>
      </c>
      <c r="Q8" s="27">
        <f>INDEX('Data MOP+BEN'!$B$115:$AK$115,MATCH(Q$1,'Data MOP+BEN'!$B$1:$AK$1,0))*'Data MOP'!$B$337</f>
        <v>0</v>
      </c>
      <c r="R8" s="27">
        <f>INDEX('Data MOP+BEN'!$B$115:$AK$115,MATCH(R$1,'Data MOP+BEN'!$B$1:$AK$1,0))*'Data MOP'!$B$337</f>
        <v>0</v>
      </c>
      <c r="S8" s="27">
        <f>INDEX('Data MOP+BEN'!$B$115:$AK$115,MATCH(S$1,'Data MOP+BEN'!$B$1:$AK$1,0))*'Data MOP'!$B$337</f>
        <v>0</v>
      </c>
      <c r="T8" s="27">
        <f>INDEX('Data MOP+BEN'!$B$115:$AK$115,MATCH(T$1,'Data MOP+BEN'!$B$1:$AK$1,0))*'Data MOP'!$B$337</f>
        <v>0</v>
      </c>
      <c r="U8" s="27">
        <f>INDEX('Data MOP+BEN'!$B$115:$AK$115,MATCH(U$1,'Data MOP+BEN'!$B$1:$AK$1,0))*'Data MOP'!$B$337</f>
        <v>0</v>
      </c>
      <c r="V8" s="27">
        <f>INDEX('Data MOP+BEN'!$B$115:$AK$115,MATCH(V$1,'Data MOP+BEN'!$B$1:$AK$1,0))*'Data MOP'!$B$337</f>
        <v>0</v>
      </c>
      <c r="W8" s="27">
        <f>INDEX('Data MOP+BEN'!$B$115:$AK$115,MATCH(W$1,'Data MOP+BEN'!$B$1:$AK$1,0))*'Data MOP'!$B$337</f>
        <v>0</v>
      </c>
      <c r="X8" s="27">
        <f>INDEX('Data MOP+BEN'!$B$115:$AK$115,MATCH(X$1,'Data MOP+BEN'!$B$1:$AK$1,0))*'Data MOP'!$B$337</f>
        <v>0</v>
      </c>
      <c r="Y8" s="27">
        <f>INDEX('Data MOP+BEN'!$B$115:$AK$115,MATCH(Y$1,'Data MOP+BEN'!$B$1:$AK$1,0))*'Data MOP'!$B$337</f>
        <v>0</v>
      </c>
      <c r="Z8" s="27">
        <f>INDEX('Data MOP+BEN'!$B$115:$AK$115,MATCH(Z$1,'Data MOP+BEN'!$B$1:$AK$1,0))*'Data MOP'!$B$337</f>
        <v>0</v>
      </c>
      <c r="AA8" s="27">
        <f>INDEX('Data MOP+BEN'!$B$115:$AK$115,MATCH(AA$1,'Data MOP+BEN'!$B$1:$AK$1,0))*'Data MOP'!$B$337</f>
        <v>0</v>
      </c>
      <c r="AB8" s="27">
        <f>INDEX('Data MOP+BEN'!$B$115:$AK$115,MATCH(AB$1,'Data MOP+BEN'!$B$1:$AK$1,0))*'Data MOP'!$B$337</f>
        <v>0</v>
      </c>
      <c r="AC8" s="27">
        <f>INDEX('Data MOP+BEN'!$B$115:$AK$115,MATCH(AC$1,'Data MOP+BEN'!$B$1:$AK$1,0))*'Data MOP'!$B$337</f>
        <v>0</v>
      </c>
      <c r="AD8" s="27">
        <f>INDEX('Data MOP+BEN'!$B$115:$AK$115,MATCH(AD$1,'Data MOP+BEN'!$B$1:$AK$1,0))*'Data MOP'!$B$337</f>
        <v>0</v>
      </c>
      <c r="AE8" s="27">
        <f>INDEX('Data MOP+BEN'!$B$115:$AK$115,MATCH(AE$1,'Data MOP+BEN'!$B$1:$AK$1,0))*'Data MOP'!$B$337</f>
        <v>0</v>
      </c>
      <c r="AF8" s="27">
        <f>INDEX('Data MOP+BEN'!$B$115:$AK$115,MATCH(AF$1,'Data MOP+BEN'!$B$1:$AK$1,0))*'Data MOP'!$B$337</f>
        <v>0</v>
      </c>
      <c r="AG8" s="27">
        <f>INDEX('Data MOP+BEN'!$B$115:$AK$115,MATCH(AG$1,'Data MOP+BEN'!$B$1:$AK$1,0))*'Data MOP'!$B$337</f>
        <v>0</v>
      </c>
      <c r="AH8" s="27">
        <f>INDEX('Data MOP+BEN'!$B$115:$AK$115,MATCH(AH$1,'Data MOP+BEN'!$B$1:$AK$1,0))*'Data MOP'!$B$337</f>
        <v>0</v>
      </c>
      <c r="AI8" s="27">
        <f>INDEX('Data MOP+BEN'!$B$115:$AK$115,MATCH(AI$1,'Data MOP+BEN'!$B$1:$AK$1,0))*'Data MOP'!$B$337</f>
        <v>0</v>
      </c>
      <c r="AJ8" s="27">
        <f>INDEX('Data MOP+BEN'!$B$115:$AK$115,MATCH(AJ$1,'Data MOP+BEN'!$B$1:$AK$1,0))*'Data MOP'!$B$337</f>
        <v>0</v>
      </c>
      <c r="AK8" s="27">
        <f>INDEX('Data MOP+BEN'!$B$115:$AK$115,MATCH(AK$1,'Data MOP+BEN'!$B$1:$AK$1,0))*'Data MOP'!$B$337</f>
        <v>0</v>
      </c>
    </row>
    <row r="9" spans="1:37">
      <c r="A9" t="s">
        <v>81</v>
      </c>
      <c r="B9" s="27">
        <f>INDEX('Data MOP+BEN'!$B$127:$AK$127,MATCH(B$1,'Data MOP+BEN'!$B$1:$AK$1,0))*'Data MOP'!$B$337</f>
        <v>0</v>
      </c>
      <c r="C9" s="27">
        <f>INDEX('Data MOP+BEN'!$B$127:$AK$127,MATCH(C$1,'Data MOP+BEN'!$B$1:$AK$1,0))*'Data MOP'!$B$337</f>
        <v>0</v>
      </c>
      <c r="D9" s="27">
        <f>INDEX('Data MOP+BEN'!$B$127:$AK$127,MATCH(D$1,'Data MOP+BEN'!$B$1:$AK$1,0))*'Data MOP'!$B$337</f>
        <v>0</v>
      </c>
      <c r="E9" s="27">
        <f>INDEX('Data MOP+BEN'!$B$127:$AK$127,MATCH(E$1,'Data MOP+BEN'!$B$1:$AK$1,0))*'Data MOP'!$B$337</f>
        <v>0</v>
      </c>
      <c r="F9" s="27">
        <f>INDEX('Data MOP+BEN'!$B$127:$AK$127,MATCH(F$1,'Data MOP+BEN'!$B$1:$AK$1,0))*'Data MOP'!$B$337</f>
        <v>0</v>
      </c>
      <c r="G9" s="27">
        <f>INDEX('Data MOP+BEN'!$B$127:$AK$127,MATCH(G$1,'Data MOP+BEN'!$B$1:$AK$1,0))*'Data MOP'!$B$337</f>
        <v>0</v>
      </c>
      <c r="H9" s="27">
        <f>INDEX('Data MOP+BEN'!$B$127:$AK$127,MATCH(H$1,'Data MOP+BEN'!$B$1:$AK$1,0))*'Data MOP'!$B$337</f>
        <v>0</v>
      </c>
      <c r="I9" s="27">
        <f>INDEX('Data MOP+BEN'!$B$127:$AK$127,MATCH(I$1,'Data MOP+BEN'!$B$1:$AK$1,0))*'Data MOP'!$B$337</f>
        <v>0</v>
      </c>
      <c r="J9" s="27">
        <f>INDEX('Data MOP+BEN'!$B$127:$AK$127,MATCH(J$1,'Data MOP+BEN'!$B$1:$AK$1,0))*'Data MOP'!$B$337</f>
        <v>0</v>
      </c>
      <c r="K9" s="27">
        <f>INDEX('Data MOP+BEN'!$B$127:$AK$127,MATCH(K$1,'Data MOP+BEN'!$B$1:$AK$1,0))*'Data MOP'!$B$337</f>
        <v>0</v>
      </c>
      <c r="L9" s="27">
        <f>INDEX('Data MOP+BEN'!$B$127:$AK$127,MATCH(L$1,'Data MOP+BEN'!$B$1:$AK$1,0))*'Data MOP'!$B$337</f>
        <v>0</v>
      </c>
      <c r="M9" s="27">
        <f>INDEX('Data MOP+BEN'!$B$127:$AK$127,MATCH(M$1,'Data MOP+BEN'!$B$1:$AK$1,0))*'Data MOP'!$B$337</f>
        <v>0</v>
      </c>
      <c r="N9" s="27">
        <f>INDEX('Data MOP+BEN'!$B$127:$AK$127,MATCH(N$1,'Data MOP+BEN'!$B$1:$AK$1,0))*'Data MOP'!$B$337</f>
        <v>0</v>
      </c>
      <c r="O9" s="27">
        <f>INDEX('Data MOP+BEN'!$B$127:$AK$127,MATCH(O$1,'Data MOP+BEN'!$B$1:$AK$1,0))*'Data MOP'!$B$337</f>
        <v>0</v>
      </c>
      <c r="P9" s="27">
        <f>INDEX('Data MOP+BEN'!$B$127:$AK$127,MATCH(P$1,'Data MOP+BEN'!$B$1:$AK$1,0))*'Data MOP'!$B$337</f>
        <v>0</v>
      </c>
      <c r="Q9" s="27">
        <f>INDEX('Data MOP+BEN'!$B$127:$AK$127,MATCH(Q$1,'Data MOP+BEN'!$B$1:$AK$1,0))*'Data MOP'!$B$337</f>
        <v>0</v>
      </c>
      <c r="R9" s="27">
        <f>INDEX('Data MOP+BEN'!$B$127:$AK$127,MATCH(R$1,'Data MOP+BEN'!$B$1:$AK$1,0))*'Data MOP'!$B$337</f>
        <v>0</v>
      </c>
      <c r="S9" s="27">
        <f>INDEX('Data MOP+BEN'!$B$127:$AK$127,MATCH(S$1,'Data MOP+BEN'!$B$1:$AK$1,0))*'Data MOP'!$B$337</f>
        <v>0</v>
      </c>
      <c r="T9" s="27">
        <f>INDEX('Data MOP+BEN'!$B$127:$AK$127,MATCH(T$1,'Data MOP+BEN'!$B$1:$AK$1,0))*'Data MOP'!$B$337</f>
        <v>0</v>
      </c>
      <c r="U9" s="27">
        <f>INDEX('Data MOP+BEN'!$B$127:$AK$127,MATCH(U$1,'Data MOP+BEN'!$B$1:$AK$1,0))*'Data MOP'!$B$337</f>
        <v>0</v>
      </c>
      <c r="V9" s="27">
        <f>INDEX('Data MOP+BEN'!$B$127:$AK$127,MATCH(V$1,'Data MOP+BEN'!$B$1:$AK$1,0))*'Data MOP'!$B$337</f>
        <v>0</v>
      </c>
      <c r="W9" s="27">
        <f>INDEX('Data MOP+BEN'!$B$127:$AK$127,MATCH(W$1,'Data MOP+BEN'!$B$1:$AK$1,0))*'Data MOP'!$B$337</f>
        <v>0</v>
      </c>
      <c r="X9" s="27">
        <f>INDEX('Data MOP+BEN'!$B$127:$AK$127,MATCH(X$1,'Data MOP+BEN'!$B$1:$AK$1,0))*'Data MOP'!$B$337</f>
        <v>0</v>
      </c>
      <c r="Y9" s="27">
        <f>INDEX('Data MOP+BEN'!$B$127:$AK$127,MATCH(Y$1,'Data MOP+BEN'!$B$1:$AK$1,0))*'Data MOP'!$B$337</f>
        <v>0</v>
      </c>
      <c r="Z9" s="27">
        <f>INDEX('Data MOP+BEN'!$B$127:$AK$127,MATCH(Z$1,'Data MOP+BEN'!$B$1:$AK$1,0))*'Data MOP'!$B$337</f>
        <v>0</v>
      </c>
      <c r="AA9" s="27">
        <f>INDEX('Data MOP+BEN'!$B$127:$AK$127,MATCH(AA$1,'Data MOP+BEN'!$B$1:$AK$1,0))*'Data MOP'!$B$337</f>
        <v>0</v>
      </c>
      <c r="AB9" s="27">
        <f>INDEX('Data MOP+BEN'!$B$127:$AK$127,MATCH(AB$1,'Data MOP+BEN'!$B$1:$AK$1,0))*'Data MOP'!$B$337</f>
        <v>0</v>
      </c>
      <c r="AC9" s="27">
        <f>INDEX('Data MOP+BEN'!$B$127:$AK$127,MATCH(AC$1,'Data MOP+BEN'!$B$1:$AK$1,0))*'Data MOP'!$B$337</f>
        <v>0</v>
      </c>
      <c r="AD9" s="27">
        <f>INDEX('Data MOP+BEN'!$B$127:$AK$127,MATCH(AD$1,'Data MOP+BEN'!$B$1:$AK$1,0))*'Data MOP'!$B$337</f>
        <v>0</v>
      </c>
      <c r="AE9" s="27">
        <f>INDEX('Data MOP+BEN'!$B$127:$AK$127,MATCH(AE$1,'Data MOP+BEN'!$B$1:$AK$1,0))*'Data MOP'!$B$337</f>
        <v>0</v>
      </c>
      <c r="AF9" s="27">
        <f>INDEX('Data MOP+BEN'!$B$127:$AK$127,MATCH(AF$1,'Data MOP+BEN'!$B$1:$AK$1,0))*'Data MOP'!$B$337</f>
        <v>0</v>
      </c>
      <c r="AG9" s="27">
        <f>INDEX('Data MOP+BEN'!$B$127:$AK$127,MATCH(AG$1,'Data MOP+BEN'!$B$1:$AK$1,0))*'Data MOP'!$B$337</f>
        <v>0</v>
      </c>
      <c r="AH9" s="27">
        <f>INDEX('Data MOP+BEN'!$B$127:$AK$127,MATCH(AH$1,'Data MOP+BEN'!$B$1:$AK$1,0))*'Data MOP'!$B$337</f>
        <v>0</v>
      </c>
      <c r="AI9" s="27">
        <f>INDEX('Data MOP+BEN'!$B$127:$AK$127,MATCH(AI$1,'Data MOP+BEN'!$B$1:$AK$1,0))*'Data MOP'!$B$337</f>
        <v>0</v>
      </c>
      <c r="AJ9" s="27">
        <f>INDEX('Data MOP+BEN'!$B$127:$AK$127,MATCH(AJ$1,'Data MOP+BEN'!$B$1:$AK$1,0))*'Data MOP'!$B$337</f>
        <v>0</v>
      </c>
      <c r="AK9" s="27">
        <f>INDEX('Data MOP+BEN'!$B$127:$AK$127,MATCH(AK$1,'Data MOP+BEN'!$B$1:$AK$1,0))*'Data MOP'!$B$337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AK9"/>
  <sheetViews>
    <sheetView workbookViewId="0">
      <selection activeCell="I46" sqref="I46"/>
    </sheetView>
  </sheetViews>
  <sheetFormatPr defaultColWidth="8.796875" defaultRowHeight="14.25"/>
  <cols>
    <col min="1" max="3" width="12.46484375" customWidth="1"/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MOP+BEN'!$B$15:$AK$15,MATCH(B$1,'Data MOP+BEN'!$B$1:$AK$1,0))*'Data MOP'!$B$337</f>
        <v>444450720000</v>
      </c>
      <c r="C2" s="27">
        <f>INDEX('Data MOP+BEN'!$B$15:$AK$15,MATCH(C$1,'Data MOP+BEN'!$B$1:$AK$1,0))*'Data MOP'!$B$337</f>
        <v>476197200000</v>
      </c>
      <c r="D2" s="27">
        <f>INDEX('Data MOP+BEN'!$B$15:$AK$15,MATCH(D$1,'Data MOP+BEN'!$B$1:$AK$1,0))*'Data MOP'!$B$337</f>
        <v>507943680000</v>
      </c>
      <c r="E2" s="27">
        <f>INDEX('Data MOP+BEN'!$B$15:$AK$15,MATCH(E$1,'Data MOP+BEN'!$B$1:$AK$1,0))*'Data MOP'!$B$337</f>
        <v>539690160000.00006</v>
      </c>
      <c r="F2" s="27">
        <f>INDEX('Data MOP+BEN'!$B$15:$AK$15,MATCH(F$1,'Data MOP+BEN'!$B$1:$AK$1,0))*'Data MOP'!$B$337</f>
        <v>571436640000</v>
      </c>
      <c r="G2" s="27">
        <f>INDEX('Data MOP+BEN'!$B$15:$AK$15,MATCH(G$1,'Data MOP+BEN'!$B$1:$AK$1,0))*'Data MOP'!$B$337</f>
        <v>603183120000</v>
      </c>
      <c r="H2" s="27">
        <f>INDEX('Data MOP+BEN'!$B$15:$AK$15,MATCH(H$1,'Data MOP+BEN'!$B$1:$AK$1,0))*'Data MOP'!$B$337</f>
        <v>743661293999.99988</v>
      </c>
      <c r="I2" s="27">
        <f>INDEX('Data MOP+BEN'!$B$15:$AK$15,MATCH(I$1,'Data MOP+BEN'!$B$1:$AK$1,0))*'Data MOP'!$B$337</f>
        <v>884139467999.99988</v>
      </c>
      <c r="J2" s="27">
        <f>INDEX('Data MOP+BEN'!$B$15:$AK$15,MATCH(J$1,'Data MOP+BEN'!$B$1:$AK$1,0))*'Data MOP'!$B$337</f>
        <v>1024617641999.9998</v>
      </c>
      <c r="K2" s="27">
        <f>INDEX('Data MOP+BEN'!$B$15:$AK$15,MATCH(K$1,'Data MOP+BEN'!$B$1:$AK$1,0))*'Data MOP'!$B$337</f>
        <v>1165095815999.9998</v>
      </c>
      <c r="L2" s="27">
        <f>INDEX('Data MOP+BEN'!$B$15:$AK$15,MATCH(L$1,'Data MOP+BEN'!$B$1:$AK$1,0))*'Data MOP'!$B$337</f>
        <v>1305573989999.9998</v>
      </c>
      <c r="M2" s="27">
        <f>INDEX('Data MOP+BEN'!$B$15:$AK$15,MATCH(M$1,'Data MOP+BEN'!$B$1:$AK$1,0))*'Data MOP'!$B$337</f>
        <v>1463512727999.9998</v>
      </c>
      <c r="N2" s="27">
        <f>INDEX('Data MOP+BEN'!$B$15:$AK$15,MATCH(N$1,'Data MOP+BEN'!$B$1:$AK$1,0))*'Data MOP'!$B$337</f>
        <v>1621451465999.9998</v>
      </c>
      <c r="O2" s="27">
        <f>INDEX('Data MOP+BEN'!$B$15:$AK$15,MATCH(O$1,'Data MOP+BEN'!$B$1:$AK$1,0))*'Data MOP'!$B$337</f>
        <v>1779390203999.9998</v>
      </c>
      <c r="P2" s="27">
        <f>INDEX('Data MOP+BEN'!$B$15:$AK$15,MATCH(P$1,'Data MOP+BEN'!$B$1:$AK$1,0))*'Data MOP'!$B$337</f>
        <v>1937328941999.9998</v>
      </c>
      <c r="Q2" s="27">
        <f>INDEX('Data MOP+BEN'!$B$15:$AK$15,MATCH(Q$1,'Data MOP+BEN'!$B$1:$AK$1,0))*'Data MOP'!$B$337</f>
        <v>2095267680000</v>
      </c>
      <c r="R2" s="27">
        <f>INDEX('Data MOP+BEN'!$B$15:$AK$15,MATCH(R$1,'Data MOP+BEN'!$B$1:$AK$1,0))*'Data MOP'!$B$337</f>
        <v>1973043732000</v>
      </c>
      <c r="S2" s="27">
        <f>INDEX('Data MOP+BEN'!$B$15:$AK$15,MATCH(S$1,'Data MOP+BEN'!$B$1:$AK$1,0))*'Data MOP'!$B$337</f>
        <v>1850819784000</v>
      </c>
      <c r="T2" s="27">
        <f>INDEX('Data MOP+BEN'!$B$15:$AK$15,MATCH(T$1,'Data MOP+BEN'!$B$1:$AK$1,0))*'Data MOP'!$B$337</f>
        <v>1728595836000</v>
      </c>
      <c r="U2" s="27">
        <f>INDEX('Data MOP+BEN'!$B$15:$AK$15,MATCH(U$1,'Data MOP+BEN'!$B$1:$AK$1,0))*'Data MOP'!$B$337</f>
        <v>1606371888000.0002</v>
      </c>
      <c r="V2" s="27">
        <f>INDEX('Data MOP+BEN'!$B$15:$AK$15,MATCH(V$1,'Data MOP+BEN'!$B$1:$AK$1,0))*'Data MOP'!$B$337</f>
        <v>1484147940000.0002</v>
      </c>
      <c r="W2" s="27">
        <f>INDEX('Data MOP+BEN'!$B$15:$AK$15,MATCH(W$1,'Data MOP+BEN'!$B$1:$AK$1,0))*'Data MOP'!$B$337</f>
        <v>1421448642000.0002</v>
      </c>
      <c r="X2" s="27">
        <f>INDEX('Data MOP+BEN'!$B$15:$AK$15,MATCH(X$1,'Data MOP+BEN'!$B$1:$AK$1,0))*'Data MOP'!$B$337</f>
        <v>1358749344000.0002</v>
      </c>
      <c r="Y2" s="27">
        <f>INDEX('Data MOP+BEN'!$B$15:$AK$15,MATCH(Y$1,'Data MOP+BEN'!$B$1:$AK$1,0))*'Data MOP'!$B$337</f>
        <v>1296050046000.0002</v>
      </c>
      <c r="Z2" s="27">
        <f>INDEX('Data MOP+BEN'!$B$15:$AK$15,MATCH(Z$1,'Data MOP+BEN'!$B$1:$AK$1,0))*'Data MOP'!$B$337</f>
        <v>1233350748000.0002</v>
      </c>
      <c r="AA2" s="27">
        <f>INDEX('Data MOP+BEN'!$B$15:$AK$15,MATCH(AA$1,'Data MOP+BEN'!$B$1:$AK$1,0))*'Data MOP'!$B$337</f>
        <v>1170651450000.0002</v>
      </c>
      <c r="AB2" s="27">
        <f>INDEX('Data MOP+BEN'!$B$15:$AK$15,MATCH(AB$1,'Data MOP+BEN'!$B$1:$AK$1,0))*'Data MOP'!$B$337</f>
        <v>1099221870000.0002</v>
      </c>
      <c r="AC2" s="27">
        <f>INDEX('Data MOP+BEN'!$B$15:$AK$15,MATCH(AC$1,'Data MOP+BEN'!$B$1:$AK$1,0))*'Data MOP'!$B$337</f>
        <v>1027792290000.0002</v>
      </c>
      <c r="AD2" s="27">
        <f>INDEX('Data MOP+BEN'!$B$15:$AK$15,MATCH(AD$1,'Data MOP+BEN'!$B$1:$AK$1,0))*'Data MOP'!$B$337</f>
        <v>956362710000</v>
      </c>
      <c r="AE2" s="27">
        <f>INDEX('Data MOP+BEN'!$B$15:$AK$15,MATCH(AE$1,'Data MOP+BEN'!$B$1:$AK$1,0))*'Data MOP'!$B$337</f>
        <v>884933130000</v>
      </c>
      <c r="AF2" s="27">
        <f>INDEX('Data MOP+BEN'!$B$15:$AK$15,MATCH(AF$1,'Data MOP+BEN'!$B$1:$AK$1,0))*'Data MOP'!$B$337</f>
        <v>813503550000</v>
      </c>
      <c r="AG2" s="27">
        <f>INDEX('Data MOP+BEN'!$B$15:$AK$15,MATCH(AG$1,'Data MOP+BEN'!$B$1:$AK$1,0))*'Data MOP'!$B$337</f>
        <v>734931012000</v>
      </c>
      <c r="AH2" s="27">
        <f>INDEX('Data MOP+BEN'!$B$15:$AK$15,MATCH(AH$1,'Data MOP+BEN'!$B$1:$AK$1,0))*'Data MOP'!$B$337</f>
        <v>656358474000</v>
      </c>
      <c r="AI2" s="27">
        <f>INDEX('Data MOP+BEN'!$B$15:$AK$15,MATCH(AI$1,'Data MOP+BEN'!$B$1:$AK$1,0))*'Data MOP'!$B$337</f>
        <v>577785936000</v>
      </c>
      <c r="AJ2" s="27">
        <f>INDEX('Data MOP+BEN'!$B$15:$AK$15,MATCH(AJ$1,'Data MOP+BEN'!$B$1:$AK$1,0))*'Data MOP'!$B$337</f>
        <v>499213398000.00006</v>
      </c>
      <c r="AK2" s="27">
        <f>INDEX('Data MOP+BEN'!$B$15:$AK$15,MATCH(AK$1,'Data MOP+BEN'!$B$1:$AK$1,0))*'Data MOP'!$B$337</f>
        <v>420640860000.00006</v>
      </c>
    </row>
    <row r="3" spans="1:37">
      <c r="A3" t="s">
        <v>1</v>
      </c>
      <c r="B3" s="27">
        <f>INDEX('Data MOP+BEN'!$B$28:$AK$28,MATCH(B$1,'Data MOP+BEN'!$B$1:$AK$1,0))*'Data MOP'!$B$337</f>
        <v>22605387040701.008</v>
      </c>
      <c r="C3" s="27">
        <f>INDEX('Data MOP+BEN'!$B$28:$AK$28,MATCH(C$1,'Data MOP+BEN'!$B$1:$AK$1,0))*'Data MOP'!$B$337</f>
        <v>18084309632560.805</v>
      </c>
      <c r="D3" s="27">
        <f>INDEX('Data MOP+BEN'!$B$28:$AK$28,MATCH(D$1,'Data MOP+BEN'!$B$1:$AK$1,0))*'Data MOP'!$B$337</f>
        <v>13563232224420.605</v>
      </c>
      <c r="E3" s="27">
        <f>INDEX('Data MOP+BEN'!$B$28:$AK$28,MATCH(E$1,'Data MOP+BEN'!$B$1:$AK$1,0))*'Data MOP'!$B$337</f>
        <v>9042154816280.4023</v>
      </c>
      <c r="F3" s="27">
        <f>INDEX('Data MOP+BEN'!$B$28:$AK$28,MATCH(F$1,'Data MOP+BEN'!$B$1:$AK$1,0))*'Data MOP'!$B$337</f>
        <v>4521077408140.2012</v>
      </c>
      <c r="G3" s="27">
        <f>INDEX('Data MOP+BEN'!$B$28:$AK$28,MATCH(G$1,'Data MOP+BEN'!$B$1:$AK$1,0))*'Data MOP'!$B$337</f>
        <v>0</v>
      </c>
      <c r="H3" s="27">
        <f>INDEX('Data MOP+BEN'!$B$28:$AK$28,MATCH(H$1,'Data MOP+BEN'!$B$1:$AK$1,0))*'Data MOP'!$B$337</f>
        <v>0</v>
      </c>
      <c r="I3" s="27">
        <f>INDEX('Data MOP+BEN'!$B$28:$AK$28,MATCH(I$1,'Data MOP+BEN'!$B$1:$AK$1,0))*'Data MOP'!$B$337</f>
        <v>0</v>
      </c>
      <c r="J3" s="27">
        <f>INDEX('Data MOP+BEN'!$B$28:$AK$28,MATCH(J$1,'Data MOP+BEN'!$B$1:$AK$1,0))*'Data MOP'!$B$337</f>
        <v>0</v>
      </c>
      <c r="K3" s="27">
        <f>INDEX('Data MOP+BEN'!$B$28:$AK$28,MATCH(K$1,'Data MOP+BEN'!$B$1:$AK$1,0))*'Data MOP'!$B$337</f>
        <v>0</v>
      </c>
      <c r="L3" s="27">
        <f>INDEX('Data MOP+BEN'!$B$28:$AK$28,MATCH(L$1,'Data MOP+BEN'!$B$1:$AK$1,0))*'Data MOP'!$B$337</f>
        <v>0</v>
      </c>
      <c r="M3" s="27">
        <f>INDEX('Data MOP+BEN'!$B$28:$AK$28,MATCH(M$1,'Data MOP+BEN'!$B$1:$AK$1,0))*'Data MOP'!$B$337</f>
        <v>0</v>
      </c>
      <c r="N3" s="27">
        <f>INDEX('Data MOP+BEN'!$B$28:$AK$28,MATCH(N$1,'Data MOP+BEN'!$B$1:$AK$1,0))*'Data MOP'!$B$337</f>
        <v>0</v>
      </c>
      <c r="O3" s="27">
        <f>INDEX('Data MOP+BEN'!$B$28:$AK$28,MATCH(O$1,'Data MOP+BEN'!$B$1:$AK$1,0))*'Data MOP'!$B$337</f>
        <v>0</v>
      </c>
      <c r="P3" s="27">
        <f>INDEX('Data MOP+BEN'!$B$28:$AK$28,MATCH(P$1,'Data MOP+BEN'!$B$1:$AK$1,0))*'Data MOP'!$B$337</f>
        <v>0</v>
      </c>
      <c r="Q3" s="27">
        <f>INDEX('Data MOP+BEN'!$B$28:$AK$28,MATCH(Q$1,'Data MOP+BEN'!$B$1:$AK$1,0))*'Data MOP'!$B$337</f>
        <v>0</v>
      </c>
      <c r="R3" s="27">
        <f>INDEX('Data MOP+BEN'!$B$28:$AK$28,MATCH(R$1,'Data MOP+BEN'!$B$1:$AK$1,0))*'Data MOP'!$B$337</f>
        <v>0</v>
      </c>
      <c r="S3" s="27">
        <f>INDEX('Data MOP+BEN'!$B$28:$AK$28,MATCH(S$1,'Data MOP+BEN'!$B$1:$AK$1,0))*'Data MOP'!$B$337</f>
        <v>0</v>
      </c>
      <c r="T3" s="27">
        <f>INDEX('Data MOP+BEN'!$B$28:$AK$28,MATCH(T$1,'Data MOP+BEN'!$B$1:$AK$1,0))*'Data MOP'!$B$337</f>
        <v>0</v>
      </c>
      <c r="U3" s="27">
        <f>INDEX('Data MOP+BEN'!$B$28:$AK$28,MATCH(U$1,'Data MOP+BEN'!$B$1:$AK$1,0))*'Data MOP'!$B$337</f>
        <v>0</v>
      </c>
      <c r="V3" s="27">
        <f>INDEX('Data MOP+BEN'!$B$28:$AK$28,MATCH(V$1,'Data MOP+BEN'!$B$1:$AK$1,0))*'Data MOP'!$B$337</f>
        <v>0</v>
      </c>
      <c r="W3" s="27">
        <f>INDEX('Data MOP+BEN'!$B$28:$AK$28,MATCH(W$1,'Data MOP+BEN'!$B$1:$AK$1,0))*'Data MOP'!$B$337</f>
        <v>0</v>
      </c>
      <c r="X3" s="27">
        <f>INDEX('Data MOP+BEN'!$B$28:$AK$28,MATCH(X$1,'Data MOP+BEN'!$B$1:$AK$1,0))*'Data MOP'!$B$337</f>
        <v>0</v>
      </c>
      <c r="Y3" s="27">
        <f>INDEX('Data MOP+BEN'!$B$28:$AK$28,MATCH(Y$1,'Data MOP+BEN'!$B$1:$AK$1,0))*'Data MOP'!$B$337</f>
        <v>0</v>
      </c>
      <c r="Z3" s="27">
        <f>INDEX('Data MOP+BEN'!$B$28:$AK$28,MATCH(Z$1,'Data MOP+BEN'!$B$1:$AK$1,0))*'Data MOP'!$B$337</f>
        <v>0</v>
      </c>
      <c r="AA3" s="27">
        <f>INDEX('Data MOP+BEN'!$B$28:$AK$28,MATCH(AA$1,'Data MOP+BEN'!$B$1:$AK$1,0))*'Data MOP'!$B$337</f>
        <v>0</v>
      </c>
      <c r="AB3" s="27">
        <f>INDEX('Data MOP+BEN'!$B$28:$AK$28,MATCH(AB$1,'Data MOP+BEN'!$B$1:$AK$1,0))*'Data MOP'!$B$337</f>
        <v>0</v>
      </c>
      <c r="AC3" s="27">
        <f>INDEX('Data MOP+BEN'!$B$28:$AK$28,MATCH(AC$1,'Data MOP+BEN'!$B$1:$AK$1,0))*'Data MOP'!$B$337</f>
        <v>0</v>
      </c>
      <c r="AD3" s="27">
        <f>INDEX('Data MOP+BEN'!$B$28:$AK$28,MATCH(AD$1,'Data MOP+BEN'!$B$1:$AK$1,0))*'Data MOP'!$B$337</f>
        <v>0</v>
      </c>
      <c r="AE3" s="27">
        <f>INDEX('Data MOP+BEN'!$B$28:$AK$28,MATCH(AE$1,'Data MOP+BEN'!$B$1:$AK$1,0))*'Data MOP'!$B$337</f>
        <v>0</v>
      </c>
      <c r="AF3" s="27">
        <f>INDEX('Data MOP+BEN'!$B$28:$AK$28,MATCH(AF$1,'Data MOP+BEN'!$B$1:$AK$1,0))*'Data MOP'!$B$337</f>
        <v>0</v>
      </c>
      <c r="AG3" s="27">
        <f>INDEX('Data MOP+BEN'!$B$28:$AK$28,MATCH(AG$1,'Data MOP+BEN'!$B$1:$AK$1,0))*'Data MOP'!$B$337</f>
        <v>0</v>
      </c>
      <c r="AH3" s="27">
        <f>INDEX('Data MOP+BEN'!$B$28:$AK$28,MATCH(AH$1,'Data MOP+BEN'!$B$1:$AK$1,0))*'Data MOP'!$B$337</f>
        <v>0</v>
      </c>
      <c r="AI3" s="27">
        <f>INDEX('Data MOP+BEN'!$B$28:$AK$28,MATCH(AI$1,'Data MOP+BEN'!$B$1:$AK$1,0))*'Data MOP'!$B$337</f>
        <v>0</v>
      </c>
      <c r="AJ3" s="27">
        <f>INDEX('Data MOP+BEN'!$B$28:$AK$28,MATCH(AJ$1,'Data MOP+BEN'!$B$1:$AK$1,0))*'Data MOP'!$B$337</f>
        <v>0</v>
      </c>
      <c r="AK3" s="27">
        <f>INDEX('Data MOP+BEN'!$B$28:$AK$28,MATCH(AK$1,'Data MOP+BEN'!$B$1:$AK$1,0))*'Data MOP'!$B$337</f>
        <v>0</v>
      </c>
    </row>
    <row r="4" spans="1:37">
      <c r="A4" t="s">
        <v>2</v>
      </c>
      <c r="B4" s="27">
        <f>INDEX('Data MOP+BEN'!$B$40:$AK$40,MATCH(B$1,'Data MOP+BEN'!$B$1:$AK$1,0))*'Data MOP'!$B$337</f>
        <v>10599826377292.279</v>
      </c>
      <c r="C4" s="27">
        <f>INDEX('Data MOP+BEN'!$B$40:$AK$40,MATCH(C$1,'Data MOP+BEN'!$B$1:$AK$1,0))*'Data MOP'!$B$337</f>
        <v>11129817696157.67</v>
      </c>
      <c r="D4" s="27">
        <f>INDEX('Data MOP+BEN'!$B$40:$AK$40,MATCH(D$1,'Data MOP+BEN'!$B$1:$AK$1,0))*'Data MOP'!$B$337</f>
        <v>11659809015023.064</v>
      </c>
      <c r="E4" s="27">
        <f>INDEX('Data MOP+BEN'!$B$40:$AK$40,MATCH(E$1,'Data MOP+BEN'!$B$1:$AK$1,0))*'Data MOP'!$B$337</f>
        <v>12189800333888.455</v>
      </c>
      <c r="F4" s="27">
        <f>INDEX('Data MOP+BEN'!$B$40:$AK$40,MATCH(F$1,'Data MOP+BEN'!$B$1:$AK$1,0))*'Data MOP'!$B$337</f>
        <v>12719791652753.85</v>
      </c>
      <c r="G4" s="27">
        <f>INDEX('Data MOP+BEN'!$B$40:$AK$40,MATCH(G$1,'Data MOP+BEN'!$B$1:$AK$1,0))*'Data MOP'!$B$337</f>
        <v>13249782971619.242</v>
      </c>
      <c r="H4" s="27">
        <f>INDEX('Data MOP+BEN'!$B$40:$AK$40,MATCH(H$1,'Data MOP+BEN'!$B$1:$AK$1,0))*'Data MOP'!$B$337</f>
        <v>13426446744574.244</v>
      </c>
      <c r="I4" s="27">
        <f>INDEX('Data MOP+BEN'!$B$40:$AK$40,MATCH(I$1,'Data MOP+BEN'!$B$1:$AK$1,0))*'Data MOP'!$B$337</f>
        <v>13603110517529.248</v>
      </c>
      <c r="J4" s="27">
        <f>INDEX('Data MOP+BEN'!$B$40:$AK$40,MATCH(J$1,'Data MOP+BEN'!$B$1:$AK$1,0))*'Data MOP'!$B$337</f>
        <v>13779774290484.254</v>
      </c>
      <c r="K4" s="27">
        <f>INDEX('Data MOP+BEN'!$B$40:$AK$40,MATCH(K$1,'Data MOP+BEN'!$B$1:$AK$1,0))*'Data MOP'!$B$337</f>
        <v>13956438063439.258</v>
      </c>
      <c r="L4" s="27">
        <f>INDEX('Data MOP+BEN'!$B$40:$AK$40,MATCH(L$1,'Data MOP+BEN'!$B$1:$AK$1,0))*'Data MOP'!$B$337</f>
        <v>14133101836394.262</v>
      </c>
      <c r="M4" s="27">
        <f>INDEX('Data MOP+BEN'!$B$40:$AK$40,MATCH(M$1,'Data MOP+BEN'!$B$1:$AK$1,0))*'Data MOP'!$B$337</f>
        <v>14309765609349.281</v>
      </c>
      <c r="N4" s="27">
        <f>INDEX('Data MOP+BEN'!$B$40:$AK$40,MATCH(N$1,'Data MOP+BEN'!$B$1:$AK$1,0))*'Data MOP'!$B$337</f>
        <v>14486429382304.297</v>
      </c>
      <c r="O4" s="27">
        <f>INDEX('Data MOP+BEN'!$B$40:$AK$40,MATCH(O$1,'Data MOP+BEN'!$B$1:$AK$1,0))*'Data MOP'!$B$337</f>
        <v>14663093155259.316</v>
      </c>
      <c r="P4" s="27">
        <f>INDEX('Data MOP+BEN'!$B$40:$AK$40,MATCH(P$1,'Data MOP+BEN'!$B$1:$AK$1,0))*'Data MOP'!$B$337</f>
        <v>14839756928214.334</v>
      </c>
      <c r="Q4" s="27">
        <f>INDEX('Data MOP+BEN'!$B$40:$AK$40,MATCH(Q$1,'Data MOP+BEN'!$B$1:$AK$1,0))*'Data MOP'!$B$337</f>
        <v>15016420701169.354</v>
      </c>
      <c r="R4" s="27">
        <f>INDEX('Data MOP+BEN'!$B$40:$AK$40,MATCH(R$1,'Data MOP+BEN'!$B$1:$AK$1,0))*'Data MOP'!$B$337</f>
        <v>15193084474124.344</v>
      </c>
      <c r="S4" s="27">
        <f>INDEX('Data MOP+BEN'!$B$40:$AK$40,MATCH(S$1,'Data MOP+BEN'!$B$1:$AK$1,0))*'Data MOP'!$B$337</f>
        <v>15369748247079.334</v>
      </c>
      <c r="T4" s="27">
        <f>INDEX('Data MOP+BEN'!$B$40:$AK$40,MATCH(T$1,'Data MOP+BEN'!$B$1:$AK$1,0))*'Data MOP'!$B$337</f>
        <v>15546412020034.322</v>
      </c>
      <c r="U4" s="27">
        <f>INDEX('Data MOP+BEN'!$B$40:$AK$40,MATCH(U$1,'Data MOP+BEN'!$B$1:$AK$1,0))*'Data MOP'!$B$337</f>
        <v>15723075792989.313</v>
      </c>
      <c r="V4" s="27">
        <f>INDEX('Data MOP+BEN'!$B$40:$AK$40,MATCH(V$1,'Data MOP+BEN'!$B$1:$AK$1,0))*'Data MOP'!$B$337</f>
        <v>15899739565944.303</v>
      </c>
      <c r="W4" s="27">
        <f>INDEX('Data MOP+BEN'!$B$40:$AK$40,MATCH(W$1,'Data MOP+BEN'!$B$1:$AK$1,0))*'Data MOP'!$B$337</f>
        <v>16076403338899.322</v>
      </c>
      <c r="X4" s="27">
        <f>INDEX('Data MOP+BEN'!$B$40:$AK$40,MATCH(X$1,'Data MOP+BEN'!$B$1:$AK$1,0))*'Data MOP'!$B$337</f>
        <v>16253067111854.34</v>
      </c>
      <c r="Y4" s="27">
        <f>INDEX('Data MOP+BEN'!$B$40:$AK$40,MATCH(Y$1,'Data MOP+BEN'!$B$1:$AK$1,0))*'Data MOP'!$B$337</f>
        <v>16429730884809.359</v>
      </c>
      <c r="Z4" s="27">
        <f>INDEX('Data MOP+BEN'!$B$40:$AK$40,MATCH(Z$1,'Data MOP+BEN'!$B$1:$AK$1,0))*'Data MOP'!$B$337</f>
        <v>16606394657764.375</v>
      </c>
      <c r="AA4" s="27">
        <f>INDEX('Data MOP+BEN'!$B$40:$AK$40,MATCH(AA$1,'Data MOP+BEN'!$B$1:$AK$1,0))*'Data MOP'!$B$337</f>
        <v>16783058430719.395</v>
      </c>
      <c r="AB4" s="27">
        <f>INDEX('Data MOP+BEN'!$B$40:$AK$40,MATCH(AB$1,'Data MOP+BEN'!$B$1:$AK$1,0))*'Data MOP'!$B$337</f>
        <v>16959722203674.385</v>
      </c>
      <c r="AC4" s="27">
        <f>INDEX('Data MOP+BEN'!$B$40:$AK$40,MATCH(AC$1,'Data MOP+BEN'!$B$1:$AK$1,0))*'Data MOP'!$B$337</f>
        <v>17136385976629.375</v>
      </c>
      <c r="AD4" s="27">
        <f>INDEX('Data MOP+BEN'!$B$40:$AK$40,MATCH(AD$1,'Data MOP+BEN'!$B$1:$AK$1,0))*'Data MOP'!$B$337</f>
        <v>17313049749584.365</v>
      </c>
      <c r="AE4" s="27">
        <f>INDEX('Data MOP+BEN'!$B$40:$AK$40,MATCH(AE$1,'Data MOP+BEN'!$B$1:$AK$1,0))*'Data MOP'!$B$337</f>
        <v>17489713522539.355</v>
      </c>
      <c r="AF4" s="27">
        <f>INDEX('Data MOP+BEN'!$B$40:$AK$40,MATCH(AF$1,'Data MOP+BEN'!$B$1:$AK$1,0))*'Data MOP'!$B$337</f>
        <v>17666377295494.344</v>
      </c>
      <c r="AG4" s="27">
        <f>INDEX('Data MOP+BEN'!$B$40:$AK$40,MATCH(AG$1,'Data MOP+BEN'!$B$1:$AK$1,0))*'Data MOP'!$B$337</f>
        <v>17843041068449.336</v>
      </c>
      <c r="AH4" s="27">
        <f>INDEX('Data MOP+BEN'!$B$40:$AK$40,MATCH(AH$1,'Data MOP+BEN'!$B$1:$AK$1,0))*'Data MOP'!$B$337</f>
        <v>18019704841404.324</v>
      </c>
      <c r="AI4" s="27">
        <f>INDEX('Data MOP+BEN'!$B$40:$AK$40,MATCH(AI$1,'Data MOP+BEN'!$B$1:$AK$1,0))*'Data MOP'!$B$337</f>
        <v>18196368614359.316</v>
      </c>
      <c r="AJ4" s="27">
        <f>INDEX('Data MOP+BEN'!$B$40:$AK$40,MATCH(AJ$1,'Data MOP+BEN'!$B$1:$AK$1,0))*'Data MOP'!$B$337</f>
        <v>18373032387314.305</v>
      </c>
      <c r="AK4" s="27">
        <f>INDEX('Data MOP+BEN'!$B$40:$AK$40,MATCH(AK$1,'Data MOP+BEN'!$B$1:$AK$1,0))*'Data MOP'!$B$337</f>
        <v>18549696160269.293</v>
      </c>
    </row>
    <row r="5" spans="1:37">
      <c r="A5" t="s">
        <v>3</v>
      </c>
      <c r="B5" s="27">
        <f>INDEX('Data MOP+BEN'!$B$52:$AK$52,MATCH(B$1,'Data MOP+BEN'!$B$1:$AK$1,0))*'Data MOP'!$B$337</f>
        <v>8198727710213.6572</v>
      </c>
      <c r="C5" s="27">
        <f>INDEX('Data MOP+BEN'!$B$52:$AK$52,MATCH(C$1,'Data MOP+BEN'!$B$1:$AK$1,0))*'Data MOP'!$B$337</f>
        <v>12935851343313.174</v>
      </c>
      <c r="D5" s="27">
        <f>INDEX('Data MOP+BEN'!$B$52:$AK$52,MATCH(D$1,'Data MOP+BEN'!$B$1:$AK$1,0))*'Data MOP'!$B$337</f>
        <v>5277794846498.1943</v>
      </c>
      <c r="E5" s="27">
        <f>INDEX('Data MOP+BEN'!$B$52:$AK$52,MATCH(E$1,'Data MOP+BEN'!$B$1:$AK$1,0))*'Data MOP'!$B$337</f>
        <v>5621998858226.3379</v>
      </c>
      <c r="F5" s="27">
        <f>INDEX('Data MOP+BEN'!$B$52:$AK$52,MATCH(F$1,'Data MOP+BEN'!$B$1:$AK$1,0))*'Data MOP'!$B$337</f>
        <v>5966202869954.4805</v>
      </c>
      <c r="G5" s="27">
        <f>INDEX('Data MOP+BEN'!$B$52:$AK$52,MATCH(G$1,'Data MOP+BEN'!$B$1:$AK$1,0))*'Data MOP'!$B$337</f>
        <v>6310406881682.624</v>
      </c>
      <c r="H5" s="27">
        <f>INDEX('Data MOP+BEN'!$B$52:$AK$52,MATCH(H$1,'Data MOP+BEN'!$B$1:$AK$1,0))*'Data MOP'!$B$337</f>
        <v>6425141552258.6719</v>
      </c>
      <c r="I5" s="27">
        <f>INDEX('Data MOP+BEN'!$B$52:$AK$52,MATCH(I$1,'Data MOP+BEN'!$B$1:$AK$1,0))*'Data MOP'!$B$337</f>
        <v>6539876222834.7188</v>
      </c>
      <c r="J5" s="27">
        <f>INDEX('Data MOP+BEN'!$B$52:$AK$52,MATCH(J$1,'Data MOP+BEN'!$B$1:$AK$1,0))*'Data MOP'!$B$337</f>
        <v>6654610893410.7676</v>
      </c>
      <c r="K5" s="27">
        <f>INDEX('Data MOP+BEN'!$B$52:$AK$52,MATCH(K$1,'Data MOP+BEN'!$B$1:$AK$1,0))*'Data MOP'!$B$337</f>
        <v>6769345563986.8154</v>
      </c>
      <c r="L5" s="27">
        <f>INDEX('Data MOP+BEN'!$B$52:$AK$52,MATCH(L$1,'Data MOP+BEN'!$B$1:$AK$1,0))*'Data MOP'!$B$337</f>
        <v>6884080234562.8623</v>
      </c>
      <c r="M5" s="27">
        <f>INDEX('Data MOP+BEN'!$B$52:$AK$52,MATCH(M$1,'Data MOP+BEN'!$B$1:$AK$1,0))*'Data MOP'!$B$337</f>
        <v>6998814905138.9102</v>
      </c>
      <c r="N5" s="27">
        <f>INDEX('Data MOP+BEN'!$B$52:$AK$52,MATCH(N$1,'Data MOP+BEN'!$B$1:$AK$1,0))*'Data MOP'!$B$337</f>
        <v>7113549575714.957</v>
      </c>
      <c r="O5" s="27">
        <f>INDEX('Data MOP+BEN'!$B$52:$AK$52,MATCH(O$1,'Data MOP+BEN'!$B$1:$AK$1,0))*'Data MOP'!$B$337</f>
        <v>7228284246291.0049</v>
      </c>
      <c r="P5" s="27">
        <f>INDEX('Data MOP+BEN'!$B$52:$AK$52,MATCH(P$1,'Data MOP+BEN'!$B$1:$AK$1,0))*'Data MOP'!$B$337</f>
        <v>7343018916867.0527</v>
      </c>
      <c r="Q5" s="27">
        <f>INDEX('Data MOP+BEN'!$B$52:$AK$52,MATCH(Q$1,'Data MOP+BEN'!$B$1:$AK$1,0))*'Data MOP'!$B$337</f>
        <v>7457753587443.0996</v>
      </c>
      <c r="R5" s="27">
        <f>INDEX('Data MOP+BEN'!$B$52:$AK$52,MATCH(R$1,'Data MOP+BEN'!$B$1:$AK$1,0))*'Data MOP'!$B$337</f>
        <v>7572488258019.1475</v>
      </c>
      <c r="S5" s="27">
        <f>INDEX('Data MOP+BEN'!$B$52:$AK$52,MATCH(S$1,'Data MOP+BEN'!$B$1:$AK$1,0))*'Data MOP'!$B$337</f>
        <v>7687222928595.1943</v>
      </c>
      <c r="T5" s="27">
        <f>INDEX('Data MOP+BEN'!$B$52:$AK$52,MATCH(T$1,'Data MOP+BEN'!$B$1:$AK$1,0))*'Data MOP'!$B$337</f>
        <v>7801957599171.2432</v>
      </c>
      <c r="U5" s="27">
        <f>INDEX('Data MOP+BEN'!$B$52:$AK$52,MATCH(U$1,'Data MOP+BEN'!$B$1:$AK$1,0))*'Data MOP'!$B$337</f>
        <v>7916692269747.29</v>
      </c>
      <c r="V5" s="27">
        <f>INDEX('Data MOP+BEN'!$B$52:$AK$52,MATCH(V$1,'Data MOP+BEN'!$B$1:$AK$1,0))*'Data MOP'!$B$337</f>
        <v>8031426940323.3389</v>
      </c>
      <c r="W5" s="27">
        <f>INDEX('Data MOP+BEN'!$B$52:$AK$52,MATCH(W$1,'Data MOP+BEN'!$B$1:$AK$1,0))*'Data MOP'!$B$337</f>
        <v>8031426940323.3389</v>
      </c>
      <c r="X5" s="27">
        <f>INDEX('Data MOP+BEN'!$B$52:$AK$52,MATCH(X$1,'Data MOP+BEN'!$B$1:$AK$1,0))*'Data MOP'!$B$337</f>
        <v>8031426940323.3389</v>
      </c>
      <c r="Y5" s="27">
        <f>INDEX('Data MOP+BEN'!$B$52:$AK$52,MATCH(Y$1,'Data MOP+BEN'!$B$1:$AK$1,0))*'Data MOP'!$B$337</f>
        <v>8031426940323.3389</v>
      </c>
      <c r="Z5" s="27">
        <f>INDEX('Data MOP+BEN'!$B$52:$AK$52,MATCH(Z$1,'Data MOP+BEN'!$B$1:$AK$1,0))*'Data MOP'!$B$337</f>
        <v>8031426940323.3389</v>
      </c>
      <c r="AA5" s="27">
        <f>INDEX('Data MOP+BEN'!$B$52:$AK$52,MATCH(AA$1,'Data MOP+BEN'!$B$1:$AK$1,0))*'Data MOP'!$B$337</f>
        <v>8031426940323.3389</v>
      </c>
      <c r="AB5" s="27">
        <f>INDEX('Data MOP+BEN'!$B$52:$AK$52,MATCH(AB$1,'Data MOP+BEN'!$B$1:$AK$1,0))*'Data MOP'!$B$337</f>
        <v>8031426940323.3389</v>
      </c>
      <c r="AC5" s="27">
        <f>INDEX('Data MOP+BEN'!$B$52:$AK$52,MATCH(AC$1,'Data MOP+BEN'!$B$1:$AK$1,0))*'Data MOP'!$B$337</f>
        <v>8031426940323.3389</v>
      </c>
      <c r="AD5" s="27">
        <f>INDEX('Data MOP+BEN'!$B$52:$AK$52,MATCH(AD$1,'Data MOP+BEN'!$B$1:$AK$1,0))*'Data MOP'!$B$337</f>
        <v>8031426940323.3389</v>
      </c>
      <c r="AE5" s="27">
        <f>INDEX('Data MOP+BEN'!$B$52:$AK$52,MATCH(AE$1,'Data MOP+BEN'!$B$1:$AK$1,0))*'Data MOP'!$B$337</f>
        <v>8031426940323.3389</v>
      </c>
      <c r="AF5" s="27">
        <f>INDEX('Data MOP+BEN'!$B$52:$AK$52,MATCH(AF$1,'Data MOP+BEN'!$B$1:$AK$1,0))*'Data MOP'!$B$337</f>
        <v>8031426940323.3389</v>
      </c>
      <c r="AG5" s="27">
        <f>INDEX('Data MOP+BEN'!$B$52:$AK$52,MATCH(AG$1,'Data MOP+BEN'!$B$1:$AK$1,0))*'Data MOP'!$B$337</f>
        <v>7916692269747.292</v>
      </c>
      <c r="AH5" s="27">
        <f>INDEX('Data MOP+BEN'!$B$52:$AK$52,MATCH(AH$1,'Data MOP+BEN'!$B$1:$AK$1,0))*'Data MOP'!$B$337</f>
        <v>7801957599171.2441</v>
      </c>
      <c r="AI5" s="27">
        <f>INDEX('Data MOP+BEN'!$B$52:$AK$52,MATCH(AI$1,'Data MOP+BEN'!$B$1:$AK$1,0))*'Data MOP'!$B$337</f>
        <v>7687222928595.1973</v>
      </c>
      <c r="AJ5" s="27">
        <f>INDEX('Data MOP+BEN'!$B$52:$AK$52,MATCH(AJ$1,'Data MOP+BEN'!$B$1:$AK$1,0))*'Data MOP'!$B$337</f>
        <v>7572488258019.1484</v>
      </c>
      <c r="AK5" s="27">
        <f>INDEX('Data MOP+BEN'!$B$52:$AK$52,MATCH(AK$1,'Data MOP+BEN'!$B$1:$AK$1,0))*'Data MOP'!$B$337</f>
        <v>7457753587443.1006</v>
      </c>
    </row>
    <row r="6" spans="1:37">
      <c r="A6" t="s">
        <v>4</v>
      </c>
      <c r="B6" s="27">
        <f>INDEX('Data MOP+BEN'!$B$64:$AJ$64,MATCH(B$1,'Data MOP+BEN'!$B$1:$AK$1,0))*'Data MOP'!$B$337</f>
        <v>0</v>
      </c>
      <c r="C6" s="27">
        <f>INDEX('Data MOP+BEN'!$B$64:$AJ$64,MATCH(C$1,'Data MOP+BEN'!$B$1:$AK$1,0))*'Data MOP'!$B$337</f>
        <v>0</v>
      </c>
      <c r="D6" s="27">
        <f>INDEX('Data MOP+BEN'!$B$64:$AJ$64,MATCH(D$1,'Data MOP+BEN'!$B$1:$AK$1,0))*'Data MOP'!$B$337</f>
        <v>0</v>
      </c>
      <c r="E6" s="27">
        <f>INDEX('Data MOP+BEN'!$B$64:$AJ$64,MATCH(E$1,'Data MOP+BEN'!$B$1:$AK$1,0))*'Data MOP'!$B$337</f>
        <v>0</v>
      </c>
      <c r="F6" s="27">
        <f>INDEX('Data MOP+BEN'!$B$64:$AJ$64,MATCH(F$1,'Data MOP+BEN'!$B$1:$AK$1,0))*'Data MOP'!$B$337</f>
        <v>0</v>
      </c>
      <c r="G6" s="27">
        <f>INDEX('Data MOP+BEN'!$B$64:$AJ$64,MATCH(G$1,'Data MOP+BEN'!$B$1:$AK$1,0))*'Data MOP'!$B$337</f>
        <v>0</v>
      </c>
      <c r="H6" s="27">
        <f>INDEX('Data MOP+BEN'!$B$64:$AJ$64,MATCH(H$1,'Data MOP+BEN'!$B$1:$AK$1,0))*'Data MOP'!$B$337</f>
        <v>0</v>
      </c>
      <c r="I6" s="27">
        <f>INDEX('Data MOP+BEN'!$B$64:$AJ$64,MATCH(I$1,'Data MOP+BEN'!$B$1:$AK$1,0))*'Data MOP'!$B$337</f>
        <v>0</v>
      </c>
      <c r="J6" s="27">
        <f>INDEX('Data MOP+BEN'!$B$64:$AJ$64,MATCH(J$1,'Data MOP+BEN'!$B$1:$AK$1,0))*'Data MOP'!$B$337</f>
        <v>0</v>
      </c>
      <c r="K6" s="27">
        <f>INDEX('Data MOP+BEN'!$B$64:$AJ$64,MATCH(K$1,'Data MOP+BEN'!$B$1:$AK$1,0))*'Data MOP'!$B$337</f>
        <v>0</v>
      </c>
      <c r="L6" s="27">
        <f>INDEX('Data MOP+BEN'!$B$64:$AJ$64,MATCH(L$1,'Data MOP+BEN'!$B$1:$AK$1,0))*'Data MOP'!$B$337</f>
        <v>0</v>
      </c>
      <c r="M6" s="27">
        <f>INDEX('Data MOP+BEN'!$B$64:$AJ$64,MATCH(M$1,'Data MOP+BEN'!$B$1:$AK$1,0))*'Data MOP'!$B$337</f>
        <v>0</v>
      </c>
      <c r="N6" s="27">
        <f>INDEX('Data MOP+BEN'!$B$64:$AJ$64,MATCH(N$1,'Data MOP+BEN'!$B$1:$AK$1,0))*'Data MOP'!$B$337</f>
        <v>0</v>
      </c>
      <c r="O6" s="27">
        <f>INDEX('Data MOP+BEN'!$B$64:$AJ$64,MATCH(O$1,'Data MOP+BEN'!$B$1:$AK$1,0))*'Data MOP'!$B$337</f>
        <v>0</v>
      </c>
      <c r="P6" s="27">
        <f>INDEX('Data MOP+BEN'!$B$64:$AJ$64,MATCH(P$1,'Data MOP+BEN'!$B$1:$AK$1,0))*'Data MOP'!$B$337</f>
        <v>0</v>
      </c>
      <c r="Q6" s="27">
        <f>INDEX('Data MOP+BEN'!$B$64:$AJ$64,MATCH(Q$1,'Data MOP+BEN'!$B$1:$AK$1,0))*'Data MOP'!$B$337</f>
        <v>0</v>
      </c>
      <c r="R6" s="27">
        <f>INDEX('Data MOP+BEN'!$B$64:$AJ$64,MATCH(R$1,'Data MOP+BEN'!$B$1:$AK$1,0))*'Data MOP'!$B$337</f>
        <v>0</v>
      </c>
      <c r="S6" s="27">
        <f>INDEX('Data MOP+BEN'!$B$64:$AJ$64,MATCH(S$1,'Data MOP+BEN'!$B$1:$AK$1,0))*'Data MOP'!$B$337</f>
        <v>0</v>
      </c>
      <c r="T6" s="27">
        <f>INDEX('Data MOP+BEN'!$B$64:$AJ$64,MATCH(T$1,'Data MOP+BEN'!$B$1:$AK$1,0))*'Data MOP'!$B$337</f>
        <v>0</v>
      </c>
      <c r="U6" s="27">
        <f>INDEX('Data MOP+BEN'!$B$64:$AJ$64,MATCH(U$1,'Data MOP+BEN'!$B$1:$AK$1,0))*'Data MOP'!$B$337</f>
        <v>0</v>
      </c>
      <c r="V6" s="27">
        <f>INDEX('Data MOP+BEN'!$B$64:$AJ$64,MATCH(V$1,'Data MOP+BEN'!$B$1:$AK$1,0))*'Data MOP'!$B$337</f>
        <v>0</v>
      </c>
      <c r="W6" s="27">
        <f>INDEX('Data MOP+BEN'!$B$64:$AJ$64,MATCH(W$1,'Data MOP+BEN'!$B$1:$AK$1,0))*'Data MOP'!$B$337</f>
        <v>0</v>
      </c>
      <c r="X6" s="27">
        <f>INDEX('Data MOP+BEN'!$B$64:$AJ$64,MATCH(X$1,'Data MOP+BEN'!$B$1:$AK$1,0))*'Data MOP'!$B$337</f>
        <v>0</v>
      </c>
      <c r="Y6" s="27">
        <f>INDEX('Data MOP+BEN'!$B$64:$AJ$64,MATCH(Y$1,'Data MOP+BEN'!$B$1:$AK$1,0))*'Data MOP'!$B$337</f>
        <v>0</v>
      </c>
      <c r="Z6" s="27">
        <f>INDEX('Data MOP+BEN'!$B$64:$AJ$64,MATCH(Z$1,'Data MOP+BEN'!$B$1:$AK$1,0))*'Data MOP'!$B$337</f>
        <v>0</v>
      </c>
      <c r="AA6" s="27">
        <f>INDEX('Data MOP+BEN'!$B$64:$AJ$64,MATCH(AA$1,'Data MOP+BEN'!$B$1:$AK$1,0))*'Data MOP'!$B$337</f>
        <v>0</v>
      </c>
      <c r="AB6" s="27">
        <f>INDEX('Data MOP+BEN'!$B$64:$AJ$64,MATCH(AB$1,'Data MOP+BEN'!$B$1:$AK$1,0))*'Data MOP'!$B$337</f>
        <v>0</v>
      </c>
      <c r="AC6" s="27">
        <f>INDEX('Data MOP+BEN'!$B$64:$AJ$64,MATCH(AC$1,'Data MOP+BEN'!$B$1:$AK$1,0))*'Data MOP'!$B$337</f>
        <v>0</v>
      </c>
      <c r="AD6" s="27">
        <f>INDEX('Data MOP+BEN'!$B$64:$AJ$64,MATCH(AD$1,'Data MOP+BEN'!$B$1:$AK$1,0))*'Data MOP'!$B$337</f>
        <v>0</v>
      </c>
      <c r="AE6" s="27">
        <f>INDEX('Data MOP+BEN'!$B$64:$AJ$64,MATCH(AE$1,'Data MOP+BEN'!$B$1:$AK$1,0))*'Data MOP'!$B$337</f>
        <v>0</v>
      </c>
      <c r="AF6" s="27">
        <f>INDEX('Data MOP+BEN'!$B$64:$AJ$64,MATCH(AF$1,'Data MOP+BEN'!$B$1:$AK$1,0))*'Data MOP'!$B$337</f>
        <v>0</v>
      </c>
      <c r="AG6" s="27">
        <f>INDEX('Data MOP+BEN'!$B$64:$AJ$64,MATCH(AG$1,'Data MOP+BEN'!$B$1:$AK$1,0))*'Data MOP'!$B$337</f>
        <v>0</v>
      </c>
      <c r="AH6" s="27">
        <f>INDEX('Data MOP+BEN'!$B$64:$AJ$64,MATCH(AH$1,'Data MOP+BEN'!$B$1:$AK$1,0))*'Data MOP'!$B$337</f>
        <v>0</v>
      </c>
      <c r="AI6" s="27">
        <f>INDEX('Data MOP+BEN'!$B$64:$AJ$64,MATCH(AI$1,'Data MOP+BEN'!$B$1:$AK$1,0))*'Data MOP'!$B$337</f>
        <v>0</v>
      </c>
      <c r="AJ6" s="27">
        <f>INDEX('Data MOP+BEN'!$B$64:$AJ$64,MATCH(AJ$1,'Data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MOP+BEN'!$B$103:$AK$103,MATCH(B$1,'Data MOP+BEN'!$B$1:$AK$1,0))*'Data MOP'!$B$337</f>
        <v>0</v>
      </c>
      <c r="C7" s="27">
        <f>INDEX('Data MOP+BEN'!$B$103:$AK$103,MATCH(C$1,'Data MOP+BEN'!$B$1:$AK$1,0))*'Data MOP'!$B$337</f>
        <v>0</v>
      </c>
      <c r="D7" s="27">
        <f>INDEX('Data MOP+BEN'!$B$103:$AK$103,MATCH(D$1,'Data MOP+BEN'!$B$1:$AK$1,0))*'Data MOP'!$B$337</f>
        <v>0</v>
      </c>
      <c r="E7" s="27">
        <f>INDEX('Data MOP+BEN'!$B$103:$AK$103,MATCH(E$1,'Data MOP+BEN'!$B$1:$AK$1,0))*'Data MOP'!$B$337</f>
        <v>0</v>
      </c>
      <c r="F7" s="27">
        <f>INDEX('Data MOP+BEN'!$B$103:$AK$103,MATCH(F$1,'Data MOP+BEN'!$B$1:$AK$1,0))*'Data MOP'!$B$337</f>
        <v>0</v>
      </c>
      <c r="G7" s="27">
        <f>INDEX('Data MOP+BEN'!$B$103:$AK$103,MATCH(G$1,'Data MOP+BEN'!$B$1:$AK$1,0))*'Data MOP'!$B$337</f>
        <v>0</v>
      </c>
      <c r="H7" s="27">
        <f>INDEX('Data MOP+BEN'!$B$103:$AK$103,MATCH(H$1,'Data MOP+BEN'!$B$1:$AK$1,0))*'Data MOP'!$B$337</f>
        <v>0</v>
      </c>
      <c r="I7" s="27">
        <f>INDEX('Data MOP+BEN'!$B$103:$AK$103,MATCH(I$1,'Data MOP+BEN'!$B$1:$AK$1,0))*'Data MOP'!$B$337</f>
        <v>0</v>
      </c>
      <c r="J7" s="27">
        <f>INDEX('Data MOP+BEN'!$B$103:$AK$103,MATCH(J$1,'Data MOP+BEN'!$B$1:$AK$1,0))*'Data MOP'!$B$337</f>
        <v>0</v>
      </c>
      <c r="K7" s="27">
        <f>INDEX('Data MOP+BEN'!$B$103:$AK$103,MATCH(K$1,'Data MOP+BEN'!$B$1:$AK$1,0))*'Data MOP'!$B$337</f>
        <v>0</v>
      </c>
      <c r="L7" s="27">
        <f>INDEX('Data MOP+BEN'!$B$103:$AK$103,MATCH(L$1,'Data MOP+BEN'!$B$1:$AK$1,0))*'Data MOP'!$B$337</f>
        <v>0</v>
      </c>
      <c r="M7" s="27">
        <f>INDEX('Data MOP+BEN'!$B$103:$AK$103,MATCH(M$1,'Data MOP+BEN'!$B$1:$AK$1,0))*'Data MOP'!$B$337</f>
        <v>0</v>
      </c>
      <c r="N7" s="27">
        <f>INDEX('Data MOP+BEN'!$B$103:$AK$103,MATCH(N$1,'Data MOP+BEN'!$B$1:$AK$1,0))*'Data MOP'!$B$337</f>
        <v>0</v>
      </c>
      <c r="O7" s="27">
        <f>INDEX('Data MOP+BEN'!$B$103:$AK$103,MATCH(O$1,'Data MOP+BEN'!$B$1:$AK$1,0))*'Data MOP'!$B$337</f>
        <v>0</v>
      </c>
      <c r="P7" s="27">
        <f>INDEX('Data MOP+BEN'!$B$103:$AK$103,MATCH(P$1,'Data MOP+BEN'!$B$1:$AK$1,0))*'Data MOP'!$B$337</f>
        <v>0</v>
      </c>
      <c r="Q7" s="27">
        <f>INDEX('Data MOP+BEN'!$B$103:$AK$103,MATCH(Q$1,'Data MOP+BEN'!$B$1:$AK$1,0))*'Data MOP'!$B$337</f>
        <v>0</v>
      </c>
      <c r="R7" s="27">
        <f>INDEX('Data MOP+BEN'!$B$103:$AK$103,MATCH(R$1,'Data MOP+BEN'!$B$1:$AK$1,0))*'Data MOP'!$B$337</f>
        <v>0</v>
      </c>
      <c r="S7" s="27">
        <f>INDEX('Data MOP+BEN'!$B$103:$AK$103,MATCH(S$1,'Data MOP+BEN'!$B$1:$AK$1,0))*'Data MOP'!$B$337</f>
        <v>0</v>
      </c>
      <c r="T7" s="27">
        <f>INDEX('Data MOP+BEN'!$B$103:$AK$103,MATCH(T$1,'Data MOP+BEN'!$B$1:$AK$1,0))*'Data MOP'!$B$337</f>
        <v>0</v>
      </c>
      <c r="U7" s="27">
        <f>INDEX('Data MOP+BEN'!$B$103:$AK$103,MATCH(U$1,'Data MOP+BEN'!$B$1:$AK$1,0))*'Data MOP'!$B$337</f>
        <v>0</v>
      </c>
      <c r="V7" s="27">
        <f>INDEX('Data MOP+BEN'!$B$103:$AK$103,MATCH(V$1,'Data MOP+BEN'!$B$1:$AK$1,0))*'Data MOP'!$B$337</f>
        <v>0</v>
      </c>
      <c r="W7" s="27">
        <f>INDEX('Data MOP+BEN'!$B$103:$AK$103,MATCH(W$1,'Data MOP+BEN'!$B$1:$AK$1,0))*'Data MOP'!$B$337</f>
        <v>0</v>
      </c>
      <c r="X7" s="27">
        <f>INDEX('Data MOP+BEN'!$B$103:$AK$103,MATCH(X$1,'Data MOP+BEN'!$B$1:$AK$1,0))*'Data MOP'!$B$337</f>
        <v>0</v>
      </c>
      <c r="Y7" s="27">
        <f>INDEX('Data MOP+BEN'!$B$103:$AK$103,MATCH(Y$1,'Data MOP+BEN'!$B$1:$AK$1,0))*'Data MOP'!$B$337</f>
        <v>0</v>
      </c>
      <c r="Z7" s="27">
        <f>INDEX('Data MOP+BEN'!$B$103:$AK$103,MATCH(Z$1,'Data MOP+BEN'!$B$1:$AK$1,0))*'Data MOP'!$B$337</f>
        <v>0</v>
      </c>
      <c r="AA7" s="27">
        <f>INDEX('Data MOP+BEN'!$B$103:$AK$103,MATCH(AA$1,'Data MOP+BEN'!$B$1:$AK$1,0))*'Data MOP'!$B$337</f>
        <v>0</v>
      </c>
      <c r="AB7" s="27">
        <f>INDEX('Data MOP+BEN'!$B$103:$AK$103,MATCH(AB$1,'Data MOP+BEN'!$B$1:$AK$1,0))*'Data MOP'!$B$337</f>
        <v>0</v>
      </c>
      <c r="AC7" s="27">
        <f>INDEX('Data MOP+BEN'!$B$103:$AK$103,MATCH(AC$1,'Data MOP+BEN'!$B$1:$AK$1,0))*'Data MOP'!$B$337</f>
        <v>0</v>
      </c>
      <c r="AD7" s="27">
        <f>INDEX('Data MOP+BEN'!$B$103:$AK$103,MATCH(AD$1,'Data MOP+BEN'!$B$1:$AK$1,0))*'Data MOP'!$B$337</f>
        <v>0</v>
      </c>
      <c r="AE7" s="27">
        <f>INDEX('Data MOP+BEN'!$B$103:$AK$103,MATCH(AE$1,'Data MOP+BEN'!$B$1:$AK$1,0))*'Data MOP'!$B$337</f>
        <v>0</v>
      </c>
      <c r="AF7" s="27">
        <f>INDEX('Data MOP+BEN'!$B$103:$AK$103,MATCH(AF$1,'Data MOP+BEN'!$B$1:$AK$1,0))*'Data MOP'!$B$337</f>
        <v>0</v>
      </c>
      <c r="AG7" s="27">
        <f>INDEX('Data MOP+BEN'!$B$103:$AK$103,MATCH(AG$1,'Data MOP+BEN'!$B$1:$AK$1,0))*'Data MOP'!$B$337</f>
        <v>0</v>
      </c>
      <c r="AH7" s="27">
        <f>INDEX('Data MOP+BEN'!$B$103:$AK$103,MATCH(AH$1,'Data MOP+BEN'!$B$1:$AK$1,0))*'Data MOP'!$B$337</f>
        <v>0</v>
      </c>
      <c r="AI7" s="27">
        <f>INDEX('Data MOP+BEN'!$B$103:$AK$103,MATCH(AI$1,'Data MOP+BEN'!$B$1:$AK$1,0))*'Data MOP'!$B$337</f>
        <v>0</v>
      </c>
      <c r="AJ7" s="27">
        <f>INDEX('Data MOP+BEN'!$B$103:$AK$103,MATCH(AJ$1,'Data MOP+BEN'!$B$1:$AK$1,0))*'Data MOP'!$B$337</f>
        <v>0</v>
      </c>
      <c r="AK7" s="27">
        <f>INDEX('Data MOP+BEN'!$B$103:$AK$103,MATCH(AK$1,'Data MOP+BEN'!$B$1:$AK$1,0))*'Data MOP'!$B$337</f>
        <v>0</v>
      </c>
    </row>
    <row r="8" spans="1:37">
      <c r="A8" t="s">
        <v>6</v>
      </c>
      <c r="B8" s="27">
        <f>INDEX('Data MOP+BEN'!$B$116:$AK$116,MATCH(B$1,'Data MOP+BEN'!$B$1:$AK$1,0))*'Data MOP'!$B$337</f>
        <v>0</v>
      </c>
      <c r="C8" s="27">
        <f>INDEX('Data MOP+BEN'!$B$116:$AK$116,MATCH(C$1,'Data MOP+BEN'!$B$1:$AK$1,0))*'Data MOP'!$B$337</f>
        <v>0</v>
      </c>
      <c r="D8" s="27">
        <f>INDEX('Data MOP+BEN'!$B$116:$AK$116,MATCH(D$1,'Data MOP+BEN'!$B$1:$AK$1,0))*'Data MOP'!$B$337</f>
        <v>0</v>
      </c>
      <c r="E8" s="27">
        <f>INDEX('Data MOP+BEN'!$B$116:$AK$116,MATCH(E$1,'Data MOP+BEN'!$B$1:$AK$1,0))*'Data MOP'!$B$337</f>
        <v>0</v>
      </c>
      <c r="F8" s="27">
        <f>INDEX('Data MOP+BEN'!$B$116:$AK$116,MATCH(F$1,'Data MOP+BEN'!$B$1:$AK$1,0))*'Data MOP'!$B$337</f>
        <v>0</v>
      </c>
      <c r="G8" s="27">
        <f>INDEX('Data MOP+BEN'!$B$116:$AK$116,MATCH(G$1,'Data MOP+BEN'!$B$1:$AK$1,0))*'Data MOP'!$B$337</f>
        <v>0</v>
      </c>
      <c r="H8" s="27">
        <f>INDEX('Data MOP+BEN'!$B$116:$AK$116,MATCH(H$1,'Data MOP+BEN'!$B$1:$AK$1,0))*'Data MOP'!$B$337</f>
        <v>0</v>
      </c>
      <c r="I8" s="27">
        <f>INDEX('Data MOP+BEN'!$B$116:$AK$116,MATCH(I$1,'Data MOP+BEN'!$B$1:$AK$1,0))*'Data MOP'!$B$337</f>
        <v>0</v>
      </c>
      <c r="J8" s="27">
        <f>INDEX('Data MOP+BEN'!$B$116:$AK$116,MATCH(J$1,'Data MOP+BEN'!$B$1:$AK$1,0))*'Data MOP'!$B$337</f>
        <v>0</v>
      </c>
      <c r="K8" s="27">
        <f>INDEX('Data MOP+BEN'!$B$116:$AK$116,MATCH(K$1,'Data MOP+BEN'!$B$1:$AK$1,0))*'Data MOP'!$B$337</f>
        <v>0</v>
      </c>
      <c r="L8" s="27">
        <f>INDEX('Data MOP+BEN'!$B$116:$AK$116,MATCH(L$1,'Data MOP+BEN'!$B$1:$AK$1,0))*'Data MOP'!$B$337</f>
        <v>0</v>
      </c>
      <c r="M8" s="27">
        <f>INDEX('Data MOP+BEN'!$B$116:$AK$116,MATCH(M$1,'Data MOP+BEN'!$B$1:$AK$1,0))*'Data MOP'!$B$337</f>
        <v>0</v>
      </c>
      <c r="N8" s="27">
        <f>INDEX('Data MOP+BEN'!$B$116:$AK$116,MATCH(N$1,'Data MOP+BEN'!$B$1:$AK$1,0))*'Data MOP'!$B$337</f>
        <v>0</v>
      </c>
      <c r="O8" s="27">
        <f>INDEX('Data MOP+BEN'!$B$116:$AK$116,MATCH(O$1,'Data MOP+BEN'!$B$1:$AK$1,0))*'Data MOP'!$B$337</f>
        <v>0</v>
      </c>
      <c r="P8" s="27">
        <f>INDEX('Data MOP+BEN'!$B$116:$AK$116,MATCH(P$1,'Data MOP+BEN'!$B$1:$AK$1,0))*'Data MOP'!$B$337</f>
        <v>0</v>
      </c>
      <c r="Q8" s="27">
        <f>INDEX('Data MOP+BEN'!$B$116:$AK$116,MATCH(Q$1,'Data MOP+BEN'!$B$1:$AK$1,0))*'Data MOP'!$B$337</f>
        <v>0</v>
      </c>
      <c r="R8" s="27">
        <f>INDEX('Data MOP+BEN'!$B$116:$AK$116,MATCH(R$1,'Data MOP+BEN'!$B$1:$AK$1,0))*'Data MOP'!$B$337</f>
        <v>0</v>
      </c>
      <c r="S8" s="27">
        <f>INDEX('Data MOP+BEN'!$B$116:$AK$116,MATCH(S$1,'Data MOP+BEN'!$B$1:$AK$1,0))*'Data MOP'!$B$337</f>
        <v>0</v>
      </c>
      <c r="T8" s="27">
        <f>INDEX('Data MOP+BEN'!$B$116:$AK$116,MATCH(T$1,'Data MOP+BEN'!$B$1:$AK$1,0))*'Data MOP'!$B$337</f>
        <v>0</v>
      </c>
      <c r="U8" s="27">
        <f>INDEX('Data MOP+BEN'!$B$116:$AK$116,MATCH(U$1,'Data MOP+BEN'!$B$1:$AK$1,0))*'Data MOP'!$B$337</f>
        <v>0</v>
      </c>
      <c r="V8" s="27">
        <f>INDEX('Data MOP+BEN'!$B$116:$AK$116,MATCH(V$1,'Data MOP+BEN'!$B$1:$AK$1,0))*'Data MOP'!$B$337</f>
        <v>0</v>
      </c>
      <c r="W8" s="27">
        <f>INDEX('Data MOP+BEN'!$B$116:$AK$116,MATCH(W$1,'Data MOP+BEN'!$B$1:$AK$1,0))*'Data MOP'!$B$337</f>
        <v>0</v>
      </c>
      <c r="X8" s="27">
        <f>INDEX('Data MOP+BEN'!$B$116:$AK$116,MATCH(X$1,'Data MOP+BEN'!$B$1:$AK$1,0))*'Data MOP'!$B$337</f>
        <v>0</v>
      </c>
      <c r="Y8" s="27">
        <f>INDEX('Data MOP+BEN'!$B$116:$AK$116,MATCH(Y$1,'Data MOP+BEN'!$B$1:$AK$1,0))*'Data MOP'!$B$337</f>
        <v>0</v>
      </c>
      <c r="Z8" s="27">
        <f>INDEX('Data MOP+BEN'!$B$116:$AK$116,MATCH(Z$1,'Data MOP+BEN'!$B$1:$AK$1,0))*'Data MOP'!$B$337</f>
        <v>0</v>
      </c>
      <c r="AA8" s="27">
        <f>INDEX('Data MOP+BEN'!$B$116:$AK$116,MATCH(AA$1,'Data MOP+BEN'!$B$1:$AK$1,0))*'Data MOP'!$B$337</f>
        <v>0</v>
      </c>
      <c r="AB8" s="27">
        <f>INDEX('Data MOP+BEN'!$B$116:$AK$116,MATCH(AB$1,'Data MOP+BEN'!$B$1:$AK$1,0))*'Data MOP'!$B$337</f>
        <v>0</v>
      </c>
      <c r="AC8" s="27">
        <f>INDEX('Data MOP+BEN'!$B$116:$AK$116,MATCH(AC$1,'Data MOP+BEN'!$B$1:$AK$1,0))*'Data MOP'!$B$337</f>
        <v>0</v>
      </c>
      <c r="AD8" s="27">
        <f>INDEX('Data MOP+BEN'!$B$116:$AK$116,MATCH(AD$1,'Data MOP+BEN'!$B$1:$AK$1,0))*'Data MOP'!$B$337</f>
        <v>0</v>
      </c>
      <c r="AE8" s="27">
        <f>INDEX('Data MOP+BEN'!$B$116:$AK$116,MATCH(AE$1,'Data MOP+BEN'!$B$1:$AK$1,0))*'Data MOP'!$B$337</f>
        <v>0</v>
      </c>
      <c r="AF8" s="27">
        <f>INDEX('Data MOP+BEN'!$B$116:$AK$116,MATCH(AF$1,'Data MOP+BEN'!$B$1:$AK$1,0))*'Data MOP'!$B$337</f>
        <v>0</v>
      </c>
      <c r="AG8" s="27">
        <f>INDEX('Data MOP+BEN'!$B$116:$AK$116,MATCH(AG$1,'Data MOP+BEN'!$B$1:$AK$1,0))*'Data MOP'!$B$337</f>
        <v>0</v>
      </c>
      <c r="AH8" s="27">
        <f>INDEX('Data MOP+BEN'!$B$116:$AK$116,MATCH(AH$1,'Data MOP+BEN'!$B$1:$AK$1,0))*'Data MOP'!$B$337</f>
        <v>0</v>
      </c>
      <c r="AI8" s="27">
        <f>INDEX('Data MOP+BEN'!$B$116:$AK$116,MATCH(AI$1,'Data MOP+BEN'!$B$1:$AK$1,0))*'Data MOP'!$B$337</f>
        <v>0</v>
      </c>
      <c r="AJ8" s="27">
        <f>INDEX('Data MOP+BEN'!$B$116:$AK$116,MATCH(AJ$1,'Data MOP+BEN'!$B$1:$AK$1,0))*'Data MOP'!$B$337</f>
        <v>0</v>
      </c>
      <c r="AK8" s="27">
        <f>INDEX('Data MOP+BEN'!$B$116:$AK$116,MATCH(AK$1,'Data MOP+BEN'!$B$1:$AK$1,0))*'Data MOP'!$B$337</f>
        <v>0</v>
      </c>
    </row>
    <row r="9" spans="1:37">
      <c r="A9" t="s">
        <v>81</v>
      </c>
      <c r="B9" s="27">
        <f>INDEX('Data MOP+BEN'!$B$128:$AK$128,MATCH(B$1,'Data MOP+BEN'!$B$1:$AK$1,0))*'Data MOP'!$B$337</f>
        <v>89608603963962.219</v>
      </c>
      <c r="C9" s="27">
        <f>INDEX('Data MOP+BEN'!$B$128:$AK$128,MATCH(C$1,'Data MOP+BEN'!$B$1:$AK$1,0))*'Data MOP'!$B$337</f>
        <v>91631327763331.297</v>
      </c>
      <c r="D9" s="27">
        <f>INDEX('Data MOP+BEN'!$B$128:$AK$128,MATCH(D$1,'Data MOP+BEN'!$B$1:$AK$1,0))*'Data MOP'!$B$337</f>
        <v>93654051562700.359</v>
      </c>
      <c r="E9" s="27">
        <f>INDEX('Data MOP+BEN'!$B$128:$AK$128,MATCH(E$1,'Data MOP+BEN'!$B$1:$AK$1,0))*'Data MOP'!$B$337</f>
        <v>95676775362069.422</v>
      </c>
      <c r="F9" s="27">
        <f>INDEX('Data MOP+BEN'!$B$128:$AK$128,MATCH(F$1,'Data MOP+BEN'!$B$1:$AK$1,0))*'Data MOP'!$B$337</f>
        <v>97699499161438.5</v>
      </c>
      <c r="G9" s="27">
        <f>INDEX('Data MOP+BEN'!$B$128:$AK$128,MATCH(G$1,'Data MOP+BEN'!$B$1:$AK$1,0))*'Data MOP'!$B$337</f>
        <v>99722222960807.578</v>
      </c>
      <c r="H9" s="27">
        <f>INDEX('Data MOP+BEN'!$B$128:$AK$128,MATCH(H$1,'Data MOP+BEN'!$B$1:$AK$1,0))*'Data MOP'!$B$337</f>
        <v>97466263853751.875</v>
      </c>
      <c r="I9" s="27">
        <f>INDEX('Data MOP+BEN'!$B$128:$AK$128,MATCH(I$1,'Data MOP+BEN'!$B$1:$AK$1,0))*'Data MOP'!$B$337</f>
        <v>95210304746696.172</v>
      </c>
      <c r="J9" s="27">
        <f>INDEX('Data MOP+BEN'!$B$128:$AK$128,MATCH(J$1,'Data MOP+BEN'!$B$1:$AK$1,0))*'Data MOP'!$B$337</f>
        <v>92954345639640.484</v>
      </c>
      <c r="K9" s="27">
        <f>INDEX('Data MOP+BEN'!$B$128:$AK$128,MATCH(K$1,'Data MOP+BEN'!$B$1:$AK$1,0))*'Data MOP'!$B$337</f>
        <v>90698386532584.781</v>
      </c>
      <c r="L9" s="27">
        <f>INDEX('Data MOP+BEN'!$B$128:$AK$128,MATCH(L$1,'Data MOP+BEN'!$B$1:$AK$1,0))*'Data MOP'!$B$337</f>
        <v>88442427425529.078</v>
      </c>
      <c r="M9" s="27">
        <f>INDEX('Data MOP+BEN'!$B$128:$AK$128,MATCH(M$1,'Data MOP+BEN'!$B$1:$AK$1,0))*'Data MOP'!$B$337</f>
        <v>89321630124112.797</v>
      </c>
      <c r="N9" s="27">
        <f>INDEX('Data MOP+BEN'!$B$128:$AK$128,MATCH(N$1,'Data MOP+BEN'!$B$1:$AK$1,0))*'Data MOP'!$B$337</f>
        <v>90200832822696.516</v>
      </c>
      <c r="O9" s="27">
        <f>INDEX('Data MOP+BEN'!$B$128:$AK$128,MATCH(O$1,'Data MOP+BEN'!$B$1:$AK$1,0))*'Data MOP'!$B$337</f>
        <v>91080035521280.219</v>
      </c>
      <c r="P9" s="27">
        <f>INDEX('Data MOP+BEN'!$B$128:$AK$128,MATCH(P$1,'Data MOP+BEN'!$B$1:$AK$1,0))*'Data MOP'!$B$337</f>
        <v>91959238219863.938</v>
      </c>
      <c r="Q9" s="27">
        <f>INDEX('Data MOP+BEN'!$B$128:$AK$128,MATCH(Q$1,'Data MOP+BEN'!$B$1:$AK$1,0))*'Data MOP'!$B$337</f>
        <v>92838440918447.656</v>
      </c>
      <c r="R9" s="27">
        <f>INDEX('Data MOP+BEN'!$B$128:$AK$128,MATCH(R$1,'Data MOP+BEN'!$B$1:$AK$1,0))*'Data MOP'!$B$337</f>
        <v>93696015357723.406</v>
      </c>
      <c r="S9" s="27">
        <f>INDEX('Data MOP+BEN'!$B$128:$AK$128,MATCH(S$1,'Data MOP+BEN'!$B$1:$AK$1,0))*'Data MOP'!$B$337</f>
        <v>94553589796999.156</v>
      </c>
      <c r="T9" s="27">
        <f>INDEX('Data MOP+BEN'!$B$128:$AK$128,MATCH(T$1,'Data MOP+BEN'!$B$1:$AK$1,0))*'Data MOP'!$B$337</f>
        <v>95411164236274.922</v>
      </c>
      <c r="U9" s="27">
        <f>INDEX('Data MOP+BEN'!$B$128:$AK$128,MATCH(U$1,'Data MOP+BEN'!$B$1:$AK$1,0))*'Data MOP'!$B$337</f>
        <v>96268738675550.656</v>
      </c>
      <c r="V9" s="27">
        <f>INDEX('Data MOP+BEN'!$B$128:$AK$128,MATCH(V$1,'Data MOP+BEN'!$B$1:$AK$1,0))*'Data MOP'!$B$337</f>
        <v>97126313114826.422</v>
      </c>
      <c r="W9" s="27">
        <f>INDEX('Data MOP+BEN'!$B$128:$AK$128,MATCH(W$1,'Data MOP+BEN'!$B$1:$AK$1,0))*'Data MOP'!$B$337</f>
        <v>98063666745130.766</v>
      </c>
      <c r="X9" s="27">
        <f>INDEX('Data MOP+BEN'!$B$128:$AK$128,MATCH(X$1,'Data MOP+BEN'!$B$1:$AK$1,0))*'Data MOP'!$B$337</f>
        <v>99001020375435.109</v>
      </c>
      <c r="Y9" s="27">
        <f>INDEX('Data MOP+BEN'!$B$128:$AK$128,MATCH(Y$1,'Data MOP+BEN'!$B$1:$AK$1,0))*'Data MOP'!$B$337</f>
        <v>99938374005739.438</v>
      </c>
      <c r="Z9" s="27">
        <f>INDEX('Data MOP+BEN'!$B$128:$AK$128,MATCH(Z$1,'Data MOP+BEN'!$B$1:$AK$1,0))*'Data MOP'!$B$337</f>
        <v>100875727636043.78</v>
      </c>
      <c r="AA9" s="27">
        <f>INDEX('Data MOP+BEN'!$B$128:$AK$128,MATCH(AA$1,'Data MOP+BEN'!$B$1:$AK$1,0))*'Data MOP'!$B$337</f>
        <v>101813081266348.13</v>
      </c>
      <c r="AB9" s="27">
        <f>INDEX('Data MOP+BEN'!$B$128:$AK$128,MATCH(AB$1,'Data MOP+BEN'!$B$1:$AK$1,0))*'Data MOP'!$B$337</f>
        <v>102783737714331.34</v>
      </c>
      <c r="AC9" s="27">
        <f>INDEX('Data MOP+BEN'!$B$128:$AK$128,MATCH(AC$1,'Data MOP+BEN'!$B$1:$AK$1,0))*'Data MOP'!$B$337</f>
        <v>103754394162314.56</v>
      </c>
      <c r="AD9" s="27">
        <f>INDEX('Data MOP+BEN'!$B$128:$AK$128,MATCH(AD$1,'Data MOP+BEN'!$B$1:$AK$1,0))*'Data MOP'!$B$337</f>
        <v>104725050610297.8</v>
      </c>
      <c r="AE9" s="27">
        <f>INDEX('Data MOP+BEN'!$B$128:$AK$128,MATCH(AE$1,'Data MOP+BEN'!$B$1:$AK$1,0))*'Data MOP'!$B$337</f>
        <v>105695707058281.02</v>
      </c>
      <c r="AF9" s="27">
        <f>INDEX('Data MOP+BEN'!$B$128:$AK$128,MATCH(AF$1,'Data MOP+BEN'!$B$1:$AK$1,0))*'Data MOP'!$B$337</f>
        <v>106666363506264.25</v>
      </c>
      <c r="AG9" s="27">
        <f>INDEX('Data MOP+BEN'!$B$128:$AK$128,MATCH(AG$1,'Data MOP+BEN'!$B$1:$AK$1,0))*'Data MOP'!$B$337</f>
        <v>106914164062265.36</v>
      </c>
      <c r="AH9" s="27">
        <f>INDEX('Data MOP+BEN'!$B$128:$AK$128,MATCH(AH$1,'Data MOP+BEN'!$B$1:$AK$1,0))*'Data MOP'!$B$337</f>
        <v>107161964618266.48</v>
      </c>
      <c r="AI9" s="27">
        <f>INDEX('Data MOP+BEN'!$B$128:$AK$128,MATCH(AI$1,'Data MOP+BEN'!$B$1:$AK$1,0))*'Data MOP'!$B$337</f>
        <v>107409765174267.61</v>
      </c>
      <c r="AJ9" s="27">
        <f>INDEX('Data MOP+BEN'!$B$128:$AK$128,MATCH(AJ$1,'Data MOP+BEN'!$B$1:$AK$1,0))*'Data MOP'!$B$337</f>
        <v>107657565730268.72</v>
      </c>
      <c r="AK9" s="27">
        <f>INDEX('Data MOP+BEN'!$B$128:$AK$128,MATCH(AK$1,'Data MOP+BEN'!$B$1:$AK$1,0))*'Data MOP'!$B$337</f>
        <v>107905366286269.84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-0.499984740745262"/>
  </sheetPr>
  <dimension ref="A1:AK9"/>
  <sheetViews>
    <sheetView workbookViewId="0">
      <selection activeCell="B9" sqref="B9"/>
    </sheetView>
  </sheetViews>
  <sheetFormatPr defaultColWidth="8.796875" defaultRowHeight="14.25"/>
  <cols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MOP+BEN'!$B$16:$AK$16,MATCH(B$1,'Data MOP+BEN'!$B$1:$AK$1,0))*'Data MOP'!$B$337</f>
        <v>0</v>
      </c>
      <c r="C2" s="27">
        <f>INDEX('Data MOP+BEN'!$B$16:$AK$16,MATCH(C$1,'Data MOP+BEN'!$B$1:$AK$1,0))*'Data MOP'!$B$337</f>
        <v>0</v>
      </c>
      <c r="D2" s="27">
        <f>INDEX('Data MOP+BEN'!$B$16:$AK$16,MATCH(D$1,'Data MOP+BEN'!$B$1:$AK$1,0))*'Data MOP'!$B$337</f>
        <v>0</v>
      </c>
      <c r="E2" s="27">
        <f>INDEX('Data MOP+BEN'!$B$16:$AK$16,MATCH(E$1,'Data MOP+BEN'!$B$1:$AK$1,0))*'Data MOP'!$B$337</f>
        <v>0</v>
      </c>
      <c r="F2" s="27">
        <f>INDEX('Data MOP+BEN'!$B$16:$AK$16,MATCH(F$1,'Data MOP+BEN'!$B$1:$AK$1,0))*'Data MOP'!$B$337</f>
        <v>0</v>
      </c>
      <c r="G2" s="27">
        <f>INDEX('Data MOP+BEN'!$B$16:$AK$16,MATCH(G$1,'Data MOP+BEN'!$B$1:$AK$1,0))*'Data MOP'!$B$337</f>
        <v>0</v>
      </c>
      <c r="H2" s="27">
        <f>INDEX('Data MOP+BEN'!$B$16:$AK$16,MATCH(H$1,'Data MOP+BEN'!$B$1:$AK$1,0))*'Data MOP'!$B$337</f>
        <v>0</v>
      </c>
      <c r="I2" s="27">
        <f>INDEX('Data MOP+BEN'!$B$16:$AK$16,MATCH(I$1,'Data MOP+BEN'!$B$1:$AK$1,0))*'Data MOP'!$B$337</f>
        <v>0</v>
      </c>
      <c r="J2" s="27">
        <f>INDEX('Data MOP+BEN'!$B$16:$AK$16,MATCH(J$1,'Data MOP+BEN'!$B$1:$AK$1,0))*'Data MOP'!$B$337</f>
        <v>0</v>
      </c>
      <c r="K2" s="27">
        <f>INDEX('Data MOP+BEN'!$B$16:$AK$16,MATCH(K$1,'Data MOP+BEN'!$B$1:$AK$1,0))*'Data MOP'!$B$337</f>
        <v>0</v>
      </c>
      <c r="L2" s="27">
        <f>INDEX('Data MOP+BEN'!$B$16:$AK$16,MATCH(L$1,'Data MOP+BEN'!$B$1:$AK$1,0))*'Data MOP'!$B$337</f>
        <v>0</v>
      </c>
      <c r="M2" s="27">
        <f>INDEX('Data MOP+BEN'!$B$16:$AK$16,MATCH(M$1,'Data MOP+BEN'!$B$1:$AK$1,0))*'Data MOP'!$B$337</f>
        <v>0</v>
      </c>
      <c r="N2" s="27">
        <f>INDEX('Data MOP+BEN'!$B$16:$AK$16,MATCH(N$1,'Data MOP+BEN'!$B$1:$AK$1,0))*'Data MOP'!$B$337</f>
        <v>0</v>
      </c>
      <c r="O2" s="27">
        <f>INDEX('Data MOP+BEN'!$B$16:$AK$16,MATCH(O$1,'Data MOP+BEN'!$B$1:$AK$1,0))*'Data MOP'!$B$337</f>
        <v>0</v>
      </c>
      <c r="P2" s="27">
        <f>INDEX('Data MOP+BEN'!$B$16:$AK$16,MATCH(P$1,'Data MOP+BEN'!$B$1:$AK$1,0))*'Data MOP'!$B$337</f>
        <v>0</v>
      </c>
      <c r="Q2" s="27">
        <f>INDEX('Data MOP+BEN'!$B$16:$AK$16,MATCH(Q$1,'Data MOP+BEN'!$B$1:$AK$1,0))*'Data MOP'!$B$337</f>
        <v>0</v>
      </c>
      <c r="R2" s="27">
        <f>INDEX('Data MOP+BEN'!$B$16:$AK$16,MATCH(R$1,'Data MOP+BEN'!$B$1:$AK$1,0))*'Data MOP'!$B$337</f>
        <v>0</v>
      </c>
      <c r="S2" s="27">
        <f>INDEX('Data MOP+BEN'!$B$16:$AK$16,MATCH(S$1,'Data MOP+BEN'!$B$1:$AK$1,0))*'Data MOP'!$B$337</f>
        <v>0</v>
      </c>
      <c r="T2" s="27">
        <f>INDEX('Data MOP+BEN'!$B$16:$AK$16,MATCH(T$1,'Data MOP+BEN'!$B$1:$AK$1,0))*'Data MOP'!$B$337</f>
        <v>0</v>
      </c>
      <c r="U2" s="27">
        <f>INDEX('Data MOP+BEN'!$B$16:$AK$16,MATCH(U$1,'Data MOP+BEN'!$B$1:$AK$1,0))*'Data MOP'!$B$337</f>
        <v>0</v>
      </c>
      <c r="V2" s="27">
        <f>INDEX('Data MOP+BEN'!$B$16:$AK$16,MATCH(V$1,'Data MOP+BEN'!$B$1:$AK$1,0))*'Data MOP'!$B$337</f>
        <v>0</v>
      </c>
      <c r="W2" s="27">
        <f>INDEX('Data MOP+BEN'!$B$16:$AK$16,MATCH(W$1,'Data MOP+BEN'!$B$1:$AK$1,0))*'Data MOP'!$B$337</f>
        <v>0</v>
      </c>
      <c r="X2" s="27">
        <f>INDEX('Data MOP+BEN'!$B$16:$AK$16,MATCH(X$1,'Data MOP+BEN'!$B$1:$AK$1,0))*'Data MOP'!$B$337</f>
        <v>0</v>
      </c>
      <c r="Y2" s="27">
        <f>INDEX('Data MOP+BEN'!$B$16:$AK$16,MATCH(Y$1,'Data MOP+BEN'!$B$1:$AK$1,0))*'Data MOP'!$B$337</f>
        <v>0</v>
      </c>
      <c r="Z2" s="27">
        <f>INDEX('Data MOP+BEN'!$B$16:$AK$16,MATCH(Z$1,'Data MOP+BEN'!$B$1:$AK$1,0))*'Data MOP'!$B$337</f>
        <v>0</v>
      </c>
      <c r="AA2" s="27">
        <f>INDEX('Data MOP+BEN'!$B$16:$AK$16,MATCH(AA$1,'Data MOP+BEN'!$B$1:$AK$1,0))*'Data MOP'!$B$337</f>
        <v>0</v>
      </c>
      <c r="AB2" s="27">
        <f>INDEX('Data MOP+BEN'!$B$16:$AK$16,MATCH(AB$1,'Data MOP+BEN'!$B$1:$AK$1,0))*'Data MOP'!$B$337</f>
        <v>0</v>
      </c>
      <c r="AC2" s="27">
        <f>INDEX('Data MOP+BEN'!$B$16:$AK$16,MATCH(AC$1,'Data MOP+BEN'!$B$1:$AK$1,0))*'Data MOP'!$B$337</f>
        <v>0</v>
      </c>
      <c r="AD2" s="27">
        <f>INDEX('Data MOP+BEN'!$B$16:$AK$16,MATCH(AD$1,'Data MOP+BEN'!$B$1:$AK$1,0))*'Data MOP'!$B$337</f>
        <v>0</v>
      </c>
      <c r="AE2" s="27">
        <f>INDEX('Data MOP+BEN'!$B$16:$AK$16,MATCH(AE$1,'Data MOP+BEN'!$B$1:$AK$1,0))*'Data MOP'!$B$337</f>
        <v>0</v>
      </c>
      <c r="AF2" s="27">
        <f>INDEX('Data MOP+BEN'!$B$16:$AK$16,MATCH(AF$1,'Data MOP+BEN'!$B$1:$AK$1,0))*'Data MOP'!$B$337</f>
        <v>0</v>
      </c>
      <c r="AG2" s="27">
        <f>INDEX('Data MOP+BEN'!$B$16:$AK$16,MATCH(AG$1,'Data MOP+BEN'!$B$1:$AK$1,0))*'Data MOP'!$B$337</f>
        <v>0</v>
      </c>
      <c r="AH2" s="27">
        <f>INDEX('Data MOP+BEN'!$B$16:$AK$16,MATCH(AH$1,'Data MOP+BEN'!$B$1:$AK$1,0))*'Data MOP'!$B$337</f>
        <v>0</v>
      </c>
      <c r="AI2" s="27">
        <f>INDEX('Data MOP+BEN'!$B$16:$AK$16,MATCH(AI$1,'Data MOP+BEN'!$B$1:$AK$1,0))*'Data MOP'!$B$337</f>
        <v>0</v>
      </c>
      <c r="AJ2" s="27">
        <f>INDEX('Data MOP+BEN'!$B$16:$AK$16,MATCH(AJ$1,'Data MOP+BEN'!$B$1:$AK$1,0))*'Data MOP'!$B$337</f>
        <v>0</v>
      </c>
      <c r="AK2" s="27">
        <f>INDEX('Data MOP+BEN'!$B$16:$AK$16,MATCH(AK$1,'Data MOP+BEN'!$B$1:$AK$1,0))*'Data MOP'!$B$337</f>
        <v>0</v>
      </c>
    </row>
    <row r="3" spans="1:37">
      <c r="A3" t="s">
        <v>1</v>
      </c>
      <c r="B3" s="27">
        <f>INDEX('Data MOP+BEN'!$B$29:$AK$29,MATCH(B$1,'Data MOP+BEN'!$B$1:$AK$1,0))*'Data MOP'!$B$337</f>
        <v>96345391726928.984</v>
      </c>
      <c r="C3" s="27">
        <f>INDEX('Data MOP+BEN'!$B$29:$AK$29,MATCH(C$1,'Data MOP+BEN'!$B$1:$AK$1,0))*'Data MOP'!$B$337</f>
        <v>98686494703471.203</v>
      </c>
      <c r="D3" s="27">
        <f>INDEX('Data MOP+BEN'!$B$29:$AK$29,MATCH(D$1,'Data MOP+BEN'!$B$1:$AK$1,0))*'Data MOP'!$B$337</f>
        <v>101027597680013.39</v>
      </c>
      <c r="E3" s="27">
        <f>INDEX('Data MOP+BEN'!$B$29:$AK$29,MATCH(E$1,'Data MOP+BEN'!$B$1:$AK$1,0))*'Data MOP'!$B$337</f>
        <v>103368700656555.59</v>
      </c>
      <c r="F3" s="27">
        <f>INDEX('Data MOP+BEN'!$B$29:$AK$29,MATCH(F$1,'Data MOP+BEN'!$B$1:$AK$1,0))*'Data MOP'!$B$337</f>
        <v>105709803633097.8</v>
      </c>
      <c r="G3" s="27">
        <f>INDEX('Data MOP+BEN'!$B$29:$AK$29,MATCH(G$1,'Data MOP+BEN'!$B$1:$AK$1,0))*'Data MOP'!$B$337</f>
        <v>108050906609640</v>
      </c>
      <c r="H3" s="27">
        <f>INDEX('Data MOP+BEN'!$B$29:$AK$29,MATCH(H$1,'Data MOP+BEN'!$B$1:$AK$1,0))*'Data MOP'!$B$337</f>
        <v>110771135574286.19</v>
      </c>
      <c r="I3" s="27">
        <f>INDEX('Data MOP+BEN'!$B$29:$AK$29,MATCH(I$1,'Data MOP+BEN'!$B$1:$AK$1,0))*'Data MOP'!$B$337</f>
        <v>113491364538932.41</v>
      </c>
      <c r="J3" s="27">
        <f>INDEX('Data MOP+BEN'!$B$29:$AK$29,MATCH(J$1,'Data MOP+BEN'!$B$1:$AK$1,0))*'Data MOP'!$B$337</f>
        <v>116211593503578.59</v>
      </c>
      <c r="K3" s="27">
        <f>INDEX('Data MOP+BEN'!$B$29:$AK$29,MATCH(K$1,'Data MOP+BEN'!$B$1:$AK$1,0))*'Data MOP'!$B$337</f>
        <v>118931822468224.8</v>
      </c>
      <c r="L3" s="27">
        <f>INDEX('Data MOP+BEN'!$B$29:$AK$29,MATCH(L$1,'Data MOP+BEN'!$B$1:$AK$1,0))*'Data MOP'!$B$337</f>
        <v>121652051432871</v>
      </c>
      <c r="M3" s="27">
        <f>INDEX('Data MOP+BEN'!$B$29:$AK$29,MATCH(M$1,'Data MOP+BEN'!$B$1:$AK$1,0))*'Data MOP'!$B$337</f>
        <v>124372280397517.19</v>
      </c>
      <c r="N3" s="27">
        <f>INDEX('Data MOP+BEN'!$B$29:$AK$29,MATCH(N$1,'Data MOP+BEN'!$B$1:$AK$1,0))*'Data MOP'!$B$337</f>
        <v>127092509362163.38</v>
      </c>
      <c r="O3" s="27">
        <f>INDEX('Data MOP+BEN'!$B$29:$AK$29,MATCH(O$1,'Data MOP+BEN'!$B$1:$AK$1,0))*'Data MOP'!$B$337</f>
        <v>129812738326809.59</v>
      </c>
      <c r="P3" s="27">
        <f>INDEX('Data MOP+BEN'!$B$29:$AK$29,MATCH(P$1,'Data MOP+BEN'!$B$1:$AK$1,0))*'Data MOP'!$B$337</f>
        <v>132532967291455.78</v>
      </c>
      <c r="Q3" s="27">
        <f>INDEX('Data MOP+BEN'!$B$29:$AK$29,MATCH(Q$1,'Data MOP+BEN'!$B$1:$AK$1,0))*'Data MOP'!$B$337</f>
        <v>135253196256101.97</v>
      </c>
      <c r="R3" s="27">
        <f>INDEX('Data MOP+BEN'!$B$29:$AK$29,MATCH(R$1,'Data MOP+BEN'!$B$1:$AK$1,0))*'Data MOP'!$B$337</f>
        <v>136039882681417.78</v>
      </c>
      <c r="S3" s="27">
        <f>INDEX('Data MOP+BEN'!$B$29:$AK$29,MATCH(S$1,'Data MOP+BEN'!$B$1:$AK$1,0))*'Data MOP'!$B$337</f>
        <v>136826569106733.59</v>
      </c>
      <c r="T3" s="27">
        <f>INDEX('Data MOP+BEN'!$B$29:$AK$29,MATCH(T$1,'Data MOP+BEN'!$B$1:$AK$1,0))*'Data MOP'!$B$337</f>
        <v>137613255532049.38</v>
      </c>
      <c r="U3" s="27">
        <f>INDEX('Data MOP+BEN'!$B$29:$AK$29,MATCH(U$1,'Data MOP+BEN'!$B$1:$AK$1,0))*'Data MOP'!$B$337</f>
        <v>138399941957365.19</v>
      </c>
      <c r="V3" s="27">
        <f>INDEX('Data MOP+BEN'!$B$29:$AK$29,MATCH(V$1,'Data MOP+BEN'!$B$1:$AK$1,0))*'Data MOP'!$B$337</f>
        <v>139186628382681</v>
      </c>
      <c r="W3" s="27">
        <f>INDEX('Data MOP+BEN'!$B$29:$AK$29,MATCH(W$1,'Data MOP+BEN'!$B$1:$AK$1,0))*'Data MOP'!$B$337</f>
        <v>139973314807996.78</v>
      </c>
      <c r="X3" s="27">
        <f>INDEX('Data MOP+BEN'!$B$29:$AK$29,MATCH(X$1,'Data MOP+BEN'!$B$1:$AK$1,0))*'Data MOP'!$B$337</f>
        <v>140760001233312.59</v>
      </c>
      <c r="Y3" s="27">
        <f>INDEX('Data MOP+BEN'!$B$29:$AK$29,MATCH(Y$1,'Data MOP+BEN'!$B$1:$AK$1,0))*'Data MOP'!$B$337</f>
        <v>141546687658628.38</v>
      </c>
      <c r="Z3" s="27">
        <f>INDEX('Data MOP+BEN'!$B$29:$AK$29,MATCH(Z$1,'Data MOP+BEN'!$B$1:$AK$1,0))*'Data MOP'!$B$337</f>
        <v>142333374083944.19</v>
      </c>
      <c r="AA3" s="27">
        <f>INDEX('Data MOP+BEN'!$B$29:$AK$29,MATCH(AA$1,'Data MOP+BEN'!$B$1:$AK$1,0))*'Data MOP'!$B$337</f>
        <v>143120060509259.97</v>
      </c>
      <c r="AB3" s="27">
        <f>INDEX('Data MOP+BEN'!$B$29:$AK$29,MATCH(AB$1,'Data MOP+BEN'!$B$1:$AK$1,0))*'Data MOP'!$B$337</f>
        <v>143063191611044.38</v>
      </c>
      <c r="AC3" s="27">
        <f>INDEX('Data MOP+BEN'!$B$29:$AK$29,MATCH(AC$1,'Data MOP+BEN'!$B$1:$AK$1,0))*'Data MOP'!$B$337</f>
        <v>143006322712828.78</v>
      </c>
      <c r="AD3" s="27">
        <f>INDEX('Data MOP+BEN'!$B$29:$AK$29,MATCH(AD$1,'Data MOP+BEN'!$B$1:$AK$1,0))*'Data MOP'!$B$337</f>
        <v>142949453814613.19</v>
      </c>
      <c r="AE3" s="27">
        <f>INDEX('Data MOP+BEN'!$B$29:$AK$29,MATCH(AE$1,'Data MOP+BEN'!$B$1:$AK$1,0))*'Data MOP'!$B$337</f>
        <v>142892584916397.56</v>
      </c>
      <c r="AF3" s="27">
        <f>INDEX('Data MOP+BEN'!$B$29:$AK$29,MATCH(AF$1,'Data MOP+BEN'!$B$1:$AK$1,0))*'Data MOP'!$B$337</f>
        <v>142835716018181.97</v>
      </c>
      <c r="AG3" s="27">
        <f>INDEX('Data MOP+BEN'!$B$29:$AK$29,MATCH(AG$1,'Data MOP+BEN'!$B$1:$AK$1,0))*'Data MOP'!$B$337</f>
        <v>142778847119966.38</v>
      </c>
      <c r="AH3" s="27">
        <f>INDEX('Data MOP+BEN'!$B$29:$AK$29,MATCH(AH$1,'Data MOP+BEN'!$B$1:$AK$1,0))*'Data MOP'!$B$337</f>
        <v>142721978221750.78</v>
      </c>
      <c r="AI3" s="27">
        <f>INDEX('Data MOP+BEN'!$B$29:$AK$29,MATCH(AI$1,'Data MOP+BEN'!$B$1:$AK$1,0))*'Data MOP'!$B$337</f>
        <v>142665109323535.16</v>
      </c>
      <c r="AJ3" s="27">
        <f>INDEX('Data MOP+BEN'!$B$29:$AK$29,MATCH(AJ$1,'Data MOP+BEN'!$B$1:$AK$1,0))*'Data MOP'!$B$337</f>
        <v>142608240425319.56</v>
      </c>
      <c r="AK3" s="27">
        <f>INDEX('Data MOP+BEN'!$B$29:$AK$29,MATCH(AK$1,'Data MOP+BEN'!$B$1:$AK$1,0))*'Data MOP'!$B$337</f>
        <v>142551371527103.97</v>
      </c>
    </row>
    <row r="4" spans="1:37">
      <c r="A4" t="s">
        <v>2</v>
      </c>
      <c r="B4" s="27">
        <f>INDEX('Data MOP+BEN'!$B$41:$AK$41,MATCH(B$1,'Data MOP+BEN'!$B$1:$AK$1,0))*'Data MOP'!$B$337</f>
        <v>0</v>
      </c>
      <c r="C4" s="27">
        <f>INDEX('Data MOP+BEN'!$B$41:$AK$41,MATCH(C$1,'Data MOP+BEN'!$B$1:$AK$1,0))*'Data MOP'!$B$337</f>
        <v>0</v>
      </c>
      <c r="D4" s="27">
        <f>INDEX('Data MOP+BEN'!$B$41:$AK$41,MATCH(D$1,'Data MOP+BEN'!$B$1:$AK$1,0))*'Data MOP'!$B$337</f>
        <v>0</v>
      </c>
      <c r="E4" s="27">
        <f>INDEX('Data MOP+BEN'!$B$41:$AK$41,MATCH(E$1,'Data MOP+BEN'!$B$1:$AK$1,0))*'Data MOP'!$B$337</f>
        <v>0</v>
      </c>
      <c r="F4" s="27">
        <f>INDEX('Data MOP+BEN'!$B$41:$AK$41,MATCH(F$1,'Data MOP+BEN'!$B$1:$AK$1,0))*'Data MOP'!$B$337</f>
        <v>0</v>
      </c>
      <c r="G4" s="27">
        <f>INDEX('Data MOP+BEN'!$B$41:$AK$41,MATCH(G$1,'Data MOP+BEN'!$B$1:$AK$1,0))*'Data MOP'!$B$337</f>
        <v>0</v>
      </c>
      <c r="H4" s="27">
        <f>INDEX('Data MOP+BEN'!$B$41:$AK$41,MATCH(H$1,'Data MOP+BEN'!$B$1:$AK$1,0))*'Data MOP'!$B$337</f>
        <v>0</v>
      </c>
      <c r="I4" s="27">
        <f>INDEX('Data MOP+BEN'!$B$41:$AK$41,MATCH(I$1,'Data MOP+BEN'!$B$1:$AK$1,0))*'Data MOP'!$B$337</f>
        <v>0</v>
      </c>
      <c r="J4" s="27">
        <f>INDEX('Data MOP+BEN'!$B$41:$AK$41,MATCH(J$1,'Data MOP+BEN'!$B$1:$AK$1,0))*'Data MOP'!$B$337</f>
        <v>0</v>
      </c>
      <c r="K4" s="27">
        <f>INDEX('Data MOP+BEN'!$B$41:$AK$41,MATCH(K$1,'Data MOP+BEN'!$B$1:$AK$1,0))*'Data MOP'!$B$337</f>
        <v>0</v>
      </c>
      <c r="L4" s="27">
        <f>INDEX('Data MOP+BEN'!$B$41:$AK$41,MATCH(L$1,'Data MOP+BEN'!$B$1:$AK$1,0))*'Data MOP'!$B$337</f>
        <v>0</v>
      </c>
      <c r="M4" s="27">
        <f>INDEX('Data MOP+BEN'!$B$41:$AK$41,MATCH(M$1,'Data MOP+BEN'!$B$1:$AK$1,0))*'Data MOP'!$B$337</f>
        <v>0</v>
      </c>
      <c r="N4" s="27">
        <f>INDEX('Data MOP+BEN'!$B$41:$AK$41,MATCH(N$1,'Data MOP+BEN'!$B$1:$AK$1,0))*'Data MOP'!$B$337</f>
        <v>0</v>
      </c>
      <c r="O4" s="27">
        <f>INDEX('Data MOP+BEN'!$B$41:$AK$41,MATCH(O$1,'Data MOP+BEN'!$B$1:$AK$1,0))*'Data MOP'!$B$337</f>
        <v>0</v>
      </c>
      <c r="P4" s="27">
        <f>INDEX('Data MOP+BEN'!$B$41:$AK$41,MATCH(P$1,'Data MOP+BEN'!$B$1:$AK$1,0))*'Data MOP'!$B$337</f>
        <v>0</v>
      </c>
      <c r="Q4" s="27">
        <f>INDEX('Data MOP+BEN'!$B$41:$AK$41,MATCH(Q$1,'Data MOP+BEN'!$B$1:$AK$1,0))*'Data MOP'!$B$337</f>
        <v>0</v>
      </c>
      <c r="R4" s="27">
        <f>INDEX('Data MOP+BEN'!$B$41:$AK$41,MATCH(R$1,'Data MOP+BEN'!$B$1:$AK$1,0))*'Data MOP'!$B$337</f>
        <v>0</v>
      </c>
      <c r="S4" s="27">
        <f>INDEX('Data MOP+BEN'!$B$41:$AK$41,MATCH(S$1,'Data MOP+BEN'!$B$1:$AK$1,0))*'Data MOP'!$B$337</f>
        <v>0</v>
      </c>
      <c r="T4" s="27">
        <f>INDEX('Data MOP+BEN'!$B$41:$AK$41,MATCH(T$1,'Data MOP+BEN'!$B$1:$AK$1,0))*'Data MOP'!$B$337</f>
        <v>0</v>
      </c>
      <c r="U4" s="27">
        <f>INDEX('Data MOP+BEN'!$B$41:$AK$41,MATCH(U$1,'Data MOP+BEN'!$B$1:$AK$1,0))*'Data MOP'!$B$337</f>
        <v>0</v>
      </c>
      <c r="V4" s="27">
        <f>INDEX('Data MOP+BEN'!$B$41:$AK$41,MATCH(V$1,'Data MOP+BEN'!$B$1:$AK$1,0))*'Data MOP'!$B$337</f>
        <v>0</v>
      </c>
      <c r="W4" s="27">
        <f>INDEX('Data MOP+BEN'!$B$41:$AK$41,MATCH(W$1,'Data MOP+BEN'!$B$1:$AK$1,0))*'Data MOP'!$B$337</f>
        <v>0</v>
      </c>
      <c r="X4" s="27">
        <f>INDEX('Data MOP+BEN'!$B$41:$AK$41,MATCH(X$1,'Data MOP+BEN'!$B$1:$AK$1,0))*'Data MOP'!$B$337</f>
        <v>0</v>
      </c>
      <c r="Y4" s="27">
        <f>INDEX('Data MOP+BEN'!$B$41:$AK$41,MATCH(Y$1,'Data MOP+BEN'!$B$1:$AK$1,0))*'Data MOP'!$B$337</f>
        <v>0</v>
      </c>
      <c r="Z4" s="27">
        <f>INDEX('Data MOP+BEN'!$B$41:$AK$41,MATCH(Z$1,'Data MOP+BEN'!$B$1:$AK$1,0))*'Data MOP'!$B$337</f>
        <v>0</v>
      </c>
      <c r="AA4" s="27">
        <f>INDEX('Data MOP+BEN'!$B$41:$AK$41,MATCH(AA$1,'Data MOP+BEN'!$B$1:$AK$1,0))*'Data MOP'!$B$337</f>
        <v>0</v>
      </c>
      <c r="AB4" s="27">
        <f>INDEX('Data MOP+BEN'!$B$41:$AK$41,MATCH(AB$1,'Data MOP+BEN'!$B$1:$AK$1,0))*'Data MOP'!$B$337</f>
        <v>0</v>
      </c>
      <c r="AC4" s="27">
        <f>INDEX('Data MOP+BEN'!$B$41:$AK$41,MATCH(AC$1,'Data MOP+BEN'!$B$1:$AK$1,0))*'Data MOP'!$B$337</f>
        <v>0</v>
      </c>
      <c r="AD4" s="27">
        <f>INDEX('Data MOP+BEN'!$B$41:$AK$41,MATCH(AD$1,'Data MOP+BEN'!$B$1:$AK$1,0))*'Data MOP'!$B$337</f>
        <v>0</v>
      </c>
      <c r="AE4" s="27">
        <f>INDEX('Data MOP+BEN'!$B$41:$AK$41,MATCH(AE$1,'Data MOP+BEN'!$B$1:$AK$1,0))*'Data MOP'!$B$337</f>
        <v>0</v>
      </c>
      <c r="AF4" s="27">
        <f>INDEX('Data MOP+BEN'!$B$41:$AK$41,MATCH(AF$1,'Data MOP+BEN'!$B$1:$AK$1,0))*'Data MOP'!$B$337</f>
        <v>0</v>
      </c>
      <c r="AG4" s="27">
        <f>INDEX('Data MOP+BEN'!$B$41:$AK$41,MATCH(AG$1,'Data MOP+BEN'!$B$1:$AK$1,0))*'Data MOP'!$B$337</f>
        <v>0</v>
      </c>
      <c r="AH4" s="27">
        <f>INDEX('Data MOP+BEN'!$B$41:$AK$41,MATCH(AH$1,'Data MOP+BEN'!$B$1:$AK$1,0))*'Data MOP'!$B$337</f>
        <v>0</v>
      </c>
      <c r="AI4" s="27">
        <f>INDEX('Data MOP+BEN'!$B$41:$AK$41,MATCH(AI$1,'Data MOP+BEN'!$B$1:$AK$1,0))*'Data MOP'!$B$337</f>
        <v>0</v>
      </c>
      <c r="AJ4" s="27">
        <f>INDEX('Data MOP+BEN'!$B$41:$AK$41,MATCH(AJ$1,'Data MOP+BEN'!$B$1:$AK$1,0))*'Data MOP'!$B$337</f>
        <v>0</v>
      </c>
      <c r="AK4" s="27">
        <f>INDEX('Data MOP+BEN'!$B$41:$AK$41,MATCH(AK$1,'Data MOP+BEN'!$B$1:$AK$1,0))*'Data MOP'!$B$337</f>
        <v>0</v>
      </c>
    </row>
    <row r="5" spans="1:37">
      <c r="A5" t="s">
        <v>3</v>
      </c>
      <c r="B5" s="27">
        <f>INDEX('Data MOP+BEN'!$B$53:$AK$53,MATCH(B$1,'Data MOP+BEN'!$B$1:$AK$1,0))*'Data MOP'!$B$337</f>
        <v>8521202683898.2148</v>
      </c>
      <c r="C5" s="27">
        <f>INDEX('Data MOP+BEN'!$B$53:$AK$53,MATCH(C$1,'Data MOP+BEN'!$B$1:$AK$1,0))*'Data MOP'!$B$337</f>
        <v>7338180758519.3105</v>
      </c>
      <c r="D5" s="27">
        <f>INDEX('Data MOP+BEN'!$B$53:$AK$53,MATCH(D$1,'Data MOP+BEN'!$B$1:$AK$1,0))*'Data MOP'!$B$337</f>
        <v>8364654915331.3887</v>
      </c>
      <c r="E5" s="27">
        <f>INDEX('Data MOP+BEN'!$B$53:$AK$53,MATCH(E$1,'Data MOP+BEN'!$B$1:$AK$1,0))*'Data MOP'!$B$337</f>
        <v>8753708632323.5459</v>
      </c>
      <c r="F5" s="27">
        <f>INDEX('Data MOP+BEN'!$B$53:$AK$53,MATCH(F$1,'Data MOP+BEN'!$B$1:$AK$1,0))*'Data MOP'!$B$337</f>
        <v>9142762349315.7031</v>
      </c>
      <c r="G5" s="27">
        <f>INDEX('Data MOP+BEN'!$B$53:$AK$53,MATCH(G$1,'Data MOP+BEN'!$B$1:$AK$1,0))*'Data MOP'!$B$337</f>
        <v>9531816066307.8613</v>
      </c>
      <c r="H5" s="27">
        <f>INDEX('Data MOP+BEN'!$B$53:$AK$53,MATCH(H$1,'Data MOP+BEN'!$B$1:$AK$1,0))*'Data MOP'!$B$337</f>
        <v>9881964411600.8027</v>
      </c>
      <c r="I5" s="27">
        <f>INDEX('Data MOP+BEN'!$B$53:$AK$53,MATCH(I$1,'Data MOP+BEN'!$B$1:$AK$1,0))*'Data MOP'!$B$337</f>
        <v>10232112756893.744</v>
      </c>
      <c r="J5" s="27">
        <f>INDEX('Data MOP+BEN'!$B$53:$AK$53,MATCH(J$1,'Data MOP+BEN'!$B$1:$AK$1,0))*'Data MOP'!$B$337</f>
        <v>10582261102186.686</v>
      </c>
      <c r="K5" s="27">
        <f>INDEX('Data MOP+BEN'!$B$53:$AK$53,MATCH(K$1,'Data MOP+BEN'!$B$1:$AK$1,0))*'Data MOP'!$B$337</f>
        <v>10932409447479.629</v>
      </c>
      <c r="L5" s="27">
        <f>INDEX('Data MOP+BEN'!$B$53:$AK$53,MATCH(L$1,'Data MOP+BEN'!$B$1:$AK$1,0))*'Data MOP'!$B$337</f>
        <v>11282557792772.57</v>
      </c>
      <c r="M5" s="27">
        <f>INDEX('Data MOP+BEN'!$B$53:$AK$53,MATCH(M$1,'Data MOP+BEN'!$B$1:$AK$1,0))*'Data MOP'!$B$337</f>
        <v>11632706138065.512</v>
      </c>
      <c r="N5" s="27">
        <f>INDEX('Data MOP+BEN'!$B$53:$AK$53,MATCH(N$1,'Data MOP+BEN'!$B$1:$AK$1,0))*'Data MOP'!$B$337</f>
        <v>11982854483358.453</v>
      </c>
      <c r="O5" s="27">
        <f>INDEX('Data MOP+BEN'!$B$53:$AK$53,MATCH(O$1,'Data MOP+BEN'!$B$1:$AK$1,0))*'Data MOP'!$B$337</f>
        <v>12333002828651.395</v>
      </c>
      <c r="P5" s="27">
        <f>INDEX('Data MOP+BEN'!$B$53:$AK$53,MATCH(P$1,'Data MOP+BEN'!$B$1:$AK$1,0))*'Data MOP'!$B$337</f>
        <v>12683151173944.336</v>
      </c>
      <c r="Q5" s="27">
        <f>INDEX('Data MOP+BEN'!$B$53:$AK$53,MATCH(Q$1,'Data MOP+BEN'!$B$1:$AK$1,0))*'Data MOP'!$B$337</f>
        <v>13033299519237.279</v>
      </c>
      <c r="R5" s="27">
        <f>INDEX('Data MOP+BEN'!$B$53:$AK$53,MATCH(R$1,'Data MOP+BEN'!$B$1:$AK$1,0))*'Data MOP'!$B$337</f>
        <v>13305637121131.791</v>
      </c>
      <c r="S5" s="27">
        <f>INDEX('Data MOP+BEN'!$B$53:$AK$53,MATCH(S$1,'Data MOP+BEN'!$B$1:$AK$1,0))*'Data MOP'!$B$337</f>
        <v>13577974723026.299</v>
      </c>
      <c r="T5" s="27">
        <f>INDEX('Data MOP+BEN'!$B$53:$AK$53,MATCH(T$1,'Data MOP+BEN'!$B$1:$AK$1,0))*'Data MOP'!$B$337</f>
        <v>13850312324920.809</v>
      </c>
      <c r="U5" s="27">
        <f>INDEX('Data MOP+BEN'!$B$53:$AK$53,MATCH(U$1,'Data MOP+BEN'!$B$1:$AK$1,0))*'Data MOP'!$B$337</f>
        <v>14122649926815.318</v>
      </c>
      <c r="V5" s="27">
        <f>INDEX('Data MOP+BEN'!$B$53:$AK$53,MATCH(V$1,'Data MOP+BEN'!$B$1:$AK$1,0))*'Data MOP'!$B$337</f>
        <v>14394987528709.83</v>
      </c>
      <c r="W5" s="27">
        <f>INDEX('Data MOP+BEN'!$B$53:$AK$53,MATCH(W$1,'Data MOP+BEN'!$B$1:$AK$1,0))*'Data MOP'!$B$337</f>
        <v>14745135874002.771</v>
      </c>
      <c r="X5" s="27">
        <f>INDEX('Data MOP+BEN'!$B$53:$AK$53,MATCH(X$1,'Data MOP+BEN'!$B$1:$AK$1,0))*'Data MOP'!$B$337</f>
        <v>15095284219295.713</v>
      </c>
      <c r="Y5" s="27">
        <f>INDEX('Data MOP+BEN'!$B$53:$AK$53,MATCH(Y$1,'Data MOP+BEN'!$B$1:$AK$1,0))*'Data MOP'!$B$337</f>
        <v>15445432564588.654</v>
      </c>
      <c r="Z5" s="27">
        <f>INDEX('Data MOP+BEN'!$B$53:$AK$53,MATCH(Z$1,'Data MOP+BEN'!$B$1:$AK$1,0))*'Data MOP'!$B$337</f>
        <v>15795580909881.596</v>
      </c>
      <c r="AA5" s="27">
        <f>INDEX('Data MOP+BEN'!$B$53:$AK$53,MATCH(AA$1,'Data MOP+BEN'!$B$1:$AK$1,0))*'Data MOP'!$B$337</f>
        <v>16145729255174.537</v>
      </c>
      <c r="AB5" s="27">
        <f>INDEX('Data MOP+BEN'!$B$53:$AK$53,MATCH(AB$1,'Data MOP+BEN'!$B$1:$AK$1,0))*'Data MOP'!$B$337</f>
        <v>16301350741971.4</v>
      </c>
      <c r="AC5" s="27">
        <f>INDEX('Data MOP+BEN'!$B$53:$AK$53,MATCH(AC$1,'Data MOP+BEN'!$B$1:$AK$1,0))*'Data MOP'!$B$337</f>
        <v>16456972228768.264</v>
      </c>
      <c r="AD5" s="27">
        <f>INDEX('Data MOP+BEN'!$B$53:$AK$53,MATCH(AD$1,'Data MOP+BEN'!$B$1:$AK$1,0))*'Data MOP'!$B$337</f>
        <v>16612593715565.127</v>
      </c>
      <c r="AE5" s="27">
        <f>INDEX('Data MOP+BEN'!$B$53:$AK$53,MATCH(AE$1,'Data MOP+BEN'!$B$1:$AK$1,0))*'Data MOP'!$B$337</f>
        <v>16768215202361.99</v>
      </c>
      <c r="AF5" s="27">
        <f>INDEX('Data MOP+BEN'!$B$53:$AK$53,MATCH(AF$1,'Data MOP+BEN'!$B$1:$AK$1,0))*'Data MOP'!$B$337</f>
        <v>16923836689158.854</v>
      </c>
      <c r="AG5" s="27">
        <f>INDEX('Data MOP+BEN'!$B$53:$AK$53,MATCH(AG$1,'Data MOP+BEN'!$B$1:$AK$1,0))*'Data MOP'!$B$337</f>
        <v>17001647432557.285</v>
      </c>
      <c r="AH5" s="27">
        <f>INDEX('Data MOP+BEN'!$B$53:$AK$53,MATCH(AH$1,'Data MOP+BEN'!$B$1:$AK$1,0))*'Data MOP'!$B$337</f>
        <v>17079458175955.717</v>
      </c>
      <c r="AI5" s="27">
        <f>INDEX('Data MOP+BEN'!$B$53:$AK$53,MATCH(AI$1,'Data MOP+BEN'!$B$1:$AK$1,0))*'Data MOP'!$B$337</f>
        <v>17157268919354.146</v>
      </c>
      <c r="AJ5" s="27">
        <f>INDEX('Data MOP+BEN'!$B$53:$AK$53,MATCH(AJ$1,'Data MOP+BEN'!$B$1:$AK$1,0))*'Data MOP'!$B$337</f>
        <v>17235079662752.578</v>
      </c>
      <c r="AK5" s="27">
        <f>INDEX('Data MOP+BEN'!$B$53:$AK$53,MATCH(AK$1,'Data MOP+BEN'!$B$1:$AK$1,0))*'Data MOP'!$B$337</f>
        <v>17312890406151.01</v>
      </c>
    </row>
    <row r="6" spans="1:37">
      <c r="A6" t="s">
        <v>4</v>
      </c>
      <c r="B6" s="27">
        <f>INDEX('Data MOP+BEN'!$B$65:$AJ$65,MATCH(B$1,'Data MOP+BEN'!$B$1:$AK$1,0))*'Data MOP'!$B$337</f>
        <v>0</v>
      </c>
      <c r="C6" s="27">
        <f>INDEX('Data MOP+BEN'!$B$65:$AJ$65,MATCH(C$1,'Data MOP+BEN'!$B$1:$AK$1,0))*'Data MOP'!$B$337</f>
        <v>0</v>
      </c>
      <c r="D6" s="27">
        <f>INDEX('Data MOP+BEN'!$B$65:$AJ$65,MATCH(D$1,'Data MOP+BEN'!$B$1:$AK$1,0))*'Data MOP'!$B$337</f>
        <v>0</v>
      </c>
      <c r="E6" s="27">
        <f>INDEX('Data MOP+BEN'!$B$65:$AJ$65,MATCH(E$1,'Data MOP+BEN'!$B$1:$AK$1,0))*'Data MOP'!$B$337</f>
        <v>0</v>
      </c>
      <c r="F6" s="27">
        <f>INDEX('Data MOP+BEN'!$B$65:$AJ$65,MATCH(F$1,'Data MOP+BEN'!$B$1:$AK$1,0))*'Data MOP'!$B$337</f>
        <v>0</v>
      </c>
      <c r="G6" s="27">
        <f>INDEX('Data MOP+BEN'!$B$65:$AJ$65,MATCH(G$1,'Data MOP+BEN'!$B$1:$AK$1,0))*'Data MOP'!$B$337</f>
        <v>0</v>
      </c>
      <c r="H6" s="27">
        <f>INDEX('Data MOP+BEN'!$B$65:$AJ$65,MATCH(H$1,'Data MOP+BEN'!$B$1:$AK$1,0))*'Data MOP'!$B$337</f>
        <v>0</v>
      </c>
      <c r="I6" s="27">
        <f>INDEX('Data MOP+BEN'!$B$65:$AJ$65,MATCH(I$1,'Data MOP+BEN'!$B$1:$AK$1,0))*'Data MOP'!$B$337</f>
        <v>0</v>
      </c>
      <c r="J6" s="27">
        <f>INDEX('Data MOP+BEN'!$B$65:$AJ$65,MATCH(J$1,'Data MOP+BEN'!$B$1:$AK$1,0))*'Data MOP'!$B$337</f>
        <v>0</v>
      </c>
      <c r="K6" s="27">
        <f>INDEX('Data MOP+BEN'!$B$65:$AJ$65,MATCH(K$1,'Data MOP+BEN'!$B$1:$AK$1,0))*'Data MOP'!$B$337</f>
        <v>0</v>
      </c>
      <c r="L6" s="27">
        <f>INDEX('Data MOP+BEN'!$B$65:$AJ$65,MATCH(L$1,'Data MOP+BEN'!$B$1:$AK$1,0))*'Data MOP'!$B$337</f>
        <v>0</v>
      </c>
      <c r="M6" s="27">
        <f>INDEX('Data MOP+BEN'!$B$65:$AJ$65,MATCH(M$1,'Data MOP+BEN'!$B$1:$AK$1,0))*'Data MOP'!$B$337</f>
        <v>0</v>
      </c>
      <c r="N6" s="27">
        <f>INDEX('Data MOP+BEN'!$B$65:$AJ$65,MATCH(N$1,'Data MOP+BEN'!$B$1:$AK$1,0))*'Data MOP'!$B$337</f>
        <v>0</v>
      </c>
      <c r="O6" s="27">
        <f>INDEX('Data MOP+BEN'!$B$65:$AJ$65,MATCH(O$1,'Data MOP+BEN'!$B$1:$AK$1,0))*'Data MOP'!$B$337</f>
        <v>0</v>
      </c>
      <c r="P6" s="27">
        <f>INDEX('Data MOP+BEN'!$B$65:$AJ$65,MATCH(P$1,'Data MOP+BEN'!$B$1:$AK$1,0))*'Data MOP'!$B$337</f>
        <v>0</v>
      </c>
      <c r="Q6" s="27">
        <f>INDEX('Data MOP+BEN'!$B$65:$AJ$65,MATCH(Q$1,'Data MOP+BEN'!$B$1:$AK$1,0))*'Data MOP'!$B$337</f>
        <v>0</v>
      </c>
      <c r="R6" s="27">
        <f>INDEX('Data MOP+BEN'!$B$65:$AJ$65,MATCH(R$1,'Data MOP+BEN'!$B$1:$AK$1,0))*'Data MOP'!$B$337</f>
        <v>0</v>
      </c>
      <c r="S6" s="27">
        <f>INDEX('Data MOP+BEN'!$B$65:$AJ$65,MATCH(S$1,'Data MOP+BEN'!$B$1:$AK$1,0))*'Data MOP'!$B$337</f>
        <v>0</v>
      </c>
      <c r="T6" s="27">
        <f>INDEX('Data MOP+BEN'!$B$65:$AJ$65,MATCH(T$1,'Data MOP+BEN'!$B$1:$AK$1,0))*'Data MOP'!$B$337</f>
        <v>0</v>
      </c>
      <c r="U6" s="27">
        <f>INDEX('Data MOP+BEN'!$B$65:$AJ$65,MATCH(U$1,'Data MOP+BEN'!$B$1:$AK$1,0))*'Data MOP'!$B$337</f>
        <v>0</v>
      </c>
      <c r="V6" s="27">
        <f>INDEX('Data MOP+BEN'!$B$65:$AJ$65,MATCH(V$1,'Data MOP+BEN'!$B$1:$AK$1,0))*'Data MOP'!$B$337</f>
        <v>0</v>
      </c>
      <c r="W6" s="27">
        <f>INDEX('Data MOP+BEN'!$B$65:$AJ$65,MATCH(W$1,'Data MOP+BEN'!$B$1:$AK$1,0))*'Data MOP'!$B$337</f>
        <v>0</v>
      </c>
      <c r="X6" s="27">
        <f>INDEX('Data MOP+BEN'!$B$65:$AJ$65,MATCH(X$1,'Data MOP+BEN'!$B$1:$AK$1,0))*'Data MOP'!$B$337</f>
        <v>0</v>
      </c>
      <c r="Y6" s="27">
        <f>INDEX('Data MOP+BEN'!$B$65:$AJ$65,MATCH(Y$1,'Data MOP+BEN'!$B$1:$AK$1,0))*'Data MOP'!$B$337</f>
        <v>0</v>
      </c>
      <c r="Z6" s="27">
        <f>INDEX('Data MOP+BEN'!$B$65:$AJ$65,MATCH(Z$1,'Data MOP+BEN'!$B$1:$AK$1,0))*'Data MOP'!$B$337</f>
        <v>0</v>
      </c>
      <c r="AA6" s="27">
        <f>INDEX('Data MOP+BEN'!$B$65:$AJ$65,MATCH(AA$1,'Data MOP+BEN'!$B$1:$AK$1,0))*'Data MOP'!$B$337</f>
        <v>0</v>
      </c>
      <c r="AB6" s="27">
        <f>INDEX('Data MOP+BEN'!$B$65:$AJ$65,MATCH(AB$1,'Data MOP+BEN'!$B$1:$AK$1,0))*'Data MOP'!$B$337</f>
        <v>0</v>
      </c>
      <c r="AC6" s="27">
        <f>INDEX('Data MOP+BEN'!$B$65:$AJ$65,MATCH(AC$1,'Data MOP+BEN'!$B$1:$AK$1,0))*'Data MOP'!$B$337</f>
        <v>0</v>
      </c>
      <c r="AD6" s="27">
        <f>INDEX('Data MOP+BEN'!$B$65:$AJ$65,MATCH(AD$1,'Data MOP+BEN'!$B$1:$AK$1,0))*'Data MOP'!$B$337</f>
        <v>0</v>
      </c>
      <c r="AE6" s="27">
        <f>INDEX('Data MOP+BEN'!$B$65:$AJ$65,MATCH(AE$1,'Data MOP+BEN'!$B$1:$AK$1,0))*'Data MOP'!$B$337</f>
        <v>0</v>
      </c>
      <c r="AF6" s="27">
        <f>INDEX('Data MOP+BEN'!$B$65:$AJ$65,MATCH(AF$1,'Data MOP+BEN'!$B$1:$AK$1,0))*'Data MOP'!$B$337</f>
        <v>0</v>
      </c>
      <c r="AG6" s="27">
        <f>INDEX('Data MOP+BEN'!$B$65:$AJ$65,MATCH(AG$1,'Data MOP+BEN'!$B$1:$AK$1,0))*'Data MOP'!$B$337</f>
        <v>0</v>
      </c>
      <c r="AH6" s="27">
        <f>INDEX('Data MOP+BEN'!$B$65:$AJ$65,MATCH(AH$1,'Data MOP+BEN'!$B$1:$AK$1,0))*'Data MOP'!$B$337</f>
        <v>0</v>
      </c>
      <c r="AI6" s="27">
        <f>INDEX('Data MOP+BEN'!$B$65:$AJ$65,MATCH(AI$1,'Data MOP+BEN'!$B$1:$AK$1,0))*'Data MOP'!$B$337</f>
        <v>0</v>
      </c>
      <c r="AJ6" s="27">
        <f>INDEX('Data MOP+BEN'!$B$65:$AJ$65,MATCH(AJ$1,'Data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MOP+BEN'!$B$104:$AK$104,MATCH(B$1,'Data MOP+BEN'!$B$1:$AK$1,0))*'Data MOP'!$B$337</f>
        <v>0</v>
      </c>
      <c r="C7" s="27">
        <f>INDEX('Data MOP+BEN'!$B$104:$AK$104,MATCH(C$1,'Data MOP+BEN'!$B$1:$AK$1,0))*'Data MOP'!$B$337</f>
        <v>0</v>
      </c>
      <c r="D7" s="27">
        <f>INDEX('Data MOP+BEN'!$B$104:$AK$104,MATCH(D$1,'Data MOP+BEN'!$B$1:$AK$1,0))*'Data MOP'!$B$337</f>
        <v>0</v>
      </c>
      <c r="E7" s="27">
        <f>INDEX('Data MOP+BEN'!$B$104:$AK$104,MATCH(E$1,'Data MOP+BEN'!$B$1:$AK$1,0))*'Data MOP'!$B$337</f>
        <v>0</v>
      </c>
      <c r="F7" s="27">
        <f>INDEX('Data MOP+BEN'!$B$104:$AK$104,MATCH(F$1,'Data MOP+BEN'!$B$1:$AK$1,0))*'Data MOP'!$B$337</f>
        <v>0</v>
      </c>
      <c r="G7" s="27">
        <f>INDEX('Data MOP+BEN'!$B$104:$AK$104,MATCH(G$1,'Data MOP+BEN'!$B$1:$AK$1,0))*'Data MOP'!$B$337</f>
        <v>0</v>
      </c>
      <c r="H7" s="27">
        <f>INDEX('Data MOP+BEN'!$B$104:$AK$104,MATCH(H$1,'Data MOP+BEN'!$B$1:$AK$1,0))*'Data MOP'!$B$337</f>
        <v>0</v>
      </c>
      <c r="I7" s="27">
        <f>INDEX('Data MOP+BEN'!$B$104:$AK$104,MATCH(I$1,'Data MOP+BEN'!$B$1:$AK$1,0))*'Data MOP'!$B$337</f>
        <v>0</v>
      </c>
      <c r="J7" s="27">
        <f>INDEX('Data MOP+BEN'!$B$104:$AK$104,MATCH(J$1,'Data MOP+BEN'!$B$1:$AK$1,0))*'Data MOP'!$B$337</f>
        <v>0</v>
      </c>
      <c r="K7" s="27">
        <f>INDEX('Data MOP+BEN'!$B$104:$AK$104,MATCH(K$1,'Data MOP+BEN'!$B$1:$AK$1,0))*'Data MOP'!$B$337</f>
        <v>0</v>
      </c>
      <c r="L7" s="27">
        <f>INDEX('Data MOP+BEN'!$B$104:$AK$104,MATCH(L$1,'Data MOP+BEN'!$B$1:$AK$1,0))*'Data MOP'!$B$337</f>
        <v>0</v>
      </c>
      <c r="M7" s="27">
        <f>INDEX('Data MOP+BEN'!$B$104:$AK$104,MATCH(M$1,'Data MOP+BEN'!$B$1:$AK$1,0))*'Data MOP'!$B$337</f>
        <v>0</v>
      </c>
      <c r="N7" s="27">
        <f>INDEX('Data MOP+BEN'!$B$104:$AK$104,MATCH(N$1,'Data MOP+BEN'!$B$1:$AK$1,0))*'Data MOP'!$B$337</f>
        <v>0</v>
      </c>
      <c r="O7" s="27">
        <f>INDEX('Data MOP+BEN'!$B$104:$AK$104,MATCH(O$1,'Data MOP+BEN'!$B$1:$AK$1,0))*'Data MOP'!$B$337</f>
        <v>0</v>
      </c>
      <c r="P7" s="27">
        <f>INDEX('Data MOP+BEN'!$B$104:$AK$104,MATCH(P$1,'Data MOP+BEN'!$B$1:$AK$1,0))*'Data MOP'!$B$337</f>
        <v>0</v>
      </c>
      <c r="Q7" s="27">
        <f>INDEX('Data MOP+BEN'!$B$104:$AK$104,MATCH(Q$1,'Data MOP+BEN'!$B$1:$AK$1,0))*'Data MOP'!$B$337</f>
        <v>0</v>
      </c>
      <c r="R7" s="27">
        <f>INDEX('Data MOP+BEN'!$B$104:$AK$104,MATCH(R$1,'Data MOP+BEN'!$B$1:$AK$1,0))*'Data MOP'!$B$337</f>
        <v>0</v>
      </c>
      <c r="S7" s="27">
        <f>INDEX('Data MOP+BEN'!$B$104:$AK$104,MATCH(S$1,'Data MOP+BEN'!$B$1:$AK$1,0))*'Data MOP'!$B$337</f>
        <v>0</v>
      </c>
      <c r="T7" s="27">
        <f>INDEX('Data MOP+BEN'!$B$104:$AK$104,MATCH(T$1,'Data MOP+BEN'!$B$1:$AK$1,0))*'Data MOP'!$B$337</f>
        <v>0</v>
      </c>
      <c r="U7" s="27">
        <f>INDEX('Data MOP+BEN'!$B$104:$AK$104,MATCH(U$1,'Data MOP+BEN'!$B$1:$AK$1,0))*'Data MOP'!$B$337</f>
        <v>0</v>
      </c>
      <c r="V7" s="27">
        <f>INDEX('Data MOP+BEN'!$B$104:$AK$104,MATCH(V$1,'Data MOP+BEN'!$B$1:$AK$1,0))*'Data MOP'!$B$337</f>
        <v>0</v>
      </c>
      <c r="W7" s="27">
        <f>INDEX('Data MOP+BEN'!$B$104:$AK$104,MATCH(W$1,'Data MOP+BEN'!$B$1:$AK$1,0))*'Data MOP'!$B$337</f>
        <v>0</v>
      </c>
      <c r="X7" s="27">
        <f>INDEX('Data MOP+BEN'!$B$104:$AK$104,MATCH(X$1,'Data MOP+BEN'!$B$1:$AK$1,0))*'Data MOP'!$B$337</f>
        <v>0</v>
      </c>
      <c r="Y7" s="27">
        <f>INDEX('Data MOP+BEN'!$B$104:$AK$104,MATCH(Y$1,'Data MOP+BEN'!$B$1:$AK$1,0))*'Data MOP'!$B$337</f>
        <v>0</v>
      </c>
      <c r="Z7" s="27">
        <f>INDEX('Data MOP+BEN'!$B$104:$AK$104,MATCH(Z$1,'Data MOP+BEN'!$B$1:$AK$1,0))*'Data MOP'!$B$337</f>
        <v>0</v>
      </c>
      <c r="AA7" s="27">
        <f>INDEX('Data MOP+BEN'!$B$104:$AK$104,MATCH(AA$1,'Data MOP+BEN'!$B$1:$AK$1,0))*'Data MOP'!$B$337</f>
        <v>0</v>
      </c>
      <c r="AB7" s="27">
        <f>INDEX('Data MOP+BEN'!$B$104:$AK$104,MATCH(AB$1,'Data MOP+BEN'!$B$1:$AK$1,0))*'Data MOP'!$B$337</f>
        <v>0</v>
      </c>
      <c r="AC7" s="27">
        <f>INDEX('Data MOP+BEN'!$B$104:$AK$104,MATCH(AC$1,'Data MOP+BEN'!$B$1:$AK$1,0))*'Data MOP'!$B$337</f>
        <v>0</v>
      </c>
      <c r="AD7" s="27">
        <f>INDEX('Data MOP+BEN'!$B$104:$AK$104,MATCH(AD$1,'Data MOP+BEN'!$B$1:$AK$1,0))*'Data MOP'!$B$337</f>
        <v>0</v>
      </c>
      <c r="AE7" s="27">
        <f>INDEX('Data MOP+BEN'!$B$104:$AK$104,MATCH(AE$1,'Data MOP+BEN'!$B$1:$AK$1,0))*'Data MOP'!$B$337</f>
        <v>0</v>
      </c>
      <c r="AF7" s="27">
        <f>INDEX('Data MOP+BEN'!$B$104:$AK$104,MATCH(AF$1,'Data MOP+BEN'!$B$1:$AK$1,0))*'Data MOP'!$B$337</f>
        <v>0</v>
      </c>
      <c r="AG7" s="27">
        <f>INDEX('Data MOP+BEN'!$B$104:$AK$104,MATCH(AG$1,'Data MOP+BEN'!$B$1:$AK$1,0))*'Data MOP'!$B$337</f>
        <v>0</v>
      </c>
      <c r="AH7" s="27">
        <f>INDEX('Data MOP+BEN'!$B$104:$AK$104,MATCH(AH$1,'Data MOP+BEN'!$B$1:$AK$1,0))*'Data MOP'!$B$337</f>
        <v>0</v>
      </c>
      <c r="AI7" s="27">
        <f>INDEX('Data MOP+BEN'!$B$104:$AK$104,MATCH(AI$1,'Data MOP+BEN'!$B$1:$AK$1,0))*'Data MOP'!$B$337</f>
        <v>0</v>
      </c>
      <c r="AJ7" s="27">
        <f>INDEX('Data MOP+BEN'!$B$104:$AK$104,MATCH(AJ$1,'Data MOP+BEN'!$B$1:$AK$1,0))*'Data MOP'!$B$337</f>
        <v>0</v>
      </c>
      <c r="AK7" s="27">
        <f>INDEX('Data MOP+BEN'!$B$104:$AK$104,MATCH(AK$1,'Data MOP+BEN'!$B$1:$AK$1,0))*'Data MOP'!$B$337</f>
        <v>0</v>
      </c>
    </row>
    <row r="8" spans="1:37">
      <c r="A8" t="s">
        <v>6</v>
      </c>
      <c r="B8" s="27">
        <f>INDEX('Data MOP+BEN'!$B$117:$AK$117,MATCH(B$1,'Data MOP+BEN'!$B$1:$AK$1,0))*'Data MOP'!$B$337</f>
        <v>0</v>
      </c>
      <c r="C8" s="27">
        <f>INDEX('Data MOP+BEN'!$B$117:$AK$117,MATCH(C$1,'Data MOP+BEN'!$B$1:$AK$1,0))*'Data MOP'!$B$337</f>
        <v>0</v>
      </c>
      <c r="D8" s="27">
        <f>INDEX('Data MOP+BEN'!$B$117:$AK$117,MATCH(D$1,'Data MOP+BEN'!$B$1:$AK$1,0))*'Data MOP'!$B$337</f>
        <v>0</v>
      </c>
      <c r="E8" s="27">
        <f>INDEX('Data MOP+BEN'!$B$117:$AK$117,MATCH(E$1,'Data MOP+BEN'!$B$1:$AK$1,0))*'Data MOP'!$B$337</f>
        <v>0</v>
      </c>
      <c r="F8" s="27">
        <f>INDEX('Data MOP+BEN'!$B$117:$AK$117,MATCH(F$1,'Data MOP+BEN'!$B$1:$AK$1,0))*'Data MOP'!$B$337</f>
        <v>0</v>
      </c>
      <c r="G8" s="27">
        <f>INDEX('Data MOP+BEN'!$B$117:$AK$117,MATCH(G$1,'Data MOP+BEN'!$B$1:$AK$1,0))*'Data MOP'!$B$337</f>
        <v>0</v>
      </c>
      <c r="H8" s="27">
        <f>INDEX('Data MOP+BEN'!$B$117:$AK$117,MATCH(H$1,'Data MOP+BEN'!$B$1:$AK$1,0))*'Data MOP'!$B$337</f>
        <v>0</v>
      </c>
      <c r="I8" s="27">
        <f>INDEX('Data MOP+BEN'!$B$117:$AK$117,MATCH(I$1,'Data MOP+BEN'!$B$1:$AK$1,0))*'Data MOP'!$B$337</f>
        <v>0</v>
      </c>
      <c r="J8" s="27">
        <f>INDEX('Data MOP+BEN'!$B$117:$AK$117,MATCH(J$1,'Data MOP+BEN'!$B$1:$AK$1,0))*'Data MOP'!$B$337</f>
        <v>0</v>
      </c>
      <c r="K8" s="27">
        <f>INDEX('Data MOP+BEN'!$B$117:$AK$117,MATCH(K$1,'Data MOP+BEN'!$B$1:$AK$1,0))*'Data MOP'!$B$337</f>
        <v>0</v>
      </c>
      <c r="L8" s="27">
        <f>INDEX('Data MOP+BEN'!$B$117:$AK$117,MATCH(L$1,'Data MOP+BEN'!$B$1:$AK$1,0))*'Data MOP'!$B$337</f>
        <v>0</v>
      </c>
      <c r="M8" s="27">
        <f>INDEX('Data MOP+BEN'!$B$117:$AK$117,MATCH(M$1,'Data MOP+BEN'!$B$1:$AK$1,0))*'Data MOP'!$B$337</f>
        <v>0</v>
      </c>
      <c r="N8" s="27">
        <f>INDEX('Data MOP+BEN'!$B$117:$AK$117,MATCH(N$1,'Data MOP+BEN'!$B$1:$AK$1,0))*'Data MOP'!$B$337</f>
        <v>0</v>
      </c>
      <c r="O8" s="27">
        <f>INDEX('Data MOP+BEN'!$B$117:$AK$117,MATCH(O$1,'Data MOP+BEN'!$B$1:$AK$1,0))*'Data MOP'!$B$337</f>
        <v>0</v>
      </c>
      <c r="P8" s="27">
        <f>INDEX('Data MOP+BEN'!$B$117:$AK$117,MATCH(P$1,'Data MOP+BEN'!$B$1:$AK$1,0))*'Data MOP'!$B$337</f>
        <v>0</v>
      </c>
      <c r="Q8" s="27">
        <f>INDEX('Data MOP+BEN'!$B$117:$AK$117,MATCH(Q$1,'Data MOP+BEN'!$B$1:$AK$1,0))*'Data MOP'!$B$337</f>
        <v>0</v>
      </c>
      <c r="R8" s="27">
        <f>INDEX('Data MOP+BEN'!$B$117:$AK$117,MATCH(R$1,'Data MOP+BEN'!$B$1:$AK$1,0))*'Data MOP'!$B$337</f>
        <v>0</v>
      </c>
      <c r="S8" s="27">
        <f>INDEX('Data MOP+BEN'!$B$117:$AK$117,MATCH(S$1,'Data MOP+BEN'!$B$1:$AK$1,0))*'Data MOP'!$B$337</f>
        <v>0</v>
      </c>
      <c r="T8" s="27">
        <f>INDEX('Data MOP+BEN'!$B$117:$AK$117,MATCH(T$1,'Data MOP+BEN'!$B$1:$AK$1,0))*'Data MOP'!$B$337</f>
        <v>0</v>
      </c>
      <c r="U8" s="27">
        <f>INDEX('Data MOP+BEN'!$B$117:$AK$117,MATCH(U$1,'Data MOP+BEN'!$B$1:$AK$1,0))*'Data MOP'!$B$337</f>
        <v>0</v>
      </c>
      <c r="V8" s="27">
        <f>INDEX('Data MOP+BEN'!$B$117:$AK$117,MATCH(V$1,'Data MOP+BEN'!$B$1:$AK$1,0))*'Data MOP'!$B$337</f>
        <v>0</v>
      </c>
      <c r="W8" s="27">
        <f>INDEX('Data MOP+BEN'!$B$117:$AK$117,MATCH(W$1,'Data MOP+BEN'!$B$1:$AK$1,0))*'Data MOP'!$B$337</f>
        <v>0</v>
      </c>
      <c r="X8" s="27">
        <f>INDEX('Data MOP+BEN'!$B$117:$AK$117,MATCH(X$1,'Data MOP+BEN'!$B$1:$AK$1,0))*'Data MOP'!$B$337</f>
        <v>0</v>
      </c>
      <c r="Y8" s="27">
        <f>INDEX('Data MOP+BEN'!$B$117:$AK$117,MATCH(Y$1,'Data MOP+BEN'!$B$1:$AK$1,0))*'Data MOP'!$B$337</f>
        <v>0</v>
      </c>
      <c r="Z8" s="27">
        <f>INDEX('Data MOP+BEN'!$B$117:$AK$117,MATCH(Z$1,'Data MOP+BEN'!$B$1:$AK$1,0))*'Data MOP'!$B$337</f>
        <v>0</v>
      </c>
      <c r="AA8" s="27">
        <f>INDEX('Data MOP+BEN'!$B$117:$AK$117,MATCH(AA$1,'Data MOP+BEN'!$B$1:$AK$1,0))*'Data MOP'!$B$337</f>
        <v>0</v>
      </c>
      <c r="AB8" s="27">
        <f>INDEX('Data MOP+BEN'!$B$117:$AK$117,MATCH(AB$1,'Data MOP+BEN'!$B$1:$AK$1,0))*'Data MOP'!$B$337</f>
        <v>0</v>
      </c>
      <c r="AC8" s="27">
        <f>INDEX('Data MOP+BEN'!$B$117:$AK$117,MATCH(AC$1,'Data MOP+BEN'!$B$1:$AK$1,0))*'Data MOP'!$B$337</f>
        <v>0</v>
      </c>
      <c r="AD8" s="27">
        <f>INDEX('Data MOP+BEN'!$B$117:$AK$117,MATCH(AD$1,'Data MOP+BEN'!$B$1:$AK$1,0))*'Data MOP'!$B$337</f>
        <v>0</v>
      </c>
      <c r="AE8" s="27">
        <f>INDEX('Data MOP+BEN'!$B$117:$AK$117,MATCH(AE$1,'Data MOP+BEN'!$B$1:$AK$1,0))*'Data MOP'!$B$337</f>
        <v>0</v>
      </c>
      <c r="AF8" s="27">
        <f>INDEX('Data MOP+BEN'!$B$117:$AK$117,MATCH(AF$1,'Data MOP+BEN'!$B$1:$AK$1,0))*'Data MOP'!$B$337</f>
        <v>0</v>
      </c>
      <c r="AG8" s="27">
        <f>INDEX('Data MOP+BEN'!$B$117:$AK$117,MATCH(AG$1,'Data MOP+BEN'!$B$1:$AK$1,0))*'Data MOP'!$B$337</f>
        <v>0</v>
      </c>
      <c r="AH8" s="27">
        <f>INDEX('Data MOP+BEN'!$B$117:$AK$117,MATCH(AH$1,'Data MOP+BEN'!$B$1:$AK$1,0))*'Data MOP'!$B$337</f>
        <v>0</v>
      </c>
      <c r="AI8" s="27">
        <f>INDEX('Data MOP+BEN'!$B$117:$AK$117,MATCH(AI$1,'Data MOP+BEN'!$B$1:$AK$1,0))*'Data MOP'!$B$337</f>
        <v>0</v>
      </c>
      <c r="AJ8" s="27">
        <f>INDEX('Data MOP+BEN'!$B$117:$AK$117,MATCH(AJ$1,'Data MOP+BEN'!$B$1:$AK$1,0))*'Data MOP'!$B$337</f>
        <v>0</v>
      </c>
      <c r="AK8" s="27">
        <f>INDEX('Data MOP+BEN'!$B$117:$AK$117,MATCH(AK$1,'Data MOP+BEN'!$B$1:$AK$1,0))*'Data MOP'!$B$337</f>
        <v>0</v>
      </c>
    </row>
    <row r="9" spans="1:37">
      <c r="A9" t="s">
        <v>81</v>
      </c>
      <c r="B9" s="27">
        <f>INDEX('Data MOP+BEN'!$B$129:$AK$129,MATCH(B$1,'Data MOP+BEN'!$B$1:$AK$1,0))*'Data MOP'!$B$337</f>
        <v>19401105607678.625</v>
      </c>
      <c r="C9" s="27">
        <f>INDEX('Data MOP+BEN'!$B$129:$AK$129,MATCH(C$1,'Data MOP+BEN'!$B$1:$AK$1,0))*'Data MOP'!$B$337</f>
        <v>19670281300497.059</v>
      </c>
      <c r="D9" s="27">
        <f>INDEX('Data MOP+BEN'!$B$129:$AK$129,MATCH(D$1,'Data MOP+BEN'!$B$1:$AK$1,0))*'Data MOP'!$B$337</f>
        <v>19939456993315.488</v>
      </c>
      <c r="E9" s="27">
        <f>INDEX('Data MOP+BEN'!$B$129:$AK$129,MATCH(E$1,'Data MOP+BEN'!$B$1:$AK$1,0))*'Data MOP'!$B$337</f>
        <v>20208632686133.922</v>
      </c>
      <c r="F9" s="27">
        <f>INDEX('Data MOP+BEN'!$B$129:$AK$129,MATCH(F$1,'Data MOP+BEN'!$B$1:$AK$1,0))*'Data MOP'!$B$337</f>
        <v>20477808378952.355</v>
      </c>
      <c r="G9" s="27">
        <f>INDEX('Data MOP+BEN'!$B$129:$AK$129,MATCH(G$1,'Data MOP+BEN'!$B$1:$AK$1,0))*'Data MOP'!$B$337</f>
        <v>20746984071770.789</v>
      </c>
      <c r="H9" s="27">
        <f>INDEX('Data MOP+BEN'!$B$129:$AK$129,MATCH(H$1,'Data MOP+BEN'!$B$1:$AK$1,0))*'Data MOP'!$B$337</f>
        <v>20976689160522.211</v>
      </c>
      <c r="I9" s="27">
        <f>INDEX('Data MOP+BEN'!$B$129:$AK$129,MATCH(I$1,'Data MOP+BEN'!$B$1:$AK$1,0))*'Data MOP'!$B$337</f>
        <v>21206394249273.641</v>
      </c>
      <c r="J9" s="27">
        <f>INDEX('Data MOP+BEN'!$B$129:$AK$129,MATCH(J$1,'Data MOP+BEN'!$B$1:$AK$1,0))*'Data MOP'!$B$337</f>
        <v>21436099338025.066</v>
      </c>
      <c r="K9" s="27">
        <f>INDEX('Data MOP+BEN'!$B$129:$AK$129,MATCH(K$1,'Data MOP+BEN'!$B$1:$AK$1,0))*'Data MOP'!$B$337</f>
        <v>21665804426776.496</v>
      </c>
      <c r="L9" s="27">
        <f>INDEX('Data MOP+BEN'!$B$129:$AK$129,MATCH(L$1,'Data MOP+BEN'!$B$1:$AK$1,0))*'Data MOP'!$B$337</f>
        <v>21895509515527.918</v>
      </c>
      <c r="M9" s="27">
        <f>INDEX('Data MOP+BEN'!$B$129:$AK$129,MATCH(M$1,'Data MOP+BEN'!$B$1:$AK$1,0))*'Data MOP'!$B$337</f>
        <v>22159883802490.164</v>
      </c>
      <c r="N9" s="27">
        <f>INDEX('Data MOP+BEN'!$B$129:$AK$129,MATCH(N$1,'Data MOP+BEN'!$B$1:$AK$1,0))*'Data MOP'!$B$337</f>
        <v>22424258089452.406</v>
      </c>
      <c r="O9" s="27">
        <f>INDEX('Data MOP+BEN'!$B$129:$AK$129,MATCH(O$1,'Data MOP+BEN'!$B$1:$AK$1,0))*'Data MOP'!$B$337</f>
        <v>22688632376414.652</v>
      </c>
      <c r="P9" s="27">
        <f>INDEX('Data MOP+BEN'!$B$129:$AK$129,MATCH(P$1,'Data MOP+BEN'!$B$1:$AK$1,0))*'Data MOP'!$B$337</f>
        <v>22953006663376.895</v>
      </c>
      <c r="Q9" s="27">
        <f>INDEX('Data MOP+BEN'!$B$129:$AK$129,MATCH(Q$1,'Data MOP+BEN'!$B$1:$AK$1,0))*'Data MOP'!$B$337</f>
        <v>23217380950339.137</v>
      </c>
      <c r="R9" s="27">
        <f>INDEX('Data MOP+BEN'!$B$129:$AK$129,MATCH(R$1,'Data MOP+BEN'!$B$1:$AK$1,0))*'Data MOP'!$B$337</f>
        <v>23503936842961.98</v>
      </c>
      <c r="S9" s="27">
        <f>INDEX('Data MOP+BEN'!$B$129:$AK$129,MATCH(S$1,'Data MOP+BEN'!$B$1:$AK$1,0))*'Data MOP'!$B$337</f>
        <v>23790492735584.824</v>
      </c>
      <c r="T9" s="27">
        <f>INDEX('Data MOP+BEN'!$B$129:$AK$129,MATCH(T$1,'Data MOP+BEN'!$B$1:$AK$1,0))*'Data MOP'!$B$337</f>
        <v>24077048628207.664</v>
      </c>
      <c r="U9" s="27">
        <f>INDEX('Data MOP+BEN'!$B$129:$AK$129,MATCH(U$1,'Data MOP+BEN'!$B$1:$AK$1,0))*'Data MOP'!$B$337</f>
        <v>24363604520830.508</v>
      </c>
      <c r="V9" s="27">
        <f>INDEX('Data MOP+BEN'!$B$129:$AK$129,MATCH(V$1,'Data MOP+BEN'!$B$1:$AK$1,0))*'Data MOP'!$B$337</f>
        <v>24650160413453.352</v>
      </c>
      <c r="W9" s="27">
        <f>INDEX('Data MOP+BEN'!$B$129:$AK$129,MATCH(W$1,'Data MOP+BEN'!$B$1:$AK$1,0))*'Data MOP'!$B$337</f>
        <v>25002012177616.836</v>
      </c>
      <c r="X9" s="27">
        <f>INDEX('Data MOP+BEN'!$B$129:$AK$129,MATCH(X$1,'Data MOP+BEN'!$B$1:$AK$1,0))*'Data MOP'!$B$337</f>
        <v>25353863941780.32</v>
      </c>
      <c r="Y9" s="27">
        <f>INDEX('Data MOP+BEN'!$B$129:$AK$129,MATCH(Y$1,'Data MOP+BEN'!$B$1:$AK$1,0))*'Data MOP'!$B$337</f>
        <v>25705715705943.809</v>
      </c>
      <c r="Z9" s="27">
        <f>INDEX('Data MOP+BEN'!$B$129:$AK$129,MATCH(Z$1,'Data MOP+BEN'!$B$1:$AK$1,0))*'Data MOP'!$B$337</f>
        <v>26057567470107.293</v>
      </c>
      <c r="AA9" s="27">
        <f>INDEX('Data MOP+BEN'!$B$129:$AK$129,MATCH(AA$1,'Data MOP+BEN'!$B$1:$AK$1,0))*'Data MOP'!$B$337</f>
        <v>26409419234270.777</v>
      </c>
      <c r="AB9" s="27">
        <f>INDEX('Data MOP+BEN'!$B$129:$AK$129,MATCH(AB$1,'Data MOP+BEN'!$B$1:$AK$1,0))*'Data MOP'!$B$337</f>
        <v>26826515635927.984</v>
      </c>
      <c r="AC9" s="27">
        <f>INDEX('Data MOP+BEN'!$B$129:$AK$129,MATCH(AC$1,'Data MOP+BEN'!$B$1:$AK$1,0))*'Data MOP'!$B$337</f>
        <v>27243612037585.191</v>
      </c>
      <c r="AD9" s="27">
        <f>INDEX('Data MOP+BEN'!$B$129:$AK$129,MATCH(AD$1,'Data MOP+BEN'!$B$1:$AK$1,0))*'Data MOP'!$B$337</f>
        <v>27660708439242.398</v>
      </c>
      <c r="AE9" s="27">
        <f>INDEX('Data MOP+BEN'!$B$129:$AK$129,MATCH(AE$1,'Data MOP+BEN'!$B$1:$AK$1,0))*'Data MOP'!$B$337</f>
        <v>28077804840899.605</v>
      </c>
      <c r="AF9" s="27">
        <f>INDEX('Data MOP+BEN'!$B$129:$AK$129,MATCH(AF$1,'Data MOP+BEN'!$B$1:$AK$1,0))*'Data MOP'!$B$337</f>
        <v>28494901242556.813</v>
      </c>
      <c r="AG9" s="27">
        <f>INDEX('Data MOP+BEN'!$B$129:$AK$129,MATCH(AG$1,'Data MOP+BEN'!$B$1:$AK$1,0))*'Data MOP'!$B$337</f>
        <v>28824692145050.434</v>
      </c>
      <c r="AH9" s="27">
        <f>INDEX('Data MOP+BEN'!$B$129:$AK$129,MATCH(AH$1,'Data MOP+BEN'!$B$1:$AK$1,0))*'Data MOP'!$B$337</f>
        <v>29154483047544.051</v>
      </c>
      <c r="AI9" s="27">
        <f>INDEX('Data MOP+BEN'!$B$129:$AK$129,MATCH(AI$1,'Data MOP+BEN'!$B$1:$AK$1,0))*'Data MOP'!$B$337</f>
        <v>29484273950037.672</v>
      </c>
      <c r="AJ9" s="27">
        <f>INDEX('Data MOP+BEN'!$B$129:$AK$129,MATCH(AJ$1,'Data MOP+BEN'!$B$1:$AK$1,0))*'Data MOP'!$B$337</f>
        <v>29814064852531.293</v>
      </c>
      <c r="AK9" s="27">
        <f>INDEX('Data MOP+BEN'!$B$129:$AK$129,MATCH(AK$1,'Data MOP+BEN'!$B$1:$AK$1,0))*'Data MOP'!$B$337</f>
        <v>30143855755024.91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-0.499984740745262"/>
  </sheetPr>
  <dimension ref="A1:AK17"/>
  <sheetViews>
    <sheetView workbookViewId="0">
      <selection activeCell="C5" sqref="C5"/>
    </sheetView>
  </sheetViews>
  <sheetFormatPr defaultColWidth="8.796875" defaultRowHeight="14.25"/>
  <cols>
    <col min="1" max="1" width="32" customWidth="1"/>
    <col min="2" max="3" width="11.33203125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MOP+BEN'!$B$17:$AK$17,MATCH(B$1,'Data MOP+BEN'!$B$1:$AK$1,0))*'Data MOP'!$B$337</f>
        <v>0</v>
      </c>
      <c r="C2" s="27">
        <f>INDEX('Data MOP+BEN'!$B$17:$AK$17,MATCH(C$1,'Data MOP+BEN'!$B$1:$AK$1,0))*'Data MOP'!$B$337</f>
        <v>0</v>
      </c>
      <c r="D2" s="27">
        <f>INDEX('Data MOP+BEN'!$B$17:$AK$17,MATCH(D$1,'Data MOP+BEN'!$B$1:$AK$1,0))*'Data MOP'!$B$337</f>
        <v>0</v>
      </c>
      <c r="E2" s="27">
        <f>INDEX('Data MOP+BEN'!$B$17:$AK$17,MATCH(E$1,'Data MOP+BEN'!$B$1:$AK$1,0))*'Data MOP'!$B$337</f>
        <v>0</v>
      </c>
      <c r="F2" s="27">
        <f>INDEX('Data MOP+BEN'!$B$17:$AK$17,MATCH(F$1,'Data MOP+BEN'!$B$1:$AK$1,0))*'Data MOP'!$B$337</f>
        <v>0</v>
      </c>
      <c r="G2" s="27">
        <f>INDEX('Data MOP+BEN'!$B$17:$AK$17,MATCH(G$1,'Data MOP+BEN'!$B$1:$AK$1,0))*'Data MOP'!$B$337</f>
        <v>0</v>
      </c>
      <c r="H2" s="27">
        <f>INDEX('Data MOP+BEN'!$B$17:$AK$17,MATCH(H$1,'Data MOP+BEN'!$B$1:$AK$1,0))*'Data MOP'!$B$337</f>
        <v>0</v>
      </c>
      <c r="I2" s="27">
        <f>INDEX('Data MOP+BEN'!$B$17:$AK$17,MATCH(I$1,'Data MOP+BEN'!$B$1:$AK$1,0))*'Data MOP'!$B$337</f>
        <v>0</v>
      </c>
      <c r="J2" s="27">
        <f>INDEX('Data MOP+BEN'!$B$17:$AK$17,MATCH(J$1,'Data MOP+BEN'!$B$1:$AK$1,0))*'Data MOP'!$B$337</f>
        <v>0</v>
      </c>
      <c r="K2" s="27">
        <f>INDEX('Data MOP+BEN'!$B$17:$AK$17,MATCH(K$1,'Data MOP+BEN'!$B$1:$AK$1,0))*'Data MOP'!$B$337</f>
        <v>0</v>
      </c>
      <c r="L2" s="27">
        <f>INDEX('Data MOP+BEN'!$B$17:$AK$17,MATCH(L$1,'Data MOP+BEN'!$B$1:$AK$1,0))*'Data MOP'!$B$337</f>
        <v>0</v>
      </c>
      <c r="M2" s="27">
        <f>INDEX('Data MOP+BEN'!$B$17:$AK$17,MATCH(M$1,'Data MOP+BEN'!$B$1:$AK$1,0))*'Data MOP'!$B$337</f>
        <v>0</v>
      </c>
      <c r="N2" s="27">
        <f>INDEX('Data MOP+BEN'!$B$17:$AK$17,MATCH(N$1,'Data MOP+BEN'!$B$1:$AK$1,0))*'Data MOP'!$B$337</f>
        <v>0</v>
      </c>
      <c r="O2" s="27">
        <f>INDEX('Data MOP+BEN'!$B$17:$AK$17,MATCH(O$1,'Data MOP+BEN'!$B$1:$AK$1,0))*'Data MOP'!$B$337</f>
        <v>0</v>
      </c>
      <c r="P2" s="27">
        <f>INDEX('Data MOP+BEN'!$B$17:$AK$17,MATCH(P$1,'Data MOP+BEN'!$B$1:$AK$1,0))*'Data MOP'!$B$337</f>
        <v>0</v>
      </c>
      <c r="Q2" s="27">
        <f>INDEX('Data MOP+BEN'!$B$17:$AK$17,MATCH(Q$1,'Data MOP+BEN'!$B$1:$AK$1,0))*'Data MOP'!$B$337</f>
        <v>0</v>
      </c>
      <c r="R2" s="27">
        <f>INDEX('Data MOP+BEN'!$B$17:$AK$17,MATCH(R$1,'Data MOP+BEN'!$B$1:$AK$1,0))*'Data MOP'!$B$337</f>
        <v>0</v>
      </c>
      <c r="S2" s="27">
        <f>INDEX('Data MOP+BEN'!$B$17:$AK$17,MATCH(S$1,'Data MOP+BEN'!$B$1:$AK$1,0))*'Data MOP'!$B$337</f>
        <v>0</v>
      </c>
      <c r="T2" s="27">
        <f>INDEX('Data MOP+BEN'!$B$17:$AK$17,MATCH(T$1,'Data MOP+BEN'!$B$1:$AK$1,0))*'Data MOP'!$B$337</f>
        <v>0</v>
      </c>
      <c r="U2" s="27">
        <f>INDEX('Data MOP+BEN'!$B$17:$AK$17,MATCH(U$1,'Data MOP+BEN'!$B$1:$AK$1,0))*'Data MOP'!$B$337</f>
        <v>0</v>
      </c>
      <c r="V2" s="27">
        <f>INDEX('Data MOP+BEN'!$B$17:$AK$17,MATCH(V$1,'Data MOP+BEN'!$B$1:$AK$1,0))*'Data MOP'!$B$337</f>
        <v>0</v>
      </c>
      <c r="W2" s="27">
        <f>INDEX('Data MOP+BEN'!$B$17:$AK$17,MATCH(W$1,'Data MOP+BEN'!$B$1:$AK$1,0))*'Data MOP'!$B$337</f>
        <v>0</v>
      </c>
      <c r="X2" s="27">
        <f>INDEX('Data MOP+BEN'!$B$17:$AK$17,MATCH(X$1,'Data MOP+BEN'!$B$1:$AK$1,0))*'Data MOP'!$B$337</f>
        <v>0</v>
      </c>
      <c r="Y2" s="27">
        <f>INDEX('Data MOP+BEN'!$B$17:$AK$17,MATCH(Y$1,'Data MOP+BEN'!$B$1:$AK$1,0))*'Data MOP'!$B$337</f>
        <v>0</v>
      </c>
      <c r="Z2" s="27">
        <f>INDEX('Data MOP+BEN'!$B$17:$AK$17,MATCH(Z$1,'Data MOP+BEN'!$B$1:$AK$1,0))*'Data MOP'!$B$337</f>
        <v>0</v>
      </c>
      <c r="AA2" s="27">
        <f>INDEX('Data MOP+BEN'!$B$17:$AK$17,MATCH(AA$1,'Data MOP+BEN'!$B$1:$AK$1,0))*'Data MOP'!$B$337</f>
        <v>0</v>
      </c>
      <c r="AB2" s="27">
        <f>INDEX('Data MOP+BEN'!$B$17:$AK$17,MATCH(AB$1,'Data MOP+BEN'!$B$1:$AK$1,0))*'Data MOP'!$B$337</f>
        <v>0</v>
      </c>
      <c r="AC2" s="27">
        <f>INDEX('Data MOP+BEN'!$B$17:$AK$17,MATCH(AC$1,'Data MOP+BEN'!$B$1:$AK$1,0))*'Data MOP'!$B$337</f>
        <v>0</v>
      </c>
      <c r="AD2" s="27">
        <f>INDEX('Data MOP+BEN'!$B$17:$AK$17,MATCH(AD$1,'Data MOP+BEN'!$B$1:$AK$1,0))*'Data MOP'!$B$337</f>
        <v>0</v>
      </c>
      <c r="AE2" s="27">
        <f>INDEX('Data MOP+BEN'!$B$17:$AK$17,MATCH(AE$1,'Data MOP+BEN'!$B$1:$AK$1,0))*'Data MOP'!$B$337</f>
        <v>0</v>
      </c>
      <c r="AF2" s="27">
        <f>INDEX('Data MOP+BEN'!$B$17:$AK$17,MATCH(AF$1,'Data MOP+BEN'!$B$1:$AK$1,0))*'Data MOP'!$B$337</f>
        <v>0</v>
      </c>
      <c r="AG2" s="27">
        <f>INDEX('Data MOP+BEN'!$B$17:$AK$17,MATCH(AG$1,'Data MOP+BEN'!$B$1:$AK$1,0))*'Data MOP'!$B$337</f>
        <v>0</v>
      </c>
      <c r="AH2" s="27">
        <f>INDEX('Data MOP+BEN'!$B$17:$AK$17,MATCH(AH$1,'Data MOP+BEN'!$B$1:$AK$1,0))*'Data MOP'!$B$337</f>
        <v>0</v>
      </c>
      <c r="AI2" s="27">
        <f>INDEX('Data MOP+BEN'!$B$17:$AK$17,MATCH(AI$1,'Data MOP+BEN'!$B$1:$AK$1,0))*'Data MOP'!$B$337</f>
        <v>0</v>
      </c>
      <c r="AJ2" s="27">
        <f>INDEX('Data MOP+BEN'!$B$17:$AK$17,MATCH(AJ$1,'Data MOP+BEN'!$B$1:$AK$1,0))*'Data MOP'!$B$337</f>
        <v>0</v>
      </c>
      <c r="AK2" s="27">
        <f>INDEX('Data MOP+BEN'!$B$17:$AK$17,MATCH(AK$1,'Data MOP+BEN'!$B$1:$AK$1,0))*'Data MOP'!$B$337</f>
        <v>0</v>
      </c>
    </row>
    <row r="3" spans="1:37">
      <c r="A3" t="s">
        <v>1</v>
      </c>
      <c r="B3" s="27">
        <f>INDEX('Data MOP+BEN'!$B$30:$AK$30,MATCH(B$1,'Data MOP+BEN'!$B$1:$AK$1,0))*'Data MOP'!$B$337</f>
        <v>0</v>
      </c>
      <c r="C3" s="27">
        <f>INDEX('Data MOP+BEN'!$B$30:$AK$30,MATCH(C$1,'Data MOP+BEN'!$B$1:$AK$1,0))*'Data MOP'!$B$337</f>
        <v>0</v>
      </c>
      <c r="D3" s="27">
        <f>INDEX('Data MOP+BEN'!$B$30:$AK$30,MATCH(D$1,'Data MOP+BEN'!$B$1:$AK$1,0))*'Data MOP'!$B$337</f>
        <v>0</v>
      </c>
      <c r="E3" s="27">
        <f>INDEX('Data MOP+BEN'!$B$30:$AK$30,MATCH(E$1,'Data MOP+BEN'!$B$1:$AK$1,0))*'Data MOP'!$B$337</f>
        <v>0</v>
      </c>
      <c r="F3" s="27">
        <f>INDEX('Data MOP+BEN'!$B$30:$AK$30,MATCH(F$1,'Data MOP+BEN'!$B$1:$AK$1,0))*'Data MOP'!$B$337</f>
        <v>0</v>
      </c>
      <c r="G3" s="27">
        <f>INDEX('Data MOP+BEN'!$B$30:$AK$30,MATCH(G$1,'Data MOP+BEN'!$B$1:$AK$1,0))*'Data MOP'!$B$337</f>
        <v>0</v>
      </c>
      <c r="H3" s="27">
        <f>INDEX('Data MOP+BEN'!$B$30:$AK$30,MATCH(H$1,'Data MOP+BEN'!$B$1:$AK$1,0))*'Data MOP'!$B$337</f>
        <v>0</v>
      </c>
      <c r="I3" s="27">
        <f>INDEX('Data MOP+BEN'!$B$30:$AK$30,MATCH(I$1,'Data MOP+BEN'!$B$1:$AK$1,0))*'Data MOP'!$B$337</f>
        <v>0</v>
      </c>
      <c r="J3" s="27">
        <f>INDEX('Data MOP+BEN'!$B$30:$AK$30,MATCH(J$1,'Data MOP+BEN'!$B$1:$AK$1,0))*'Data MOP'!$B$337</f>
        <v>0</v>
      </c>
      <c r="K3" s="27">
        <f>INDEX('Data MOP+BEN'!$B$30:$AK$30,MATCH(K$1,'Data MOP+BEN'!$B$1:$AK$1,0))*'Data MOP'!$B$337</f>
        <v>0</v>
      </c>
      <c r="L3" s="27">
        <f>INDEX('Data MOP+BEN'!$B$30:$AK$30,MATCH(L$1,'Data MOP+BEN'!$B$1:$AK$1,0))*'Data MOP'!$B$337</f>
        <v>0</v>
      </c>
      <c r="M3" s="27">
        <f>INDEX('Data MOP+BEN'!$B$30:$AK$30,MATCH(M$1,'Data MOP+BEN'!$B$1:$AK$1,0))*'Data MOP'!$B$337</f>
        <v>0</v>
      </c>
      <c r="N3" s="27">
        <f>INDEX('Data MOP+BEN'!$B$30:$AK$30,MATCH(N$1,'Data MOP+BEN'!$B$1:$AK$1,0))*'Data MOP'!$B$337</f>
        <v>0</v>
      </c>
      <c r="O3" s="27">
        <f>INDEX('Data MOP+BEN'!$B$30:$AK$30,MATCH(O$1,'Data MOP+BEN'!$B$1:$AK$1,0))*'Data MOP'!$B$337</f>
        <v>0</v>
      </c>
      <c r="P3" s="27">
        <f>INDEX('Data MOP+BEN'!$B$30:$AK$30,MATCH(P$1,'Data MOP+BEN'!$B$1:$AK$1,0))*'Data MOP'!$B$337</f>
        <v>0</v>
      </c>
      <c r="Q3" s="27">
        <f>INDEX('Data MOP+BEN'!$B$30:$AK$30,MATCH(Q$1,'Data MOP+BEN'!$B$1:$AK$1,0))*'Data MOP'!$B$337</f>
        <v>0</v>
      </c>
      <c r="R3" s="27">
        <f>INDEX('Data MOP+BEN'!$B$30:$AK$30,MATCH(R$1,'Data MOP+BEN'!$B$1:$AK$1,0))*'Data MOP'!$B$337</f>
        <v>0</v>
      </c>
      <c r="S3" s="27">
        <f>INDEX('Data MOP+BEN'!$B$30:$AK$30,MATCH(S$1,'Data MOP+BEN'!$B$1:$AK$1,0))*'Data MOP'!$B$337</f>
        <v>0</v>
      </c>
      <c r="T3" s="27">
        <f>INDEX('Data MOP+BEN'!$B$30:$AK$30,MATCH(T$1,'Data MOP+BEN'!$B$1:$AK$1,0))*'Data MOP'!$B$337</f>
        <v>0</v>
      </c>
      <c r="U3" s="27">
        <f>INDEX('Data MOP+BEN'!$B$30:$AK$30,MATCH(U$1,'Data MOP+BEN'!$B$1:$AK$1,0))*'Data MOP'!$B$337</f>
        <v>0</v>
      </c>
      <c r="V3" s="27">
        <f>INDEX('Data MOP+BEN'!$B$30:$AK$30,MATCH(V$1,'Data MOP+BEN'!$B$1:$AK$1,0))*'Data MOP'!$B$337</f>
        <v>0</v>
      </c>
      <c r="W3" s="27">
        <f>INDEX('Data MOP+BEN'!$B$30:$AK$30,MATCH(W$1,'Data MOP+BEN'!$B$1:$AK$1,0))*'Data MOP'!$B$337</f>
        <v>0</v>
      </c>
      <c r="X3" s="27">
        <f>INDEX('Data MOP+BEN'!$B$30:$AK$30,MATCH(X$1,'Data MOP+BEN'!$B$1:$AK$1,0))*'Data MOP'!$B$337</f>
        <v>0</v>
      </c>
      <c r="Y3" s="27">
        <f>INDEX('Data MOP+BEN'!$B$30:$AK$30,MATCH(Y$1,'Data MOP+BEN'!$B$1:$AK$1,0))*'Data MOP'!$B$337</f>
        <v>0</v>
      </c>
      <c r="Z3" s="27">
        <f>INDEX('Data MOP+BEN'!$B$30:$AK$30,MATCH(Z$1,'Data MOP+BEN'!$B$1:$AK$1,0))*'Data MOP'!$B$337</f>
        <v>0</v>
      </c>
      <c r="AA3" s="27">
        <f>INDEX('Data MOP+BEN'!$B$30:$AK$30,MATCH(AA$1,'Data MOP+BEN'!$B$1:$AK$1,0))*'Data MOP'!$B$337</f>
        <v>0</v>
      </c>
      <c r="AB3" s="27">
        <f>INDEX('Data MOP+BEN'!$B$30:$AK$30,MATCH(AB$1,'Data MOP+BEN'!$B$1:$AK$1,0))*'Data MOP'!$B$337</f>
        <v>0</v>
      </c>
      <c r="AC3" s="27">
        <f>INDEX('Data MOP+BEN'!$B$30:$AK$30,MATCH(AC$1,'Data MOP+BEN'!$B$1:$AK$1,0))*'Data MOP'!$B$337</f>
        <v>0</v>
      </c>
      <c r="AD3" s="27">
        <f>INDEX('Data MOP+BEN'!$B$30:$AK$30,MATCH(AD$1,'Data MOP+BEN'!$B$1:$AK$1,0))*'Data MOP'!$B$337</f>
        <v>0</v>
      </c>
      <c r="AE3" s="27">
        <f>INDEX('Data MOP+BEN'!$B$30:$AK$30,MATCH(AE$1,'Data MOP+BEN'!$B$1:$AK$1,0))*'Data MOP'!$B$337</f>
        <v>0</v>
      </c>
      <c r="AF3" s="27">
        <f>INDEX('Data MOP+BEN'!$B$30:$AK$30,MATCH(AF$1,'Data MOP+BEN'!$B$1:$AK$1,0))*'Data MOP'!$B$337</f>
        <v>0</v>
      </c>
      <c r="AG3" s="27">
        <f>INDEX('Data MOP+BEN'!$B$30:$AK$30,MATCH(AG$1,'Data MOP+BEN'!$B$1:$AK$1,0))*'Data MOP'!$B$337</f>
        <v>0</v>
      </c>
      <c r="AH3" s="27">
        <f>INDEX('Data MOP+BEN'!$B$30:$AK$30,MATCH(AH$1,'Data MOP+BEN'!$B$1:$AK$1,0))*'Data MOP'!$B$337</f>
        <v>0</v>
      </c>
      <c r="AI3" s="27">
        <f>INDEX('Data MOP+BEN'!$B$30:$AK$30,MATCH(AI$1,'Data MOP+BEN'!$B$1:$AK$1,0))*'Data MOP'!$B$337</f>
        <v>0</v>
      </c>
      <c r="AJ3" s="27">
        <f>INDEX('Data MOP+BEN'!$B$30:$AK$30,MATCH(AJ$1,'Data MOP+BEN'!$B$1:$AK$1,0))*'Data MOP'!$B$337</f>
        <v>0</v>
      </c>
      <c r="AK3" s="27">
        <f>INDEX('Data MOP+BEN'!$B$30:$AK$30,MATCH(AK$1,'Data MOP+BEN'!$B$1:$AK$1,0))*'Data MOP'!$B$337</f>
        <v>0</v>
      </c>
    </row>
    <row r="4" spans="1:37">
      <c r="A4" t="s">
        <v>2</v>
      </c>
      <c r="B4" s="27">
        <f>INDEX('Data MOP+BEN'!$B$42:$AK$42,MATCH(B$1,'Data MOP+BEN'!$B$1:$AK$1,0))*'Data MOP'!$B$337</f>
        <v>0</v>
      </c>
      <c r="C4" s="27">
        <f>INDEX('Data MOP+BEN'!$B$42:$AK$42,MATCH(C$1,'Data MOP+BEN'!$B$1:$AK$1,0))*'Data MOP'!$B$337</f>
        <v>0</v>
      </c>
      <c r="D4" s="27">
        <f>INDEX('Data MOP+BEN'!$B$42:$AK$42,MATCH(D$1,'Data MOP+BEN'!$B$1:$AK$1,0))*'Data MOP'!$B$337</f>
        <v>0</v>
      </c>
      <c r="E4" s="27">
        <f>INDEX('Data MOP+BEN'!$B$42:$AK$42,MATCH(E$1,'Data MOP+BEN'!$B$1:$AK$1,0))*'Data MOP'!$B$337</f>
        <v>0</v>
      </c>
      <c r="F4" s="27">
        <f>INDEX('Data MOP+BEN'!$B$42:$AK$42,MATCH(F$1,'Data MOP+BEN'!$B$1:$AK$1,0))*'Data MOP'!$B$337</f>
        <v>0</v>
      </c>
      <c r="G4" s="27">
        <f>INDEX('Data MOP+BEN'!$B$42:$AK$42,MATCH(G$1,'Data MOP+BEN'!$B$1:$AK$1,0))*'Data MOP'!$B$337</f>
        <v>0</v>
      </c>
      <c r="H4" s="27">
        <f>INDEX('Data MOP+BEN'!$B$42:$AK$42,MATCH(H$1,'Data MOP+BEN'!$B$1:$AK$1,0))*'Data MOP'!$B$337</f>
        <v>0</v>
      </c>
      <c r="I4" s="27">
        <f>INDEX('Data MOP+BEN'!$B$42:$AK$42,MATCH(I$1,'Data MOP+BEN'!$B$1:$AK$1,0))*'Data MOP'!$B$337</f>
        <v>0</v>
      </c>
      <c r="J4" s="27">
        <f>INDEX('Data MOP+BEN'!$B$42:$AK$42,MATCH(J$1,'Data MOP+BEN'!$B$1:$AK$1,0))*'Data MOP'!$B$337</f>
        <v>0</v>
      </c>
      <c r="K4" s="27">
        <f>INDEX('Data MOP+BEN'!$B$42:$AK$42,MATCH(K$1,'Data MOP+BEN'!$B$1:$AK$1,0))*'Data MOP'!$B$337</f>
        <v>0</v>
      </c>
      <c r="L4" s="27">
        <f>INDEX('Data MOP+BEN'!$B$42:$AK$42,MATCH(L$1,'Data MOP+BEN'!$B$1:$AK$1,0))*'Data MOP'!$B$337</f>
        <v>0</v>
      </c>
      <c r="M4" s="27">
        <f>INDEX('Data MOP+BEN'!$B$42:$AK$42,MATCH(M$1,'Data MOP+BEN'!$B$1:$AK$1,0))*'Data MOP'!$B$337</f>
        <v>0</v>
      </c>
      <c r="N4" s="27">
        <f>INDEX('Data MOP+BEN'!$B$42:$AK$42,MATCH(N$1,'Data MOP+BEN'!$B$1:$AK$1,0))*'Data MOP'!$B$337</f>
        <v>0</v>
      </c>
      <c r="O4" s="27">
        <f>INDEX('Data MOP+BEN'!$B$42:$AK$42,MATCH(O$1,'Data MOP+BEN'!$B$1:$AK$1,0))*'Data MOP'!$B$337</f>
        <v>0</v>
      </c>
      <c r="P4" s="27">
        <f>INDEX('Data MOP+BEN'!$B$42:$AK$42,MATCH(P$1,'Data MOP+BEN'!$B$1:$AK$1,0))*'Data MOP'!$B$337</f>
        <v>0</v>
      </c>
      <c r="Q4" s="27">
        <f>INDEX('Data MOP+BEN'!$B$42:$AK$42,MATCH(Q$1,'Data MOP+BEN'!$B$1:$AK$1,0))*'Data MOP'!$B$337</f>
        <v>0</v>
      </c>
      <c r="R4" s="27">
        <f>INDEX('Data MOP+BEN'!$B$42:$AK$42,MATCH(R$1,'Data MOP+BEN'!$B$1:$AK$1,0))*'Data MOP'!$B$337</f>
        <v>0</v>
      </c>
      <c r="S4" s="27">
        <f>INDEX('Data MOP+BEN'!$B$42:$AK$42,MATCH(S$1,'Data MOP+BEN'!$B$1:$AK$1,0))*'Data MOP'!$B$337</f>
        <v>0</v>
      </c>
      <c r="T4" s="27">
        <f>INDEX('Data MOP+BEN'!$B$42:$AK$42,MATCH(T$1,'Data MOP+BEN'!$B$1:$AK$1,0))*'Data MOP'!$B$337</f>
        <v>0</v>
      </c>
      <c r="U4" s="27">
        <f>INDEX('Data MOP+BEN'!$B$42:$AK$42,MATCH(U$1,'Data MOP+BEN'!$B$1:$AK$1,0))*'Data MOP'!$B$337</f>
        <v>0</v>
      </c>
      <c r="V4" s="27">
        <f>INDEX('Data MOP+BEN'!$B$42:$AK$42,MATCH(V$1,'Data MOP+BEN'!$B$1:$AK$1,0))*'Data MOP'!$B$337</f>
        <v>0</v>
      </c>
      <c r="W4" s="27">
        <f>INDEX('Data MOP+BEN'!$B$42:$AK$42,MATCH(W$1,'Data MOP+BEN'!$B$1:$AK$1,0))*'Data MOP'!$B$337</f>
        <v>0</v>
      </c>
      <c r="X4" s="27">
        <f>INDEX('Data MOP+BEN'!$B$42:$AK$42,MATCH(X$1,'Data MOP+BEN'!$B$1:$AK$1,0))*'Data MOP'!$B$337</f>
        <v>0</v>
      </c>
      <c r="Y4" s="27">
        <f>INDEX('Data MOP+BEN'!$B$42:$AK$42,MATCH(Y$1,'Data MOP+BEN'!$B$1:$AK$1,0))*'Data MOP'!$B$337</f>
        <v>0</v>
      </c>
      <c r="Z4" s="27">
        <f>INDEX('Data MOP+BEN'!$B$42:$AK$42,MATCH(Z$1,'Data MOP+BEN'!$B$1:$AK$1,0))*'Data MOP'!$B$337</f>
        <v>0</v>
      </c>
      <c r="AA4" s="27">
        <f>INDEX('Data MOP+BEN'!$B$42:$AK$42,MATCH(AA$1,'Data MOP+BEN'!$B$1:$AK$1,0))*'Data MOP'!$B$337</f>
        <v>0</v>
      </c>
      <c r="AB4" s="27">
        <f>INDEX('Data MOP+BEN'!$B$42:$AK$42,MATCH(AB$1,'Data MOP+BEN'!$B$1:$AK$1,0))*'Data MOP'!$B$337</f>
        <v>0</v>
      </c>
      <c r="AC4" s="27">
        <f>INDEX('Data MOP+BEN'!$B$42:$AK$42,MATCH(AC$1,'Data MOP+BEN'!$B$1:$AK$1,0))*'Data MOP'!$B$337</f>
        <v>0</v>
      </c>
      <c r="AD4" s="27">
        <f>INDEX('Data MOP+BEN'!$B$42:$AK$42,MATCH(AD$1,'Data MOP+BEN'!$B$1:$AK$1,0))*'Data MOP'!$B$337</f>
        <v>0</v>
      </c>
      <c r="AE4" s="27">
        <f>INDEX('Data MOP+BEN'!$B$42:$AK$42,MATCH(AE$1,'Data MOP+BEN'!$B$1:$AK$1,0))*'Data MOP'!$B$337</f>
        <v>0</v>
      </c>
      <c r="AF4" s="27">
        <f>INDEX('Data MOP+BEN'!$B$42:$AK$42,MATCH(AF$1,'Data MOP+BEN'!$B$1:$AK$1,0))*'Data MOP'!$B$337</f>
        <v>0</v>
      </c>
      <c r="AG4" s="27">
        <f>INDEX('Data MOP+BEN'!$B$42:$AK$42,MATCH(AG$1,'Data MOP+BEN'!$B$1:$AK$1,0))*'Data MOP'!$B$337</f>
        <v>0</v>
      </c>
      <c r="AH4" s="27">
        <f>INDEX('Data MOP+BEN'!$B$42:$AK$42,MATCH(AH$1,'Data MOP+BEN'!$B$1:$AK$1,0))*'Data MOP'!$B$337</f>
        <v>0</v>
      </c>
      <c r="AI4" s="27">
        <f>INDEX('Data MOP+BEN'!$B$42:$AK$42,MATCH(AI$1,'Data MOP+BEN'!$B$1:$AK$1,0))*'Data MOP'!$B$337</f>
        <v>0</v>
      </c>
      <c r="AJ4" s="27">
        <f>INDEX('Data MOP+BEN'!$B$42:$AK$42,MATCH(AJ$1,'Data MOP+BEN'!$B$1:$AK$1,0))*'Data MOP'!$B$337</f>
        <v>0</v>
      </c>
      <c r="AK4" s="27">
        <f>INDEX('Data MOP+BEN'!$B$42:$AK$42,MATCH(AK$1,'Data MOP+BEN'!$B$1:$AK$1,0))*'Data MOP'!$B$337</f>
        <v>0</v>
      </c>
    </row>
    <row r="5" spans="1:37">
      <c r="A5" t="s">
        <v>3</v>
      </c>
      <c r="B5" s="27">
        <f>INDEX('Data MOP+BEN'!$B$54:$AK$54,MATCH(B$1,'Data MOP+BEN'!$B$1:$AK$1,0))*'Data MOP'!$B$337</f>
        <v>0</v>
      </c>
      <c r="C5" s="27">
        <f>INDEX('Data MOP+BEN'!$B$54:$AK$54,MATCH(C$1,'Data MOP+BEN'!$B$1:$AK$1,0))*'Data MOP'!$B$337</f>
        <v>0</v>
      </c>
      <c r="D5" s="27">
        <f>INDEX('Data MOP+BEN'!$B$54:$AK$54,MATCH(D$1,'Data MOP+BEN'!$B$1:$AK$1,0))*'Data MOP'!$B$337</f>
        <v>0</v>
      </c>
      <c r="E5" s="27">
        <f>INDEX('Data MOP+BEN'!$B$54:$AK$54,MATCH(E$1,'Data MOP+BEN'!$B$1:$AK$1,0))*'Data MOP'!$B$337</f>
        <v>0</v>
      </c>
      <c r="F5" s="27">
        <f>INDEX('Data MOP+BEN'!$B$54:$AK$54,MATCH(F$1,'Data MOP+BEN'!$B$1:$AK$1,0))*'Data MOP'!$B$337</f>
        <v>0</v>
      </c>
      <c r="G5" s="27">
        <f>INDEX('Data MOP+BEN'!$B$54:$AK$54,MATCH(G$1,'Data MOP+BEN'!$B$1:$AK$1,0))*'Data MOP'!$B$337</f>
        <v>0</v>
      </c>
      <c r="H5" s="27">
        <f>INDEX('Data MOP+BEN'!$B$54:$AK$54,MATCH(H$1,'Data MOP+BEN'!$B$1:$AK$1,0))*'Data MOP'!$B$337</f>
        <v>0</v>
      </c>
      <c r="I5" s="27">
        <f>INDEX('Data MOP+BEN'!$B$54:$AK$54,MATCH(I$1,'Data MOP+BEN'!$B$1:$AK$1,0))*'Data MOP'!$B$337</f>
        <v>0</v>
      </c>
      <c r="J5" s="27">
        <f>INDEX('Data MOP+BEN'!$B$54:$AK$54,MATCH(J$1,'Data MOP+BEN'!$B$1:$AK$1,0))*'Data MOP'!$B$337</f>
        <v>0</v>
      </c>
      <c r="K5" s="27">
        <f>INDEX('Data MOP+BEN'!$B$54:$AK$54,MATCH(K$1,'Data MOP+BEN'!$B$1:$AK$1,0))*'Data MOP'!$B$337</f>
        <v>0</v>
      </c>
      <c r="L5" s="27">
        <f>INDEX('Data MOP+BEN'!$B$54:$AK$54,MATCH(L$1,'Data MOP+BEN'!$B$1:$AK$1,0))*'Data MOP'!$B$337</f>
        <v>0</v>
      </c>
      <c r="M5" s="27">
        <f>INDEX('Data MOP+BEN'!$B$54:$AK$54,MATCH(M$1,'Data MOP+BEN'!$B$1:$AK$1,0))*'Data MOP'!$B$337</f>
        <v>0</v>
      </c>
      <c r="N5" s="27">
        <f>INDEX('Data MOP+BEN'!$B$54:$AK$54,MATCH(N$1,'Data MOP+BEN'!$B$1:$AK$1,0))*'Data MOP'!$B$337</f>
        <v>0</v>
      </c>
      <c r="O5" s="27">
        <f>INDEX('Data MOP+BEN'!$B$54:$AK$54,MATCH(O$1,'Data MOP+BEN'!$B$1:$AK$1,0))*'Data MOP'!$B$337</f>
        <v>0</v>
      </c>
      <c r="P5" s="27">
        <f>INDEX('Data MOP+BEN'!$B$54:$AK$54,MATCH(P$1,'Data MOP+BEN'!$B$1:$AK$1,0))*'Data MOP'!$B$337</f>
        <v>0</v>
      </c>
      <c r="Q5" s="27">
        <f>INDEX('Data MOP+BEN'!$B$54:$AK$54,MATCH(Q$1,'Data MOP+BEN'!$B$1:$AK$1,0))*'Data MOP'!$B$337</f>
        <v>0</v>
      </c>
      <c r="R5" s="27">
        <f>INDEX('Data MOP+BEN'!$B$54:$AK$54,MATCH(R$1,'Data MOP+BEN'!$B$1:$AK$1,0))*'Data MOP'!$B$337</f>
        <v>0</v>
      </c>
      <c r="S5" s="27">
        <f>INDEX('Data MOP+BEN'!$B$54:$AK$54,MATCH(S$1,'Data MOP+BEN'!$B$1:$AK$1,0))*'Data MOP'!$B$337</f>
        <v>0</v>
      </c>
      <c r="T5" s="27">
        <f>INDEX('Data MOP+BEN'!$B$54:$AK$54,MATCH(T$1,'Data MOP+BEN'!$B$1:$AK$1,0))*'Data MOP'!$B$337</f>
        <v>0</v>
      </c>
      <c r="U5" s="27">
        <f>INDEX('Data MOP+BEN'!$B$54:$AK$54,MATCH(U$1,'Data MOP+BEN'!$B$1:$AK$1,0))*'Data MOP'!$B$337</f>
        <v>0</v>
      </c>
      <c r="V5" s="27">
        <f>INDEX('Data MOP+BEN'!$B$54:$AK$54,MATCH(V$1,'Data MOP+BEN'!$B$1:$AK$1,0))*'Data MOP'!$B$337</f>
        <v>0</v>
      </c>
      <c r="W5" s="27">
        <f>INDEX('Data MOP+BEN'!$B$54:$AK$54,MATCH(W$1,'Data MOP+BEN'!$B$1:$AK$1,0))*'Data MOP'!$B$337</f>
        <v>0</v>
      </c>
      <c r="X5" s="27">
        <f>INDEX('Data MOP+BEN'!$B$54:$AK$54,MATCH(X$1,'Data MOP+BEN'!$B$1:$AK$1,0))*'Data MOP'!$B$337</f>
        <v>0</v>
      </c>
      <c r="Y5" s="27">
        <f>INDEX('Data MOP+BEN'!$B$54:$AK$54,MATCH(Y$1,'Data MOP+BEN'!$B$1:$AK$1,0))*'Data MOP'!$B$337</f>
        <v>0</v>
      </c>
      <c r="Z5" s="27">
        <f>INDEX('Data MOP+BEN'!$B$54:$AK$54,MATCH(Z$1,'Data MOP+BEN'!$B$1:$AK$1,0))*'Data MOP'!$B$337</f>
        <v>0</v>
      </c>
      <c r="AA5" s="27">
        <f>INDEX('Data MOP+BEN'!$B$54:$AK$54,MATCH(AA$1,'Data MOP+BEN'!$B$1:$AK$1,0))*'Data MOP'!$B$337</f>
        <v>0</v>
      </c>
      <c r="AB5" s="27">
        <f>INDEX('Data MOP+BEN'!$B$54:$AK$54,MATCH(AB$1,'Data MOP+BEN'!$B$1:$AK$1,0))*'Data MOP'!$B$337</f>
        <v>0</v>
      </c>
      <c r="AC5" s="27">
        <f>INDEX('Data MOP+BEN'!$B$54:$AK$54,MATCH(AC$1,'Data MOP+BEN'!$B$1:$AK$1,0))*'Data MOP'!$B$337</f>
        <v>0</v>
      </c>
      <c r="AD5" s="27">
        <f>INDEX('Data MOP+BEN'!$B$54:$AK$54,MATCH(AD$1,'Data MOP+BEN'!$B$1:$AK$1,0))*'Data MOP'!$B$337</f>
        <v>0</v>
      </c>
      <c r="AE5" s="27">
        <f>INDEX('Data MOP+BEN'!$B$54:$AK$54,MATCH(AE$1,'Data MOP+BEN'!$B$1:$AK$1,0))*'Data MOP'!$B$337</f>
        <v>0</v>
      </c>
      <c r="AF5" s="27">
        <f>INDEX('Data MOP+BEN'!$B$54:$AK$54,MATCH(AF$1,'Data MOP+BEN'!$B$1:$AK$1,0))*'Data MOP'!$B$337</f>
        <v>0</v>
      </c>
      <c r="AG5" s="27">
        <f>INDEX('Data MOP+BEN'!$B$54:$AK$54,MATCH(AG$1,'Data MOP+BEN'!$B$1:$AK$1,0))*'Data MOP'!$B$337</f>
        <v>0</v>
      </c>
      <c r="AH5" s="27">
        <f>INDEX('Data MOP+BEN'!$B$54:$AK$54,MATCH(AH$1,'Data MOP+BEN'!$B$1:$AK$1,0))*'Data MOP'!$B$337</f>
        <v>0</v>
      </c>
      <c r="AI5" s="27">
        <f>INDEX('Data MOP+BEN'!$B$54:$AK$54,MATCH(AI$1,'Data MOP+BEN'!$B$1:$AK$1,0))*'Data MOP'!$B$337</f>
        <v>0</v>
      </c>
      <c r="AJ5" s="27">
        <f>INDEX('Data MOP+BEN'!$B$54:$AK$54,MATCH(AJ$1,'Data MOP+BEN'!$B$1:$AK$1,0))*'Data MOP'!$B$337</f>
        <v>0</v>
      </c>
      <c r="AK5" s="27">
        <f>INDEX('Data MOP+BEN'!$B$54:$AK$54,MATCH(AK$1,'Data MOP+BEN'!$B$1:$AK$1,0))*'Data MOP'!$B$337</f>
        <v>0</v>
      </c>
    </row>
    <row r="6" spans="1:37">
      <c r="A6" t="s">
        <v>4</v>
      </c>
      <c r="B6" s="27">
        <f>INDEX('Data MOP+BEN'!$B$66:$AJ$66,MATCH(B$1,'Data MOP+BEN'!$B$1:$AK$1,0))*'Data MOP'!$B$337</f>
        <v>0</v>
      </c>
      <c r="C6" s="27">
        <f>INDEX('Data MOP+BEN'!$B$66:$AJ$66,MATCH(C$1,'Data MOP+BEN'!$B$1:$AK$1,0))*'Data MOP'!$B$337</f>
        <v>0</v>
      </c>
      <c r="D6" s="27">
        <f>INDEX('Data MOP+BEN'!$B$66:$AJ$66,MATCH(D$1,'Data MOP+BEN'!$B$1:$AK$1,0))*'Data MOP'!$B$337</f>
        <v>0</v>
      </c>
      <c r="E6" s="27">
        <f>INDEX('Data MOP+BEN'!$B$66:$AJ$66,MATCH(E$1,'Data MOP+BEN'!$B$1:$AK$1,0))*'Data MOP'!$B$337</f>
        <v>0</v>
      </c>
      <c r="F6" s="27">
        <f>INDEX('Data MOP+BEN'!$B$66:$AJ$66,MATCH(F$1,'Data MOP+BEN'!$B$1:$AK$1,0))*'Data MOP'!$B$337</f>
        <v>0</v>
      </c>
      <c r="G6" s="27">
        <f>INDEX('Data MOP+BEN'!$B$66:$AJ$66,MATCH(G$1,'Data MOP+BEN'!$B$1:$AK$1,0))*'Data MOP'!$B$337</f>
        <v>0</v>
      </c>
      <c r="H6" s="27">
        <f>INDEX('Data MOP+BEN'!$B$66:$AJ$66,MATCH(H$1,'Data MOP+BEN'!$B$1:$AK$1,0))*'Data MOP'!$B$337</f>
        <v>0</v>
      </c>
      <c r="I6" s="27">
        <f>INDEX('Data MOP+BEN'!$B$66:$AJ$66,MATCH(I$1,'Data MOP+BEN'!$B$1:$AK$1,0))*'Data MOP'!$B$337</f>
        <v>0</v>
      </c>
      <c r="J6" s="27">
        <f>INDEX('Data MOP+BEN'!$B$66:$AJ$66,MATCH(J$1,'Data MOP+BEN'!$B$1:$AK$1,0))*'Data MOP'!$B$337</f>
        <v>0</v>
      </c>
      <c r="K6" s="27">
        <f>INDEX('Data MOP+BEN'!$B$66:$AJ$66,MATCH(K$1,'Data MOP+BEN'!$B$1:$AK$1,0))*'Data MOP'!$B$337</f>
        <v>0</v>
      </c>
      <c r="L6" s="27">
        <f>INDEX('Data MOP+BEN'!$B$66:$AJ$66,MATCH(L$1,'Data MOP+BEN'!$B$1:$AK$1,0))*'Data MOP'!$B$337</f>
        <v>0</v>
      </c>
      <c r="M6" s="27">
        <f>INDEX('Data MOP+BEN'!$B$66:$AJ$66,MATCH(M$1,'Data MOP+BEN'!$B$1:$AK$1,0))*'Data MOP'!$B$337</f>
        <v>0</v>
      </c>
      <c r="N6" s="27">
        <f>INDEX('Data MOP+BEN'!$B$66:$AJ$66,MATCH(N$1,'Data MOP+BEN'!$B$1:$AK$1,0))*'Data MOP'!$B$337</f>
        <v>0</v>
      </c>
      <c r="O6" s="27">
        <f>INDEX('Data MOP+BEN'!$B$66:$AJ$66,MATCH(O$1,'Data MOP+BEN'!$B$1:$AK$1,0))*'Data MOP'!$B$337</f>
        <v>0</v>
      </c>
      <c r="P6" s="27">
        <f>INDEX('Data MOP+BEN'!$B$66:$AJ$66,MATCH(P$1,'Data MOP+BEN'!$B$1:$AK$1,0))*'Data MOP'!$B$337</f>
        <v>0</v>
      </c>
      <c r="Q6" s="27">
        <f>INDEX('Data MOP+BEN'!$B$66:$AJ$66,MATCH(Q$1,'Data MOP+BEN'!$B$1:$AK$1,0))*'Data MOP'!$B$337</f>
        <v>0</v>
      </c>
      <c r="R6" s="27">
        <f>INDEX('Data MOP+BEN'!$B$66:$AJ$66,MATCH(R$1,'Data MOP+BEN'!$B$1:$AK$1,0))*'Data MOP'!$B$337</f>
        <v>0</v>
      </c>
      <c r="S6" s="27">
        <f>INDEX('Data MOP+BEN'!$B$66:$AJ$66,MATCH(S$1,'Data MOP+BEN'!$B$1:$AK$1,0))*'Data MOP'!$B$337</f>
        <v>0</v>
      </c>
      <c r="T6" s="27">
        <f>INDEX('Data MOP+BEN'!$B$66:$AJ$66,MATCH(T$1,'Data MOP+BEN'!$B$1:$AK$1,0))*'Data MOP'!$B$337</f>
        <v>0</v>
      </c>
      <c r="U6" s="27">
        <f>INDEX('Data MOP+BEN'!$B$66:$AJ$66,MATCH(U$1,'Data MOP+BEN'!$B$1:$AK$1,0))*'Data MOP'!$B$337</f>
        <v>0</v>
      </c>
      <c r="V6" s="27">
        <f>INDEX('Data MOP+BEN'!$B$66:$AJ$66,MATCH(V$1,'Data MOP+BEN'!$B$1:$AK$1,0))*'Data MOP'!$B$337</f>
        <v>0</v>
      </c>
      <c r="W6" s="27">
        <f>INDEX('Data MOP+BEN'!$B$66:$AJ$66,MATCH(W$1,'Data MOP+BEN'!$B$1:$AK$1,0))*'Data MOP'!$B$337</f>
        <v>0</v>
      </c>
      <c r="X6" s="27">
        <f>INDEX('Data MOP+BEN'!$B$66:$AJ$66,MATCH(X$1,'Data MOP+BEN'!$B$1:$AK$1,0))*'Data MOP'!$B$337</f>
        <v>0</v>
      </c>
      <c r="Y6" s="27">
        <f>INDEX('Data MOP+BEN'!$B$66:$AJ$66,MATCH(Y$1,'Data MOP+BEN'!$B$1:$AK$1,0))*'Data MOP'!$B$337</f>
        <v>0</v>
      </c>
      <c r="Z6" s="27">
        <f>INDEX('Data MOP+BEN'!$B$66:$AJ$66,MATCH(Z$1,'Data MOP+BEN'!$B$1:$AK$1,0))*'Data MOP'!$B$337</f>
        <v>0</v>
      </c>
      <c r="AA6" s="27">
        <f>INDEX('Data MOP+BEN'!$B$66:$AJ$66,MATCH(AA$1,'Data MOP+BEN'!$B$1:$AK$1,0))*'Data MOP'!$B$337</f>
        <v>0</v>
      </c>
      <c r="AB6" s="27">
        <f>INDEX('Data MOP+BEN'!$B$66:$AJ$66,MATCH(AB$1,'Data MOP+BEN'!$B$1:$AK$1,0))*'Data MOP'!$B$337</f>
        <v>0</v>
      </c>
      <c r="AC6" s="27">
        <f>INDEX('Data MOP+BEN'!$B$66:$AJ$66,MATCH(AC$1,'Data MOP+BEN'!$B$1:$AK$1,0))*'Data MOP'!$B$337</f>
        <v>0</v>
      </c>
      <c r="AD6" s="27">
        <f>INDEX('Data MOP+BEN'!$B$66:$AJ$66,MATCH(AD$1,'Data MOP+BEN'!$B$1:$AK$1,0))*'Data MOP'!$B$337</f>
        <v>0</v>
      </c>
      <c r="AE6" s="27">
        <f>INDEX('Data MOP+BEN'!$B$66:$AJ$66,MATCH(AE$1,'Data MOP+BEN'!$B$1:$AK$1,0))*'Data MOP'!$B$337</f>
        <v>0</v>
      </c>
      <c r="AF6" s="27">
        <f>INDEX('Data MOP+BEN'!$B$66:$AJ$66,MATCH(AF$1,'Data MOP+BEN'!$B$1:$AK$1,0))*'Data MOP'!$B$337</f>
        <v>0</v>
      </c>
      <c r="AG6" s="27">
        <f>INDEX('Data MOP+BEN'!$B$66:$AJ$66,MATCH(AG$1,'Data MOP+BEN'!$B$1:$AK$1,0))*'Data MOP'!$B$337</f>
        <v>0</v>
      </c>
      <c r="AH6" s="27">
        <f>INDEX('Data MOP+BEN'!$B$66:$AJ$66,MATCH(AH$1,'Data MOP+BEN'!$B$1:$AK$1,0))*'Data MOP'!$B$337</f>
        <v>0</v>
      </c>
      <c r="AI6" s="27">
        <f>INDEX('Data MOP+BEN'!$B$66:$AJ$66,MATCH(AI$1,'Data MOP+BEN'!$B$1:$AK$1,0))*'Data MOP'!$B$337</f>
        <v>0</v>
      </c>
      <c r="AJ6" s="27">
        <f>INDEX('Data MOP+BEN'!$B$66:$AJ$66,MATCH(AJ$1,'Data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MOP+BEN'!$B$105:$AK$105,MATCH(B$1,'Data MOP+BEN'!$B$1:$AK$1,0))*'Data MOP'!$B$337</f>
        <v>0</v>
      </c>
      <c r="C7" s="27">
        <f>INDEX('Data MOP+BEN'!$B$105:$AK$105,MATCH(C$1,'Data MOP+BEN'!$B$1:$AK$1,0))*'Data MOP'!$B$337</f>
        <v>0</v>
      </c>
      <c r="D7" s="27">
        <f>INDEX('Data MOP+BEN'!$B$105:$AK$105,MATCH(D$1,'Data MOP+BEN'!$B$1:$AK$1,0))*'Data MOP'!$B$337</f>
        <v>0</v>
      </c>
      <c r="E7" s="27">
        <f>INDEX('Data MOP+BEN'!$B$105:$AK$105,MATCH(E$1,'Data MOP+BEN'!$B$1:$AK$1,0))*'Data MOP'!$B$337</f>
        <v>0</v>
      </c>
      <c r="F7" s="27">
        <f>INDEX('Data MOP+BEN'!$B$105:$AK$105,MATCH(F$1,'Data MOP+BEN'!$B$1:$AK$1,0))*'Data MOP'!$B$337</f>
        <v>0</v>
      </c>
      <c r="G7" s="27">
        <f>INDEX('Data MOP+BEN'!$B$105:$AK$105,MATCH(G$1,'Data MOP+BEN'!$B$1:$AK$1,0))*'Data MOP'!$B$337</f>
        <v>0</v>
      </c>
      <c r="H7" s="27">
        <f>INDEX('Data MOP+BEN'!$B$105:$AK$105,MATCH(H$1,'Data MOP+BEN'!$B$1:$AK$1,0))*'Data MOP'!$B$337</f>
        <v>0</v>
      </c>
      <c r="I7" s="27">
        <f>INDEX('Data MOP+BEN'!$B$105:$AK$105,MATCH(I$1,'Data MOP+BEN'!$B$1:$AK$1,0))*'Data MOP'!$B$337</f>
        <v>0</v>
      </c>
      <c r="J7" s="27">
        <f>INDEX('Data MOP+BEN'!$B$105:$AK$105,MATCH(J$1,'Data MOP+BEN'!$B$1:$AK$1,0))*'Data MOP'!$B$337</f>
        <v>0</v>
      </c>
      <c r="K7" s="27">
        <f>INDEX('Data MOP+BEN'!$B$105:$AK$105,MATCH(K$1,'Data MOP+BEN'!$B$1:$AK$1,0))*'Data MOP'!$B$337</f>
        <v>0</v>
      </c>
      <c r="L7" s="27">
        <f>INDEX('Data MOP+BEN'!$B$105:$AK$105,MATCH(L$1,'Data MOP+BEN'!$B$1:$AK$1,0))*'Data MOP'!$B$337</f>
        <v>0</v>
      </c>
      <c r="M7" s="27">
        <f>INDEX('Data MOP+BEN'!$B$105:$AK$105,MATCH(M$1,'Data MOP+BEN'!$B$1:$AK$1,0))*'Data MOP'!$B$337</f>
        <v>0</v>
      </c>
      <c r="N7" s="27">
        <f>INDEX('Data MOP+BEN'!$B$105:$AK$105,MATCH(N$1,'Data MOP+BEN'!$B$1:$AK$1,0))*'Data MOP'!$B$337</f>
        <v>0</v>
      </c>
      <c r="O7" s="27">
        <f>INDEX('Data MOP+BEN'!$B$105:$AK$105,MATCH(O$1,'Data MOP+BEN'!$B$1:$AK$1,0))*'Data MOP'!$B$337</f>
        <v>0</v>
      </c>
      <c r="P7" s="27">
        <f>INDEX('Data MOP+BEN'!$B$105:$AK$105,MATCH(P$1,'Data MOP+BEN'!$B$1:$AK$1,0))*'Data MOP'!$B$337</f>
        <v>0</v>
      </c>
      <c r="Q7" s="27">
        <f>INDEX('Data MOP+BEN'!$B$105:$AK$105,MATCH(Q$1,'Data MOP+BEN'!$B$1:$AK$1,0))*'Data MOP'!$B$337</f>
        <v>0</v>
      </c>
      <c r="R7" s="27">
        <f>INDEX('Data MOP+BEN'!$B$105:$AK$105,MATCH(R$1,'Data MOP+BEN'!$B$1:$AK$1,0))*'Data MOP'!$B$337</f>
        <v>0</v>
      </c>
      <c r="S7" s="27">
        <f>INDEX('Data MOP+BEN'!$B$105:$AK$105,MATCH(S$1,'Data MOP+BEN'!$B$1:$AK$1,0))*'Data MOP'!$B$337</f>
        <v>0</v>
      </c>
      <c r="T7" s="27">
        <f>INDEX('Data MOP+BEN'!$B$105:$AK$105,MATCH(T$1,'Data MOP+BEN'!$B$1:$AK$1,0))*'Data MOP'!$B$337</f>
        <v>0</v>
      </c>
      <c r="U7" s="27">
        <f>INDEX('Data MOP+BEN'!$B$105:$AK$105,MATCH(U$1,'Data MOP+BEN'!$B$1:$AK$1,0))*'Data MOP'!$B$337</f>
        <v>0</v>
      </c>
      <c r="V7" s="27">
        <f>INDEX('Data MOP+BEN'!$B$105:$AK$105,MATCH(V$1,'Data MOP+BEN'!$B$1:$AK$1,0))*'Data MOP'!$B$337</f>
        <v>0</v>
      </c>
      <c r="W7" s="27">
        <f>INDEX('Data MOP+BEN'!$B$105:$AK$105,MATCH(W$1,'Data MOP+BEN'!$B$1:$AK$1,0))*'Data MOP'!$B$337</f>
        <v>0</v>
      </c>
      <c r="X7" s="27">
        <f>INDEX('Data MOP+BEN'!$B$105:$AK$105,MATCH(X$1,'Data MOP+BEN'!$B$1:$AK$1,0))*'Data MOP'!$B$337</f>
        <v>0</v>
      </c>
      <c r="Y7" s="27">
        <f>INDEX('Data MOP+BEN'!$B$105:$AK$105,MATCH(Y$1,'Data MOP+BEN'!$B$1:$AK$1,0))*'Data MOP'!$B$337</f>
        <v>0</v>
      </c>
      <c r="Z7" s="27">
        <f>INDEX('Data MOP+BEN'!$B$105:$AK$105,MATCH(Z$1,'Data MOP+BEN'!$B$1:$AK$1,0))*'Data MOP'!$B$337</f>
        <v>0</v>
      </c>
      <c r="AA7" s="27">
        <f>INDEX('Data MOP+BEN'!$B$105:$AK$105,MATCH(AA$1,'Data MOP+BEN'!$B$1:$AK$1,0))*'Data MOP'!$B$337</f>
        <v>0</v>
      </c>
      <c r="AB7" s="27">
        <f>INDEX('Data MOP+BEN'!$B$105:$AK$105,MATCH(AB$1,'Data MOP+BEN'!$B$1:$AK$1,0))*'Data MOP'!$B$337</f>
        <v>0</v>
      </c>
      <c r="AC7" s="27">
        <f>INDEX('Data MOP+BEN'!$B$105:$AK$105,MATCH(AC$1,'Data MOP+BEN'!$B$1:$AK$1,0))*'Data MOP'!$B$337</f>
        <v>0</v>
      </c>
      <c r="AD7" s="27">
        <f>INDEX('Data MOP+BEN'!$B$105:$AK$105,MATCH(AD$1,'Data MOP+BEN'!$B$1:$AK$1,0))*'Data MOP'!$B$337</f>
        <v>0</v>
      </c>
      <c r="AE7" s="27">
        <f>INDEX('Data MOP+BEN'!$B$105:$AK$105,MATCH(AE$1,'Data MOP+BEN'!$B$1:$AK$1,0))*'Data MOP'!$B$337</f>
        <v>0</v>
      </c>
      <c r="AF7" s="27">
        <f>INDEX('Data MOP+BEN'!$B$105:$AK$105,MATCH(AF$1,'Data MOP+BEN'!$B$1:$AK$1,0))*'Data MOP'!$B$337</f>
        <v>0</v>
      </c>
      <c r="AG7" s="27">
        <f>INDEX('Data MOP+BEN'!$B$105:$AK$105,MATCH(AG$1,'Data MOP+BEN'!$B$1:$AK$1,0))*'Data MOP'!$B$337</f>
        <v>0</v>
      </c>
      <c r="AH7" s="27">
        <f>INDEX('Data MOP+BEN'!$B$105:$AK$105,MATCH(AH$1,'Data MOP+BEN'!$B$1:$AK$1,0))*'Data MOP'!$B$337</f>
        <v>0</v>
      </c>
      <c r="AI7" s="27">
        <f>INDEX('Data MOP+BEN'!$B$105:$AK$105,MATCH(AI$1,'Data MOP+BEN'!$B$1:$AK$1,0))*'Data MOP'!$B$337</f>
        <v>0</v>
      </c>
      <c r="AJ7" s="27">
        <f>INDEX('Data MOP+BEN'!$B$105:$AK$105,MATCH(AJ$1,'Data MOP+BEN'!$B$1:$AK$1,0))*'Data MOP'!$B$337</f>
        <v>0</v>
      </c>
      <c r="AK7" s="27">
        <f>INDEX('Data MOP+BEN'!$B$105:$AK$105,MATCH(AK$1,'Data MOP+BEN'!$B$1:$AK$1,0))*'Data MOP'!$B$337</f>
        <v>0</v>
      </c>
    </row>
    <row r="8" spans="1:37">
      <c r="A8" t="s">
        <v>6</v>
      </c>
      <c r="B8" s="27">
        <f>INDEX('Data MOP+BEN'!$B$118:$AK$118,MATCH(B$1,'Data MOP+BEN'!$B$1:$AK$1,0))*'Data MOP'!$B$337</f>
        <v>0</v>
      </c>
      <c r="C8" s="27">
        <f>INDEX('Data MOP+BEN'!$B$118:$AK$118,MATCH(C$1,'Data MOP+BEN'!$B$1:$AK$1,0))*'Data MOP'!$B$337</f>
        <v>0</v>
      </c>
      <c r="D8" s="27">
        <f>INDEX('Data MOP+BEN'!$B$118:$AK$118,MATCH(D$1,'Data MOP+BEN'!$B$1:$AK$1,0))*'Data MOP'!$B$337</f>
        <v>0</v>
      </c>
      <c r="E8" s="27">
        <f>INDEX('Data MOP+BEN'!$B$118:$AK$118,MATCH(E$1,'Data MOP+BEN'!$B$1:$AK$1,0))*'Data MOP'!$B$337</f>
        <v>0</v>
      </c>
      <c r="F8" s="27">
        <f>INDEX('Data MOP+BEN'!$B$118:$AK$118,MATCH(F$1,'Data MOP+BEN'!$B$1:$AK$1,0))*'Data MOP'!$B$337</f>
        <v>0</v>
      </c>
      <c r="G8" s="27">
        <f>INDEX('Data MOP+BEN'!$B$118:$AK$118,MATCH(G$1,'Data MOP+BEN'!$B$1:$AK$1,0))*'Data MOP'!$B$337</f>
        <v>0</v>
      </c>
      <c r="H8" s="27">
        <f>INDEX('Data MOP+BEN'!$B$118:$AK$118,MATCH(H$1,'Data MOP+BEN'!$B$1:$AK$1,0))*'Data MOP'!$B$337</f>
        <v>0</v>
      </c>
      <c r="I8" s="27">
        <f>INDEX('Data MOP+BEN'!$B$118:$AK$118,MATCH(I$1,'Data MOP+BEN'!$B$1:$AK$1,0))*'Data MOP'!$B$337</f>
        <v>0</v>
      </c>
      <c r="J8" s="27">
        <f>INDEX('Data MOP+BEN'!$B$118:$AK$118,MATCH(J$1,'Data MOP+BEN'!$B$1:$AK$1,0))*'Data MOP'!$B$337</f>
        <v>0</v>
      </c>
      <c r="K8" s="27">
        <f>INDEX('Data MOP+BEN'!$B$118:$AK$118,MATCH(K$1,'Data MOP+BEN'!$B$1:$AK$1,0))*'Data MOP'!$B$337</f>
        <v>0</v>
      </c>
      <c r="L8" s="27">
        <f>INDEX('Data MOP+BEN'!$B$118:$AK$118,MATCH(L$1,'Data MOP+BEN'!$B$1:$AK$1,0))*'Data MOP'!$B$337</f>
        <v>0</v>
      </c>
      <c r="M8" s="27">
        <f>INDEX('Data MOP+BEN'!$B$118:$AK$118,MATCH(M$1,'Data MOP+BEN'!$B$1:$AK$1,0))*'Data MOP'!$B$337</f>
        <v>0</v>
      </c>
      <c r="N8" s="27">
        <f>INDEX('Data MOP+BEN'!$B$118:$AK$118,MATCH(N$1,'Data MOP+BEN'!$B$1:$AK$1,0))*'Data MOP'!$B$337</f>
        <v>0</v>
      </c>
      <c r="O8" s="27">
        <f>INDEX('Data MOP+BEN'!$B$118:$AK$118,MATCH(O$1,'Data MOP+BEN'!$B$1:$AK$1,0))*'Data MOP'!$B$337</f>
        <v>0</v>
      </c>
      <c r="P8" s="27">
        <f>INDEX('Data MOP+BEN'!$B$118:$AK$118,MATCH(P$1,'Data MOP+BEN'!$B$1:$AK$1,0))*'Data MOP'!$B$337</f>
        <v>0</v>
      </c>
      <c r="Q8" s="27">
        <f>INDEX('Data MOP+BEN'!$B$118:$AK$118,MATCH(Q$1,'Data MOP+BEN'!$B$1:$AK$1,0))*'Data MOP'!$B$337</f>
        <v>0</v>
      </c>
      <c r="R8" s="27">
        <f>INDEX('Data MOP+BEN'!$B$118:$AK$118,MATCH(R$1,'Data MOP+BEN'!$B$1:$AK$1,0))*'Data MOP'!$B$337</f>
        <v>0</v>
      </c>
      <c r="S8" s="27">
        <f>INDEX('Data MOP+BEN'!$B$118:$AK$118,MATCH(S$1,'Data MOP+BEN'!$B$1:$AK$1,0))*'Data MOP'!$B$337</f>
        <v>0</v>
      </c>
      <c r="T8" s="27">
        <f>INDEX('Data MOP+BEN'!$B$118:$AK$118,MATCH(T$1,'Data MOP+BEN'!$B$1:$AK$1,0))*'Data MOP'!$B$337</f>
        <v>0</v>
      </c>
      <c r="U8" s="27">
        <f>INDEX('Data MOP+BEN'!$B$118:$AK$118,MATCH(U$1,'Data MOP+BEN'!$B$1:$AK$1,0))*'Data MOP'!$B$337</f>
        <v>0</v>
      </c>
      <c r="V8" s="27">
        <f>INDEX('Data MOP+BEN'!$B$118:$AK$118,MATCH(V$1,'Data MOP+BEN'!$B$1:$AK$1,0))*'Data MOP'!$B$337</f>
        <v>0</v>
      </c>
      <c r="W8" s="27">
        <f>INDEX('Data MOP+BEN'!$B$118:$AK$118,MATCH(W$1,'Data MOP+BEN'!$B$1:$AK$1,0))*'Data MOP'!$B$337</f>
        <v>0</v>
      </c>
      <c r="X8" s="27">
        <f>INDEX('Data MOP+BEN'!$B$118:$AK$118,MATCH(X$1,'Data MOP+BEN'!$B$1:$AK$1,0))*'Data MOP'!$B$337</f>
        <v>0</v>
      </c>
      <c r="Y8" s="27">
        <f>INDEX('Data MOP+BEN'!$B$118:$AK$118,MATCH(Y$1,'Data MOP+BEN'!$B$1:$AK$1,0))*'Data MOP'!$B$337</f>
        <v>0</v>
      </c>
      <c r="Z8" s="27">
        <f>INDEX('Data MOP+BEN'!$B$118:$AK$118,MATCH(Z$1,'Data MOP+BEN'!$B$1:$AK$1,0))*'Data MOP'!$B$337</f>
        <v>0</v>
      </c>
      <c r="AA8" s="27">
        <f>INDEX('Data MOP+BEN'!$B$118:$AK$118,MATCH(AA$1,'Data MOP+BEN'!$B$1:$AK$1,0))*'Data MOP'!$B$337</f>
        <v>0</v>
      </c>
      <c r="AB8" s="27">
        <f>INDEX('Data MOP+BEN'!$B$118:$AK$118,MATCH(AB$1,'Data MOP+BEN'!$B$1:$AK$1,0))*'Data MOP'!$B$337</f>
        <v>0</v>
      </c>
      <c r="AC8" s="27">
        <f>INDEX('Data MOP+BEN'!$B$118:$AK$118,MATCH(AC$1,'Data MOP+BEN'!$B$1:$AK$1,0))*'Data MOP'!$B$337</f>
        <v>0</v>
      </c>
      <c r="AD8" s="27">
        <f>INDEX('Data MOP+BEN'!$B$118:$AK$118,MATCH(AD$1,'Data MOP+BEN'!$B$1:$AK$1,0))*'Data MOP'!$B$337</f>
        <v>0</v>
      </c>
      <c r="AE8" s="27">
        <f>INDEX('Data MOP+BEN'!$B$118:$AK$118,MATCH(AE$1,'Data MOP+BEN'!$B$1:$AK$1,0))*'Data MOP'!$B$337</f>
        <v>0</v>
      </c>
      <c r="AF8" s="27">
        <f>INDEX('Data MOP+BEN'!$B$118:$AK$118,MATCH(AF$1,'Data MOP+BEN'!$B$1:$AK$1,0))*'Data MOP'!$B$337</f>
        <v>0</v>
      </c>
      <c r="AG8" s="27">
        <f>INDEX('Data MOP+BEN'!$B$118:$AK$118,MATCH(AG$1,'Data MOP+BEN'!$B$1:$AK$1,0))*'Data MOP'!$B$337</f>
        <v>0</v>
      </c>
      <c r="AH8" s="27">
        <f>INDEX('Data MOP+BEN'!$B$118:$AK$118,MATCH(AH$1,'Data MOP+BEN'!$B$1:$AK$1,0))*'Data MOP'!$B$337</f>
        <v>0</v>
      </c>
      <c r="AI8" s="27">
        <f>INDEX('Data MOP+BEN'!$B$118:$AK$118,MATCH(AI$1,'Data MOP+BEN'!$B$1:$AK$1,0))*'Data MOP'!$B$337</f>
        <v>0</v>
      </c>
      <c r="AJ8" s="27">
        <f>INDEX('Data MOP+BEN'!$B$118:$AK$118,MATCH(AJ$1,'Data MOP+BEN'!$B$1:$AK$1,0))*'Data MOP'!$B$337</f>
        <v>0</v>
      </c>
      <c r="AK8" s="27">
        <f>INDEX('Data MOP+BEN'!$B$118:$AK$118,MATCH(AK$1,'Data MOP+BEN'!$B$1:$AK$1,0))*'Data MOP'!$B$337</f>
        <v>0</v>
      </c>
    </row>
    <row r="9" spans="1:37">
      <c r="A9" t="s">
        <v>81</v>
      </c>
      <c r="B9" s="27">
        <f>INDEX('Data MOP+BEN'!$B$130:$AK$130,MATCH(B$1,'Data MOP+BEN'!$B$1:$AK$1,0))*'Data MOP'!$B$337</f>
        <v>0</v>
      </c>
      <c r="C9" s="27">
        <f>INDEX('Data MOP+BEN'!$B$130:$AK$130,MATCH(C$1,'Data MOP+BEN'!$B$1:$AK$1,0))*'Data MOP'!$B$337</f>
        <v>0</v>
      </c>
      <c r="D9" s="27">
        <f>INDEX('Data MOP+BEN'!$B$130:$AK$130,MATCH(D$1,'Data MOP+BEN'!$B$1:$AK$1,0))*'Data MOP'!$B$337</f>
        <v>0</v>
      </c>
      <c r="E9" s="27">
        <f>INDEX('Data MOP+BEN'!$B$130:$AK$130,MATCH(E$1,'Data MOP+BEN'!$B$1:$AK$1,0))*'Data MOP'!$B$337</f>
        <v>0</v>
      </c>
      <c r="F9" s="27">
        <f>INDEX('Data MOP+BEN'!$B$130:$AK$130,MATCH(F$1,'Data MOP+BEN'!$B$1:$AK$1,0))*'Data MOP'!$B$337</f>
        <v>0</v>
      </c>
      <c r="G9" s="27">
        <f>INDEX('Data MOP+BEN'!$B$130:$AK$130,MATCH(G$1,'Data MOP+BEN'!$B$1:$AK$1,0))*'Data MOP'!$B$337</f>
        <v>0</v>
      </c>
      <c r="H9" s="27">
        <f>INDEX('Data MOP+BEN'!$B$130:$AK$130,MATCH(H$1,'Data MOP+BEN'!$B$1:$AK$1,0))*'Data MOP'!$B$337</f>
        <v>0</v>
      </c>
      <c r="I9" s="27">
        <f>INDEX('Data MOP+BEN'!$B$130:$AK$130,MATCH(I$1,'Data MOP+BEN'!$B$1:$AK$1,0))*'Data MOP'!$B$337</f>
        <v>0</v>
      </c>
      <c r="J9" s="27">
        <f>INDEX('Data MOP+BEN'!$B$130:$AK$130,MATCH(J$1,'Data MOP+BEN'!$B$1:$AK$1,0))*'Data MOP'!$B$337</f>
        <v>0</v>
      </c>
      <c r="K9" s="27">
        <f>INDEX('Data MOP+BEN'!$B$130:$AK$130,MATCH(K$1,'Data MOP+BEN'!$B$1:$AK$1,0))*'Data MOP'!$B$337</f>
        <v>0</v>
      </c>
      <c r="L9" s="27">
        <f>INDEX('Data MOP+BEN'!$B$130:$AK$130,MATCH(L$1,'Data MOP+BEN'!$B$1:$AK$1,0))*'Data MOP'!$B$337</f>
        <v>0</v>
      </c>
      <c r="M9" s="27">
        <f>INDEX('Data MOP+BEN'!$B$130:$AK$130,MATCH(M$1,'Data MOP+BEN'!$B$1:$AK$1,0))*'Data MOP'!$B$337</f>
        <v>0</v>
      </c>
      <c r="N9" s="27">
        <f>INDEX('Data MOP+BEN'!$B$130:$AK$130,MATCH(N$1,'Data MOP+BEN'!$B$1:$AK$1,0))*'Data MOP'!$B$337</f>
        <v>0</v>
      </c>
      <c r="O9" s="27">
        <f>INDEX('Data MOP+BEN'!$B$130:$AK$130,MATCH(O$1,'Data MOP+BEN'!$B$1:$AK$1,0))*'Data MOP'!$B$337</f>
        <v>0</v>
      </c>
      <c r="P9" s="27">
        <f>INDEX('Data MOP+BEN'!$B$130:$AK$130,MATCH(P$1,'Data MOP+BEN'!$B$1:$AK$1,0))*'Data MOP'!$B$337</f>
        <v>0</v>
      </c>
      <c r="Q9" s="27">
        <f>INDEX('Data MOP+BEN'!$B$130:$AK$130,MATCH(Q$1,'Data MOP+BEN'!$B$1:$AK$1,0))*'Data MOP'!$B$337</f>
        <v>0</v>
      </c>
      <c r="R9" s="27">
        <f>INDEX('Data MOP+BEN'!$B$130:$AK$130,MATCH(R$1,'Data MOP+BEN'!$B$1:$AK$1,0))*'Data MOP'!$B$337</f>
        <v>0</v>
      </c>
      <c r="S9" s="27">
        <f>INDEX('Data MOP+BEN'!$B$130:$AK$130,MATCH(S$1,'Data MOP+BEN'!$B$1:$AK$1,0))*'Data MOP'!$B$337</f>
        <v>0</v>
      </c>
      <c r="T9" s="27">
        <f>INDEX('Data MOP+BEN'!$B$130:$AK$130,MATCH(T$1,'Data MOP+BEN'!$B$1:$AK$1,0))*'Data MOP'!$B$337</f>
        <v>0</v>
      </c>
      <c r="U9" s="27">
        <f>INDEX('Data MOP+BEN'!$B$130:$AK$130,MATCH(U$1,'Data MOP+BEN'!$B$1:$AK$1,0))*'Data MOP'!$B$337</f>
        <v>0</v>
      </c>
      <c r="V9" s="27">
        <f>INDEX('Data MOP+BEN'!$B$130:$AK$130,MATCH(V$1,'Data MOP+BEN'!$B$1:$AK$1,0))*'Data MOP'!$B$337</f>
        <v>0</v>
      </c>
      <c r="W9" s="27">
        <f>INDEX('Data MOP+BEN'!$B$130:$AK$130,MATCH(W$1,'Data MOP+BEN'!$B$1:$AK$1,0))*'Data MOP'!$B$337</f>
        <v>0</v>
      </c>
      <c r="X9" s="27">
        <f>INDEX('Data MOP+BEN'!$B$130:$AK$130,MATCH(X$1,'Data MOP+BEN'!$B$1:$AK$1,0))*'Data MOP'!$B$337</f>
        <v>0</v>
      </c>
      <c r="Y9" s="27">
        <f>INDEX('Data MOP+BEN'!$B$130:$AK$130,MATCH(Y$1,'Data MOP+BEN'!$B$1:$AK$1,0))*'Data MOP'!$B$337</f>
        <v>0</v>
      </c>
      <c r="Z9" s="27">
        <f>INDEX('Data MOP+BEN'!$B$130:$AK$130,MATCH(Z$1,'Data MOP+BEN'!$B$1:$AK$1,0))*'Data MOP'!$B$337</f>
        <v>0</v>
      </c>
      <c r="AA9" s="27">
        <f>INDEX('Data MOP+BEN'!$B$130:$AK$130,MATCH(AA$1,'Data MOP+BEN'!$B$1:$AK$1,0))*'Data MOP'!$B$337</f>
        <v>0</v>
      </c>
      <c r="AB9" s="27">
        <f>INDEX('Data MOP+BEN'!$B$130:$AK$130,MATCH(AB$1,'Data MOP+BEN'!$B$1:$AK$1,0))*'Data MOP'!$B$337</f>
        <v>0</v>
      </c>
      <c r="AC9" s="27">
        <f>INDEX('Data MOP+BEN'!$B$130:$AK$130,MATCH(AC$1,'Data MOP+BEN'!$B$1:$AK$1,0))*'Data MOP'!$B$337</f>
        <v>0</v>
      </c>
      <c r="AD9" s="27">
        <f>INDEX('Data MOP+BEN'!$B$130:$AK$130,MATCH(AD$1,'Data MOP+BEN'!$B$1:$AK$1,0))*'Data MOP'!$B$337</f>
        <v>0</v>
      </c>
      <c r="AE9" s="27">
        <f>INDEX('Data MOP+BEN'!$B$130:$AK$130,MATCH(AE$1,'Data MOP+BEN'!$B$1:$AK$1,0))*'Data MOP'!$B$337</f>
        <v>0</v>
      </c>
      <c r="AF9" s="27">
        <f>INDEX('Data MOP+BEN'!$B$130:$AK$130,MATCH(AF$1,'Data MOP+BEN'!$B$1:$AK$1,0))*'Data MOP'!$B$337</f>
        <v>0</v>
      </c>
      <c r="AG9" s="27">
        <f>INDEX('Data MOP+BEN'!$B$130:$AK$130,MATCH(AG$1,'Data MOP+BEN'!$B$1:$AK$1,0))*'Data MOP'!$B$337</f>
        <v>0</v>
      </c>
      <c r="AH9" s="27">
        <f>INDEX('Data MOP+BEN'!$B$130:$AK$130,MATCH(AH$1,'Data MOP+BEN'!$B$1:$AK$1,0))*'Data MOP'!$B$337</f>
        <v>0</v>
      </c>
      <c r="AI9" s="27">
        <f>INDEX('Data MOP+BEN'!$B$130:$AK$130,MATCH(AI$1,'Data MOP+BEN'!$B$1:$AK$1,0))*'Data MOP'!$B$337</f>
        <v>0</v>
      </c>
      <c r="AJ9" s="27">
        <f>INDEX('Data MOP+BEN'!$B$130:$AK$130,MATCH(AJ$1,'Data MOP+BEN'!$B$1:$AK$1,0))*'Data MOP'!$B$337</f>
        <v>0</v>
      </c>
      <c r="AK9" s="27">
        <f>INDEX('Data MOP+BEN'!$B$130:$AK$130,MATCH(AK$1,'Data MOP+BEN'!$B$1:$AK$1,0))*'Data MOP'!$B$337</f>
        <v>0</v>
      </c>
    </row>
    <row r="17" spans="2:2">
      <c r="B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6"/>
  <sheetViews>
    <sheetView workbookViewId="0">
      <selection activeCell="B30" sqref="B30"/>
    </sheetView>
  </sheetViews>
  <sheetFormatPr defaultColWidth="8.796875" defaultRowHeight="14.25"/>
  <cols>
    <col min="1" max="1" width="19.1328125" customWidth="1"/>
  </cols>
  <sheetData>
    <row r="2" spans="2:2" s="12" customFormat="1">
      <c r="B2" s="35" t="s">
        <v>148</v>
      </c>
    </row>
    <row r="3" spans="2:2">
      <c r="B3" s="55" t="s">
        <v>195</v>
      </c>
    </row>
    <row r="4" spans="2:2">
      <c r="B4" t="s">
        <v>170</v>
      </c>
    </row>
    <row r="29" spans="1:10">
      <c r="A29" s="1" t="s">
        <v>120</v>
      </c>
      <c r="B29" s="1">
        <v>2010</v>
      </c>
      <c r="C29" s="1">
        <v>2015</v>
      </c>
      <c r="D29" s="1">
        <v>2020</v>
      </c>
      <c r="E29" s="1">
        <v>2025</v>
      </c>
      <c r="F29" s="1">
        <v>2030</v>
      </c>
      <c r="G29" s="1">
        <v>2035</v>
      </c>
      <c r="H29" s="1">
        <v>2040</v>
      </c>
      <c r="I29" s="1">
        <v>2045</v>
      </c>
      <c r="J29" s="1">
        <v>2050</v>
      </c>
    </row>
    <row r="30" spans="1:10">
      <c r="B30" s="23">
        <v>16.293823038397299</v>
      </c>
      <c r="C30" s="23">
        <v>17.429048414023299</v>
      </c>
      <c r="D30" s="23">
        <v>19.232053422370598</v>
      </c>
      <c r="E30" s="23">
        <v>21.691708402893681</v>
      </c>
      <c r="F30" s="23">
        <v>24.151363383416765</v>
      </c>
      <c r="G30" s="23">
        <v>26.611018363939849</v>
      </c>
      <c r="H30" s="23">
        <v>29.070673344462932</v>
      </c>
      <c r="I30" s="23">
        <v>31.530328324986012</v>
      </c>
      <c r="J30" s="23">
        <v>33.989983305509099</v>
      </c>
    </row>
    <row r="31" spans="1:10">
      <c r="B31" s="23">
        <v>14.3572621035058</v>
      </c>
      <c r="C31" s="23">
        <v>15.2253756260434</v>
      </c>
      <c r="D31" s="23">
        <v>16.828046744574198</v>
      </c>
      <c r="E31" s="23">
        <v>18.987200890372765</v>
      </c>
      <c r="F31" s="23">
        <v>21.146355036171332</v>
      </c>
      <c r="G31" s="23">
        <v>23.305509181969899</v>
      </c>
      <c r="H31" s="23">
        <v>25.464663327768466</v>
      </c>
      <c r="I31" s="23">
        <v>27.623817473567033</v>
      </c>
      <c r="J31" s="23">
        <v>29.7829716193656</v>
      </c>
    </row>
    <row r="32" spans="1:10">
      <c r="B32" s="23">
        <v>12.6878130217028</v>
      </c>
      <c r="C32" s="23">
        <v>13.4891485809682</v>
      </c>
      <c r="D32" s="23">
        <v>14.824707846410606</v>
      </c>
      <c r="E32" s="23">
        <v>16.727879799666038</v>
      </c>
      <c r="F32" s="23">
        <v>18.631051752921472</v>
      </c>
      <c r="G32" s="23">
        <v>20.534223706176903</v>
      </c>
      <c r="H32" s="23">
        <v>22.437395659432337</v>
      </c>
      <c r="I32" s="23">
        <v>24.340567612687771</v>
      </c>
      <c r="J32" s="23">
        <v>26.243739565943201</v>
      </c>
    </row>
    <row r="33" spans="1:10">
      <c r="B33" s="23">
        <v>11.686143572621001</v>
      </c>
      <c r="C33" s="23">
        <v>12.5542570951585</v>
      </c>
      <c r="D33" s="23">
        <v>13.823038397328796</v>
      </c>
      <c r="E33" s="23">
        <v>15.592654424039997</v>
      </c>
      <c r="F33" s="23">
        <v>17.362270450751197</v>
      </c>
      <c r="G33" s="23">
        <v>19.131886477462398</v>
      </c>
      <c r="H33" s="23">
        <v>20.9015025041736</v>
      </c>
      <c r="I33" s="23">
        <v>22.671118530884797</v>
      </c>
      <c r="J33" s="23">
        <v>24.440734557595999</v>
      </c>
    </row>
    <row r="34" spans="1:10">
      <c r="B34" s="23">
        <v>11.4858096828046</v>
      </c>
      <c r="C34" s="23">
        <v>12.2871452420701</v>
      </c>
      <c r="D34" s="23">
        <v>13.489148580968198</v>
      </c>
      <c r="E34" s="23">
        <v>15.236505286588683</v>
      </c>
      <c r="F34" s="23">
        <v>16.983861992209164</v>
      </c>
      <c r="G34" s="23">
        <v>18.73121869782965</v>
      </c>
      <c r="H34" s="23">
        <v>20.478575403450133</v>
      </c>
      <c r="I34" s="23">
        <v>22.225932109070616</v>
      </c>
      <c r="J34" s="23">
        <v>23.973288814691102</v>
      </c>
    </row>
    <row r="35" spans="1:10">
      <c r="B35" s="23">
        <v>10.083472454090099</v>
      </c>
      <c r="C35" s="23">
        <v>10.6844741235392</v>
      </c>
      <c r="D35" s="23">
        <v>11.819699499165202</v>
      </c>
      <c r="E35" s="23">
        <v>13.333333333333268</v>
      </c>
      <c r="F35" s="23">
        <v>14.846967167501333</v>
      </c>
      <c r="G35" s="23">
        <v>16.360601001669401</v>
      </c>
      <c r="H35" s="23">
        <v>17.874234835837466</v>
      </c>
      <c r="I35" s="23">
        <v>19.387868670005531</v>
      </c>
      <c r="J35" s="23">
        <v>20.9015025041736</v>
      </c>
    </row>
    <row r="36" spans="1:10">
      <c r="B36" s="23">
        <v>7.1452420701168604</v>
      </c>
      <c r="C36" s="23">
        <v>7.54590984974958</v>
      </c>
      <c r="D36" s="23">
        <v>8.2136894824707785</v>
      </c>
      <c r="E36" s="23">
        <v>9.3043962159153999</v>
      </c>
      <c r="F36" s="23">
        <v>10.39510294936002</v>
      </c>
      <c r="G36" s="23">
        <v>11.485809682804639</v>
      </c>
      <c r="H36" s="23">
        <v>12.576516416249259</v>
      </c>
      <c r="I36" s="23">
        <v>13.667223149693879</v>
      </c>
      <c r="J36" s="23">
        <v>14.7579298831385</v>
      </c>
    </row>
    <row r="39" spans="1:10">
      <c r="A39" s="1" t="s">
        <v>117</v>
      </c>
      <c r="B39" s="1">
        <v>2010</v>
      </c>
      <c r="C39" s="1">
        <v>2015</v>
      </c>
      <c r="D39" s="1">
        <v>2020</v>
      </c>
      <c r="E39" s="1">
        <v>2025</v>
      </c>
      <c r="F39" s="1">
        <v>2030</v>
      </c>
      <c r="G39" s="1">
        <v>2035</v>
      </c>
      <c r="H39" s="1">
        <v>2040</v>
      </c>
      <c r="I39" s="1">
        <v>2045</v>
      </c>
      <c r="J39" s="1">
        <v>2050</v>
      </c>
    </row>
    <row r="40" spans="1:10">
      <c r="A40" t="s">
        <v>143</v>
      </c>
      <c r="B40" s="23">
        <f t="shared" ref="B40:J40" si="0">(B30-B31)*1000</f>
        <v>1936.5609348914993</v>
      </c>
      <c r="C40" s="23">
        <f t="shared" si="0"/>
        <v>2203.6727879798991</v>
      </c>
      <c r="D40" s="23">
        <f t="shared" si="0"/>
        <v>2404.0066777963993</v>
      </c>
      <c r="E40" s="23">
        <f t="shared" si="0"/>
        <v>2704.507512520916</v>
      </c>
      <c r="F40" s="23">
        <f t="shared" si="0"/>
        <v>3005.0083472454326</v>
      </c>
      <c r="G40" s="23">
        <f t="shared" si="0"/>
        <v>3305.5091819699492</v>
      </c>
      <c r="H40" s="23">
        <f t="shared" si="0"/>
        <v>3606.0100166944658</v>
      </c>
      <c r="I40" s="23">
        <f t="shared" si="0"/>
        <v>3906.5108514189787</v>
      </c>
      <c r="J40" s="23">
        <f t="shared" si="0"/>
        <v>4207.011686143499</v>
      </c>
    </row>
    <row r="41" spans="1:10">
      <c r="A41" t="s">
        <v>144</v>
      </c>
      <c r="B41" s="23">
        <f t="shared" ref="B41:J41" si="1">(B31-B32)*1000</f>
        <v>1669.4490818030001</v>
      </c>
      <c r="C41" s="23">
        <f t="shared" si="1"/>
        <v>1736.2270450752001</v>
      </c>
      <c r="D41" s="23">
        <f t="shared" si="1"/>
        <v>2003.3388981635926</v>
      </c>
      <c r="E41" s="23">
        <f t="shared" si="1"/>
        <v>2259.3210907067273</v>
      </c>
      <c r="F41" s="23">
        <f t="shared" si="1"/>
        <v>2515.3032832498602</v>
      </c>
      <c r="G41" s="23">
        <f t="shared" si="1"/>
        <v>2771.2854757929967</v>
      </c>
      <c r="H41" s="23">
        <f t="shared" si="1"/>
        <v>3027.2676683361296</v>
      </c>
      <c r="I41" s="23">
        <f t="shared" si="1"/>
        <v>3283.2498608792625</v>
      </c>
      <c r="J41" s="23">
        <f t="shared" si="1"/>
        <v>3539.2320534223991</v>
      </c>
    </row>
    <row r="42" spans="1:10">
      <c r="A42" t="s">
        <v>82</v>
      </c>
      <c r="B42" s="23">
        <f t="shared" ref="B42:B46" si="2">(B32-B33)*1000</f>
        <v>1001.669449081799</v>
      </c>
      <c r="C42" s="23">
        <f t="shared" ref="C42:J46" si="3">(C32-C33)*1000</f>
        <v>934.89148580970038</v>
      </c>
      <c r="D42" s="23">
        <f t="shared" si="3"/>
        <v>1001.6694490818097</v>
      </c>
      <c r="E42" s="23">
        <f t="shared" si="3"/>
        <v>1135.2253756260407</v>
      </c>
      <c r="F42" s="23">
        <f t="shared" si="3"/>
        <v>1268.7813021702752</v>
      </c>
      <c r="G42" s="23">
        <f t="shared" si="3"/>
        <v>1402.3372287145044</v>
      </c>
      <c r="H42" s="23">
        <f t="shared" si="3"/>
        <v>1535.8931552587371</v>
      </c>
      <c r="I42" s="23">
        <f t="shared" si="3"/>
        <v>1669.4490818029735</v>
      </c>
      <c r="J42" s="23">
        <f t="shared" si="3"/>
        <v>1803.0050083472026</v>
      </c>
    </row>
    <row r="43" spans="1:10">
      <c r="A43" t="s">
        <v>145</v>
      </c>
      <c r="B43" s="23">
        <f>(B33-B34)*1000</f>
        <v>200.33388981640064</v>
      </c>
      <c r="C43" s="23">
        <f t="shared" si="3"/>
        <v>267.11185308839981</v>
      </c>
      <c r="D43" s="23">
        <f t="shared" si="3"/>
        <v>333.88981636059788</v>
      </c>
      <c r="E43" s="23">
        <f t="shared" si="3"/>
        <v>356.14913745131457</v>
      </c>
      <c r="F43" s="23">
        <f t="shared" si="3"/>
        <v>378.40845854203309</v>
      </c>
      <c r="G43" s="23">
        <f t="shared" si="3"/>
        <v>400.66777963274802</v>
      </c>
      <c r="H43" s="23">
        <f t="shared" si="3"/>
        <v>422.92710072346654</v>
      </c>
      <c r="I43" s="23">
        <f t="shared" si="3"/>
        <v>445.18642181418147</v>
      </c>
      <c r="J43" s="23">
        <f t="shared" si="3"/>
        <v>467.44574290489641</v>
      </c>
    </row>
    <row r="44" spans="1:10">
      <c r="A44" t="s">
        <v>146</v>
      </c>
      <c r="B44" s="23">
        <f t="shared" si="2"/>
        <v>1402.3372287145007</v>
      </c>
      <c r="C44" s="23">
        <f t="shared" si="3"/>
        <v>1602.6711185308998</v>
      </c>
      <c r="D44" s="23">
        <f t="shared" si="3"/>
        <v>1669.4490818029965</v>
      </c>
      <c r="E44" s="23">
        <f t="shared" si="3"/>
        <v>1903.1719532554146</v>
      </c>
      <c r="F44" s="23">
        <f t="shared" si="3"/>
        <v>2136.8948247078306</v>
      </c>
      <c r="G44" s="23">
        <f t="shared" si="3"/>
        <v>2370.6176961602487</v>
      </c>
      <c r="H44" s="23">
        <f t="shared" si="3"/>
        <v>2604.3405676126667</v>
      </c>
      <c r="I44" s="23">
        <f t="shared" si="3"/>
        <v>2838.0634390650848</v>
      </c>
      <c r="J44" s="23">
        <f t="shared" si="3"/>
        <v>3071.7863105175029</v>
      </c>
    </row>
    <row r="45" spans="1:10">
      <c r="A45" t="s">
        <v>169</v>
      </c>
      <c r="B45" s="23">
        <f t="shared" si="2"/>
        <v>2938.230383973239</v>
      </c>
      <c r="C45" s="23">
        <f t="shared" si="3"/>
        <v>3138.5642737896201</v>
      </c>
      <c r="D45" s="23">
        <f t="shared" si="3"/>
        <v>3606.010016694423</v>
      </c>
      <c r="E45" s="23">
        <f t="shared" si="3"/>
        <v>4028.9371174178682</v>
      </c>
      <c r="F45" s="23">
        <f t="shared" si="3"/>
        <v>4451.8642181413134</v>
      </c>
      <c r="G45" s="23">
        <f t="shared" si="3"/>
        <v>4874.7913188647626</v>
      </c>
      <c r="H45" s="23">
        <f t="shared" si="3"/>
        <v>5297.7184195882073</v>
      </c>
      <c r="I45" s="23">
        <f t="shared" si="3"/>
        <v>5720.6455203116529</v>
      </c>
      <c r="J45" s="23">
        <f t="shared" si="3"/>
        <v>6143.5726210350995</v>
      </c>
    </row>
    <row r="46" spans="1:10">
      <c r="A46" t="s">
        <v>147</v>
      </c>
      <c r="B46" s="23">
        <f t="shared" si="2"/>
        <v>7145.2420701168603</v>
      </c>
      <c r="C46" s="23">
        <f t="shared" si="3"/>
        <v>7545.9098497495797</v>
      </c>
      <c r="D46" s="23">
        <f t="shared" si="3"/>
        <v>8213.6894824707779</v>
      </c>
      <c r="E46" s="23">
        <f t="shared" si="3"/>
        <v>9304.3962159153998</v>
      </c>
      <c r="F46" s="23">
        <f t="shared" si="3"/>
        <v>10395.10294936002</v>
      </c>
      <c r="G46" s="23">
        <f t="shared" si="3"/>
        <v>11485.80968280464</v>
      </c>
      <c r="H46" s="23">
        <f t="shared" si="3"/>
        <v>12576.516416249258</v>
      </c>
      <c r="I46" s="23">
        <f t="shared" si="3"/>
        <v>13667.223149693878</v>
      </c>
      <c r="J46" s="23">
        <f t="shared" si="3"/>
        <v>14757.9298831385</v>
      </c>
    </row>
    <row r="56" spans="2:2">
      <c r="B56" s="2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P34"/>
  <sheetViews>
    <sheetView zoomScale="73" zoomScaleNormal="73" workbookViewId="0">
      <selection activeCell="I30" sqref="I30"/>
    </sheetView>
  </sheetViews>
  <sheetFormatPr defaultColWidth="8.796875" defaultRowHeight="14.25"/>
  <cols>
    <col min="1" max="1" width="15.1328125" customWidth="1"/>
    <col min="2" max="2" width="11.796875" customWidth="1"/>
  </cols>
  <sheetData>
    <row r="2" spans="2:16" s="12" customFormat="1">
      <c r="B2" s="34" t="s">
        <v>6</v>
      </c>
    </row>
    <row r="3" spans="2:16">
      <c r="B3" s="55" t="s">
        <v>199</v>
      </c>
    </row>
    <row r="4" spans="2:16">
      <c r="B4" t="s">
        <v>115</v>
      </c>
    </row>
    <row r="10" spans="2:16">
      <c r="L10" s="1">
        <v>2010</v>
      </c>
      <c r="M10" s="1">
        <v>2011</v>
      </c>
      <c r="N10" s="1">
        <v>2012</v>
      </c>
      <c r="O10" s="1">
        <v>2013</v>
      </c>
      <c r="P10" s="1">
        <v>2050</v>
      </c>
    </row>
    <row r="11" spans="2:16">
      <c r="L11">
        <v>401612.90322580602</v>
      </c>
      <c r="M11">
        <v>420967.74193548301</v>
      </c>
      <c r="N11">
        <v>417741.93548386998</v>
      </c>
      <c r="O11">
        <v>454838.70967741898</v>
      </c>
      <c r="P11">
        <v>732258.06451612897</v>
      </c>
    </row>
    <row r="12" spans="2:16">
      <c r="L12">
        <v>332258.06451612897</v>
      </c>
      <c r="M12">
        <v>345161.29032258003</v>
      </c>
      <c r="N12">
        <v>345161.29032258003</v>
      </c>
      <c r="O12">
        <v>383870.96774193499</v>
      </c>
      <c r="P12">
        <v>600000</v>
      </c>
    </row>
    <row r="13" spans="2:16">
      <c r="L13">
        <v>219354.83870967699</v>
      </c>
      <c r="M13">
        <v>232258.064516129</v>
      </c>
      <c r="N13">
        <v>229032.25806451601</v>
      </c>
      <c r="O13">
        <v>250000</v>
      </c>
      <c r="P13">
        <v>329032.25806451601</v>
      </c>
    </row>
    <row r="14" spans="2:16">
      <c r="L14">
        <v>0</v>
      </c>
      <c r="M14">
        <v>0</v>
      </c>
      <c r="N14">
        <v>0</v>
      </c>
      <c r="O14">
        <v>0</v>
      </c>
      <c r="P14">
        <v>0</v>
      </c>
    </row>
    <row r="24" spans="1:42" s="1" customFormat="1">
      <c r="A24" s="1" t="s">
        <v>113</v>
      </c>
      <c r="B24" s="1">
        <v>2010</v>
      </c>
      <c r="C24" s="1">
        <v>2011</v>
      </c>
      <c r="D24" s="1">
        <v>2012</v>
      </c>
      <c r="E24" s="1">
        <v>2013</v>
      </c>
      <c r="F24" s="1">
        <v>2014</v>
      </c>
      <c r="G24" s="1">
        <v>2015</v>
      </c>
      <c r="H24" s="1">
        <v>2016</v>
      </c>
      <c r="I24" s="1">
        <v>2017</v>
      </c>
      <c r="J24" s="1">
        <v>2018</v>
      </c>
      <c r="K24" s="1">
        <v>2019</v>
      </c>
      <c r="L24" s="1">
        <v>2020</v>
      </c>
      <c r="M24" s="1">
        <v>2021</v>
      </c>
      <c r="N24" s="1">
        <v>2022</v>
      </c>
      <c r="O24" s="1">
        <v>2023</v>
      </c>
      <c r="P24" s="1">
        <v>2024</v>
      </c>
      <c r="Q24" s="1">
        <v>2025</v>
      </c>
      <c r="R24" s="1">
        <v>2026</v>
      </c>
      <c r="S24" s="1">
        <v>2027</v>
      </c>
      <c r="T24" s="1">
        <v>2028</v>
      </c>
      <c r="U24" s="1">
        <v>2029</v>
      </c>
      <c r="V24" s="1">
        <v>2030</v>
      </c>
      <c r="W24" s="1">
        <v>2031</v>
      </c>
      <c r="X24" s="1">
        <v>2032</v>
      </c>
      <c r="Y24" s="1">
        <v>2033</v>
      </c>
      <c r="Z24" s="1">
        <v>2034</v>
      </c>
      <c r="AA24" s="1">
        <v>2035</v>
      </c>
      <c r="AB24" s="1">
        <v>2036</v>
      </c>
      <c r="AC24" s="1">
        <v>2037</v>
      </c>
      <c r="AD24" s="1">
        <v>2038</v>
      </c>
      <c r="AE24" s="1">
        <v>2039</v>
      </c>
      <c r="AF24" s="1">
        <v>2040</v>
      </c>
      <c r="AG24" s="1">
        <v>2041</v>
      </c>
      <c r="AH24" s="1">
        <v>2042</v>
      </c>
      <c r="AI24" s="1">
        <v>2043</v>
      </c>
      <c r="AJ24" s="1">
        <v>2044</v>
      </c>
      <c r="AK24" s="1">
        <v>2045</v>
      </c>
      <c r="AL24" s="1">
        <v>2046</v>
      </c>
      <c r="AM24" s="1">
        <v>2047</v>
      </c>
      <c r="AN24" s="1">
        <v>2048</v>
      </c>
      <c r="AO24" s="1">
        <v>2049</v>
      </c>
      <c r="AP24" s="1">
        <v>2050</v>
      </c>
    </row>
    <row r="25" spans="1:42">
      <c r="A25" t="s">
        <v>146</v>
      </c>
      <c r="B25">
        <f>L11-L12</f>
        <v>69354.838709677046</v>
      </c>
      <c r="C25">
        <f>M11-M12</f>
        <v>75806.45161290298</v>
      </c>
      <c r="D25">
        <f>N11-N12</f>
        <v>72580.645161289955</v>
      </c>
      <c r="E25">
        <f>O11-O12</f>
        <v>70967.741935483995</v>
      </c>
      <c r="F25">
        <f>$E25+(F24-$E$24)*($AP25-$E25)/($AP$24-$E$24)</f>
        <v>72624.237140366298</v>
      </c>
      <c r="G25">
        <f>$E25+(G24-$E$24)*($AP25-$E25)/($AP$24-$E$24)</f>
        <v>74280.732345248587</v>
      </c>
      <c r="H25">
        <f t="shared" ref="H25:AO25" si="0">$E25+(H24-$E$24)*($AP25-$E25)/($AP$24-$E$24)</f>
        <v>75937.22755013089</v>
      </c>
      <c r="I25">
        <f t="shared" si="0"/>
        <v>77593.722755013179</v>
      </c>
      <c r="J25">
        <f t="shared" si="0"/>
        <v>79250.217959895483</v>
      </c>
      <c r="K25">
        <f t="shared" si="0"/>
        <v>80906.713164777771</v>
      </c>
      <c r="L25">
        <f t="shared" si="0"/>
        <v>82563.208369660075</v>
      </c>
      <c r="M25">
        <f t="shared" si="0"/>
        <v>84219.703574542364</v>
      </c>
      <c r="N25">
        <f t="shared" si="0"/>
        <v>85876.198779424667</v>
      </c>
      <c r="O25">
        <f t="shared" si="0"/>
        <v>87532.69398430697</v>
      </c>
      <c r="P25">
        <f t="shared" si="0"/>
        <v>89189.189189189259</v>
      </c>
      <c r="Q25">
        <f t="shared" si="0"/>
        <v>90845.684394071548</v>
      </c>
      <c r="R25">
        <f t="shared" si="0"/>
        <v>92502.179598953851</v>
      </c>
      <c r="S25">
        <f t="shared" si="0"/>
        <v>94158.674803836155</v>
      </c>
      <c r="T25">
        <f t="shared" si="0"/>
        <v>95815.170008718444</v>
      </c>
      <c r="U25">
        <f t="shared" si="0"/>
        <v>97471.665213600747</v>
      </c>
      <c r="V25">
        <f t="shared" si="0"/>
        <v>99128.160418483036</v>
      </c>
      <c r="W25">
        <f t="shared" si="0"/>
        <v>100784.65562336534</v>
      </c>
      <c r="X25">
        <f t="shared" si="0"/>
        <v>102441.15082824763</v>
      </c>
      <c r="Y25">
        <f t="shared" si="0"/>
        <v>104097.64603312993</v>
      </c>
      <c r="Z25">
        <f t="shared" si="0"/>
        <v>105754.14123801222</v>
      </c>
      <c r="AA25">
        <f t="shared" si="0"/>
        <v>107410.63644289452</v>
      </c>
      <c r="AB25">
        <f t="shared" si="0"/>
        <v>109067.13164777681</v>
      </c>
      <c r="AC25">
        <f t="shared" si="0"/>
        <v>110723.62685265912</v>
      </c>
      <c r="AD25">
        <f t="shared" si="0"/>
        <v>112380.12205754142</v>
      </c>
      <c r="AE25">
        <f t="shared" si="0"/>
        <v>114036.61726242371</v>
      </c>
      <c r="AF25">
        <f t="shared" si="0"/>
        <v>115693.11246730601</v>
      </c>
      <c r="AG25">
        <f t="shared" si="0"/>
        <v>117349.6076721883</v>
      </c>
      <c r="AH25">
        <f t="shared" si="0"/>
        <v>119006.1028770706</v>
      </c>
      <c r="AI25">
        <f t="shared" si="0"/>
        <v>120662.59808195289</v>
      </c>
      <c r="AJ25">
        <f t="shared" si="0"/>
        <v>122319.0932868352</v>
      </c>
      <c r="AK25">
        <f t="shared" si="0"/>
        <v>123975.5884917175</v>
      </c>
      <c r="AL25">
        <f t="shared" si="0"/>
        <v>125632.08369659979</v>
      </c>
      <c r="AM25">
        <f t="shared" si="0"/>
        <v>127288.57890148208</v>
      </c>
      <c r="AN25">
        <f t="shared" si="0"/>
        <v>128945.07410636438</v>
      </c>
      <c r="AO25">
        <f t="shared" si="0"/>
        <v>130601.56931124668</v>
      </c>
      <c r="AP25">
        <f>P11-P12</f>
        <v>132258.06451612897</v>
      </c>
    </row>
    <row r="26" spans="1:42">
      <c r="A26" t="s">
        <v>158</v>
      </c>
      <c r="B26">
        <f t="shared" ref="B26:D27" si="1">L12-L13</f>
        <v>112903.22580645198</v>
      </c>
      <c r="C26">
        <f t="shared" si="1"/>
        <v>112903.22580645102</v>
      </c>
      <c r="D26">
        <f t="shared" si="1"/>
        <v>116129.03225806402</v>
      </c>
      <c r="E26">
        <v>133870.96774193499</v>
      </c>
      <c r="F26">
        <f>$E26+(F$24-$E$24)*($AP26-$E26)/($AP$24-$E$24)</f>
        <v>137576.28596338225</v>
      </c>
      <c r="G26">
        <f t="shared" ref="F26:AO27" si="2">$E26+(G$24-$E$24)*($AP26-$E26)/($AP$24-$E$24)</f>
        <v>141281.60418482954</v>
      </c>
      <c r="H26">
        <f t="shared" si="2"/>
        <v>144986.9224062768</v>
      </c>
      <c r="I26">
        <f t="shared" si="2"/>
        <v>148692.24062772407</v>
      </c>
      <c r="J26">
        <f t="shared" si="2"/>
        <v>152397.55884917133</v>
      </c>
      <c r="K26">
        <f t="shared" si="2"/>
        <v>156102.87707061862</v>
      </c>
      <c r="L26">
        <f t="shared" si="2"/>
        <v>159808.19529206588</v>
      </c>
      <c r="M26">
        <f t="shared" si="2"/>
        <v>163513.51351351314</v>
      </c>
      <c r="N26">
        <f t="shared" si="2"/>
        <v>167218.83173496043</v>
      </c>
      <c r="O26">
        <f t="shared" si="2"/>
        <v>170924.14995640769</v>
      </c>
      <c r="P26">
        <f t="shared" si="2"/>
        <v>174629.46817785496</v>
      </c>
      <c r="Q26">
        <f t="shared" si="2"/>
        <v>178334.78639930225</v>
      </c>
      <c r="R26">
        <f t="shared" si="2"/>
        <v>182040.10462074951</v>
      </c>
      <c r="S26">
        <f t="shared" si="2"/>
        <v>185745.42284219677</v>
      </c>
      <c r="T26">
        <f t="shared" si="2"/>
        <v>189450.74106364406</v>
      </c>
      <c r="U26">
        <f t="shared" si="2"/>
        <v>193156.05928509132</v>
      </c>
      <c r="V26">
        <f t="shared" si="2"/>
        <v>196861.37750653859</v>
      </c>
      <c r="W26">
        <f t="shared" si="2"/>
        <v>200566.69572798588</v>
      </c>
      <c r="X26">
        <f t="shared" si="2"/>
        <v>204272.01394943314</v>
      </c>
      <c r="Y26">
        <f t="shared" si="2"/>
        <v>207977.3321708804</v>
      </c>
      <c r="Z26">
        <f t="shared" si="2"/>
        <v>211682.65039232766</v>
      </c>
      <c r="AA26">
        <f t="shared" si="2"/>
        <v>215387.96861377492</v>
      </c>
      <c r="AB26">
        <f t="shared" si="2"/>
        <v>219093.28683522221</v>
      </c>
      <c r="AC26">
        <f t="shared" si="2"/>
        <v>222798.60505666948</v>
      </c>
      <c r="AD26">
        <f t="shared" si="2"/>
        <v>226503.92327811674</v>
      </c>
      <c r="AE26">
        <f t="shared" si="2"/>
        <v>230209.24149956403</v>
      </c>
      <c r="AF26">
        <f t="shared" si="2"/>
        <v>233914.55972101129</v>
      </c>
      <c r="AG26">
        <f t="shared" si="2"/>
        <v>237619.87794245855</v>
      </c>
      <c r="AH26">
        <f t="shared" si="2"/>
        <v>241325.19616390584</v>
      </c>
      <c r="AI26">
        <f t="shared" si="2"/>
        <v>245030.5143853531</v>
      </c>
      <c r="AJ26">
        <f t="shared" si="2"/>
        <v>248735.83260680037</v>
      </c>
      <c r="AK26">
        <f t="shared" si="2"/>
        <v>252441.15082824766</v>
      </c>
      <c r="AL26">
        <f t="shared" si="2"/>
        <v>256146.46904969489</v>
      </c>
      <c r="AM26">
        <f t="shared" si="2"/>
        <v>259851.78727114218</v>
      </c>
      <c r="AN26">
        <f t="shared" si="2"/>
        <v>263557.10549258941</v>
      </c>
      <c r="AO26">
        <f t="shared" si="2"/>
        <v>267262.4237140367</v>
      </c>
      <c r="AP26">
        <f>P12-P13</f>
        <v>270967.74193548399</v>
      </c>
    </row>
    <row r="27" spans="1:42">
      <c r="A27" t="s">
        <v>116</v>
      </c>
      <c r="B27">
        <f t="shared" si="1"/>
        <v>219354.83870967699</v>
      </c>
      <c r="C27">
        <f t="shared" si="1"/>
        <v>232258.064516129</v>
      </c>
      <c r="D27">
        <f t="shared" si="1"/>
        <v>229032.25806451601</v>
      </c>
      <c r="E27">
        <v>250000</v>
      </c>
      <c r="F27">
        <f t="shared" si="2"/>
        <v>252136.00697471664</v>
      </c>
      <c r="G27">
        <f t="shared" si="2"/>
        <v>254272.01394943328</v>
      </c>
      <c r="H27">
        <f t="shared" si="2"/>
        <v>256408.02092414995</v>
      </c>
      <c r="I27">
        <f t="shared" si="2"/>
        <v>258544.0278988666</v>
      </c>
      <c r="J27">
        <f t="shared" si="2"/>
        <v>260680.03487358324</v>
      </c>
      <c r="K27">
        <f t="shared" si="2"/>
        <v>262816.04184829991</v>
      </c>
      <c r="L27">
        <f t="shared" si="2"/>
        <v>264952.04882301652</v>
      </c>
      <c r="M27">
        <f t="shared" si="2"/>
        <v>267088.05579773319</v>
      </c>
      <c r="N27">
        <f t="shared" si="2"/>
        <v>269224.06277244986</v>
      </c>
      <c r="O27">
        <f t="shared" si="2"/>
        <v>271360.06974716648</v>
      </c>
      <c r="P27">
        <f t="shared" si="2"/>
        <v>273496.07672188315</v>
      </c>
      <c r="Q27">
        <f t="shared" si="2"/>
        <v>275632.08369659976</v>
      </c>
      <c r="R27">
        <f t="shared" si="2"/>
        <v>277768.09067131643</v>
      </c>
      <c r="S27">
        <f t="shared" si="2"/>
        <v>279904.0976460331</v>
      </c>
      <c r="T27">
        <f t="shared" si="2"/>
        <v>282040.10462074971</v>
      </c>
      <c r="U27">
        <f t="shared" si="2"/>
        <v>284176.11159546638</v>
      </c>
      <c r="V27">
        <f t="shared" si="2"/>
        <v>286312.11857018305</v>
      </c>
      <c r="W27">
        <f t="shared" si="2"/>
        <v>288448.12554489967</v>
      </c>
      <c r="X27">
        <f t="shared" si="2"/>
        <v>290584.13251961634</v>
      </c>
      <c r="Y27">
        <f t="shared" si="2"/>
        <v>292720.13949433295</v>
      </c>
      <c r="Z27">
        <f t="shared" si="2"/>
        <v>294856.14646904962</v>
      </c>
      <c r="AA27">
        <f t="shared" si="2"/>
        <v>296992.15344376629</v>
      </c>
      <c r="AB27">
        <f t="shared" si="2"/>
        <v>299128.1604184829</v>
      </c>
      <c r="AC27">
        <f t="shared" si="2"/>
        <v>301264.16739319958</v>
      </c>
      <c r="AD27">
        <f t="shared" si="2"/>
        <v>303400.17436791619</v>
      </c>
      <c r="AE27">
        <f t="shared" si="2"/>
        <v>305536.18134263286</v>
      </c>
      <c r="AF27">
        <f t="shared" si="2"/>
        <v>307672.18831734953</v>
      </c>
      <c r="AG27">
        <f t="shared" si="2"/>
        <v>309808.19529206614</v>
      </c>
      <c r="AH27">
        <f t="shared" si="2"/>
        <v>311944.20226678281</v>
      </c>
      <c r="AI27">
        <f t="shared" si="2"/>
        <v>314080.20924149948</v>
      </c>
      <c r="AJ27">
        <f t="shared" si="2"/>
        <v>316216.2162162161</v>
      </c>
      <c r="AK27">
        <f t="shared" si="2"/>
        <v>318352.22319093277</v>
      </c>
      <c r="AL27">
        <f t="shared" si="2"/>
        <v>320488.23016564944</v>
      </c>
      <c r="AM27">
        <f t="shared" si="2"/>
        <v>322624.23714036605</v>
      </c>
      <c r="AN27">
        <f t="shared" si="2"/>
        <v>324760.24411508272</v>
      </c>
      <c r="AO27">
        <f t="shared" si="2"/>
        <v>326896.25108979933</v>
      </c>
      <c r="AP27">
        <f>P13</f>
        <v>329032.25806451601</v>
      </c>
    </row>
    <row r="29" spans="1:42">
      <c r="A29" s="1" t="s">
        <v>117</v>
      </c>
      <c r="B29" s="1">
        <v>2010</v>
      </c>
      <c r="C29" s="1">
        <v>2011</v>
      </c>
      <c r="D29" s="1">
        <v>2012</v>
      </c>
      <c r="E29" s="1">
        <v>2013</v>
      </c>
      <c r="F29" s="1">
        <v>2014</v>
      </c>
      <c r="G29" s="1">
        <v>2015</v>
      </c>
      <c r="H29" s="1">
        <v>2016</v>
      </c>
      <c r="I29" s="1">
        <v>2017</v>
      </c>
      <c r="J29" s="1">
        <v>2018</v>
      </c>
      <c r="K29" s="1">
        <v>2019</v>
      </c>
      <c r="L29" s="1">
        <v>2020</v>
      </c>
      <c r="M29" s="1">
        <v>2021</v>
      </c>
      <c r="N29" s="1">
        <v>2022</v>
      </c>
      <c r="O29" s="1">
        <v>2023</v>
      </c>
      <c r="P29" s="1">
        <v>2024</v>
      </c>
      <c r="Q29" s="1">
        <v>2025</v>
      </c>
      <c r="R29" s="1">
        <v>2026</v>
      </c>
      <c r="S29" s="1">
        <v>2027</v>
      </c>
      <c r="T29" s="1">
        <v>2028</v>
      </c>
      <c r="U29" s="1">
        <v>2029</v>
      </c>
      <c r="V29" s="1">
        <v>2030</v>
      </c>
      <c r="W29" s="1">
        <v>2031</v>
      </c>
      <c r="X29" s="1">
        <v>2032</v>
      </c>
      <c r="Y29" s="1">
        <v>2033</v>
      </c>
      <c r="Z29" s="1">
        <v>2034</v>
      </c>
      <c r="AA29" s="1">
        <v>2035</v>
      </c>
      <c r="AB29" s="1">
        <v>2036</v>
      </c>
      <c r="AC29" s="1">
        <v>2037</v>
      </c>
      <c r="AD29" s="1">
        <v>2038</v>
      </c>
      <c r="AE29" s="1">
        <v>2039</v>
      </c>
      <c r="AF29" s="1">
        <v>2040</v>
      </c>
      <c r="AG29" s="1">
        <v>2041</v>
      </c>
      <c r="AH29" s="1">
        <v>2042</v>
      </c>
      <c r="AI29" s="1">
        <v>2043</v>
      </c>
      <c r="AJ29" s="1">
        <v>2044</v>
      </c>
      <c r="AK29" s="1">
        <v>2045</v>
      </c>
      <c r="AL29" s="1">
        <v>2046</v>
      </c>
      <c r="AM29" s="1">
        <v>2047</v>
      </c>
      <c r="AN29" s="1">
        <v>2048</v>
      </c>
      <c r="AO29" s="1">
        <v>2049</v>
      </c>
      <c r="AP29" s="1">
        <v>2050</v>
      </c>
    </row>
    <row r="30" spans="1:42">
      <c r="A30" t="s">
        <v>146</v>
      </c>
      <c r="B30">
        <f>B25*$B$34/1000</f>
        <v>1656.5403225806363</v>
      </c>
      <c r="C30">
        <f t="shared" ref="C30:AP30" si="3">C25*$B$34/1000</f>
        <v>1810.637096774188</v>
      </c>
      <c r="D30">
        <f t="shared" si="3"/>
        <v>1733.5887096774109</v>
      </c>
      <c r="E30">
        <f t="shared" si="3"/>
        <v>1695.0645161290354</v>
      </c>
      <c r="F30">
        <f t="shared" si="3"/>
        <v>1734.6299040976489</v>
      </c>
      <c r="G30">
        <f t="shared" si="3"/>
        <v>1774.1952920662625</v>
      </c>
      <c r="H30">
        <f t="shared" si="3"/>
        <v>1813.7606800348763</v>
      </c>
      <c r="I30">
        <f t="shared" si="3"/>
        <v>1853.3260680034898</v>
      </c>
      <c r="J30">
        <f t="shared" si="3"/>
        <v>1892.8914559721036</v>
      </c>
      <c r="K30">
        <f t="shared" si="3"/>
        <v>1932.4568439407171</v>
      </c>
      <c r="L30">
        <f t="shared" si="3"/>
        <v>1972.0222319093309</v>
      </c>
      <c r="M30">
        <f t="shared" si="3"/>
        <v>2011.5876198779445</v>
      </c>
      <c r="N30">
        <f t="shared" si="3"/>
        <v>2051.153007846558</v>
      </c>
      <c r="O30">
        <f t="shared" si="3"/>
        <v>2090.7183958151722</v>
      </c>
      <c r="P30">
        <f t="shared" si="3"/>
        <v>2130.2837837837856</v>
      </c>
      <c r="Q30">
        <f t="shared" si="3"/>
        <v>2169.8491717523989</v>
      </c>
      <c r="R30">
        <f t="shared" si="3"/>
        <v>2209.4145597210131</v>
      </c>
      <c r="S30">
        <f t="shared" si="3"/>
        <v>2248.9799476896269</v>
      </c>
      <c r="T30">
        <f t="shared" si="3"/>
        <v>2288.5453356582402</v>
      </c>
      <c r="U30">
        <f t="shared" si="3"/>
        <v>2328.110723626854</v>
      </c>
      <c r="V30">
        <f t="shared" si="3"/>
        <v>2367.6761115954678</v>
      </c>
      <c r="W30">
        <f t="shared" si="3"/>
        <v>2407.2414995640816</v>
      </c>
      <c r="X30">
        <f t="shared" si="3"/>
        <v>2446.8068875326949</v>
      </c>
      <c r="Y30">
        <f t="shared" si="3"/>
        <v>2486.3722755013086</v>
      </c>
      <c r="Z30">
        <f t="shared" si="3"/>
        <v>2525.9376634699224</v>
      </c>
      <c r="AA30">
        <f t="shared" si="3"/>
        <v>2565.5030514385362</v>
      </c>
      <c r="AB30">
        <f t="shared" si="3"/>
        <v>2605.0684394071495</v>
      </c>
      <c r="AC30">
        <f t="shared" si="3"/>
        <v>2644.6338273757633</v>
      </c>
      <c r="AD30">
        <f t="shared" si="3"/>
        <v>2684.1992153443771</v>
      </c>
      <c r="AE30">
        <f t="shared" si="3"/>
        <v>2723.7646033129904</v>
      </c>
      <c r="AF30">
        <f t="shared" si="3"/>
        <v>2763.3299912816042</v>
      </c>
      <c r="AG30">
        <f t="shared" si="3"/>
        <v>2802.8953792502175</v>
      </c>
      <c r="AH30">
        <f t="shared" si="3"/>
        <v>2842.4607672188313</v>
      </c>
      <c r="AI30">
        <f t="shared" si="3"/>
        <v>2882.0261551874451</v>
      </c>
      <c r="AJ30">
        <f t="shared" si="3"/>
        <v>2921.5915431560588</v>
      </c>
      <c r="AK30">
        <f t="shared" si="3"/>
        <v>2961.1569311246726</v>
      </c>
      <c r="AL30">
        <f t="shared" si="3"/>
        <v>3000.7223190932859</v>
      </c>
      <c r="AM30">
        <f t="shared" si="3"/>
        <v>3040.2877070618997</v>
      </c>
      <c r="AN30">
        <f t="shared" si="3"/>
        <v>3079.8530950305135</v>
      </c>
      <c r="AO30">
        <f t="shared" si="3"/>
        <v>3119.4184829991273</v>
      </c>
      <c r="AP30">
        <f t="shared" si="3"/>
        <v>3158.9838709677406</v>
      </c>
    </row>
    <row r="31" spans="1:42">
      <c r="A31" t="s">
        <v>158</v>
      </c>
      <c r="B31">
        <f t="shared" ref="B31:AP31" si="4">B26*$B$34/1000</f>
        <v>2696.6935483871061</v>
      </c>
      <c r="C31">
        <f t="shared" si="4"/>
        <v>2696.693548387083</v>
      </c>
      <c r="D31">
        <f t="shared" si="4"/>
        <v>2773.7419354838594</v>
      </c>
      <c r="E31">
        <f t="shared" si="4"/>
        <v>3197.5080645161174</v>
      </c>
      <c r="F31">
        <f t="shared" si="4"/>
        <v>3286.0095902353851</v>
      </c>
      <c r="G31">
        <f t="shared" si="4"/>
        <v>3374.5111159546536</v>
      </c>
      <c r="H31">
        <f t="shared" si="4"/>
        <v>3463.0126416739217</v>
      </c>
      <c r="I31">
        <f t="shared" si="4"/>
        <v>3551.5141673931894</v>
      </c>
      <c r="J31">
        <f t="shared" si="4"/>
        <v>3640.0156931124575</v>
      </c>
      <c r="K31">
        <f t="shared" si="4"/>
        <v>3728.517218831726</v>
      </c>
      <c r="L31">
        <f t="shared" si="4"/>
        <v>3817.0187445509937</v>
      </c>
      <c r="M31">
        <f t="shared" si="4"/>
        <v>3905.5202702702613</v>
      </c>
      <c r="N31">
        <f t="shared" si="4"/>
        <v>3994.0217959895303</v>
      </c>
      <c r="O31">
        <f t="shared" si="4"/>
        <v>4082.523321708798</v>
      </c>
      <c r="P31">
        <f t="shared" si="4"/>
        <v>4171.0248474280661</v>
      </c>
      <c r="Q31">
        <f t="shared" si="4"/>
        <v>4259.5263731473351</v>
      </c>
      <c r="R31">
        <f t="shared" si="4"/>
        <v>4348.0278988666023</v>
      </c>
      <c r="S31">
        <f t="shared" si="4"/>
        <v>4436.5294245858704</v>
      </c>
      <c r="T31">
        <f t="shared" si="4"/>
        <v>4525.0309503051385</v>
      </c>
      <c r="U31">
        <f t="shared" si="4"/>
        <v>4613.5324760244066</v>
      </c>
      <c r="V31">
        <f t="shared" si="4"/>
        <v>4702.0340017436747</v>
      </c>
      <c r="W31">
        <f t="shared" si="4"/>
        <v>4790.5355274629428</v>
      </c>
      <c r="X31">
        <f t="shared" si="4"/>
        <v>4879.0370531822109</v>
      </c>
      <c r="Y31">
        <f t="shared" si="4"/>
        <v>4967.538578901479</v>
      </c>
      <c r="Z31">
        <f t="shared" si="4"/>
        <v>5056.0401046207462</v>
      </c>
      <c r="AA31">
        <f t="shared" si="4"/>
        <v>5144.5416303400143</v>
      </c>
      <c r="AB31">
        <f t="shared" si="4"/>
        <v>5233.0431560592824</v>
      </c>
      <c r="AC31">
        <f t="shared" si="4"/>
        <v>5321.5446817785514</v>
      </c>
      <c r="AD31">
        <f t="shared" si="4"/>
        <v>5410.0462074978186</v>
      </c>
      <c r="AE31">
        <f t="shared" si="4"/>
        <v>5498.5477332170876</v>
      </c>
      <c r="AF31">
        <f t="shared" si="4"/>
        <v>5587.0492589363548</v>
      </c>
      <c r="AG31">
        <f t="shared" si="4"/>
        <v>5675.5507846556229</v>
      </c>
      <c r="AH31">
        <f t="shared" si="4"/>
        <v>5764.052310374891</v>
      </c>
      <c r="AI31">
        <f t="shared" si="4"/>
        <v>5852.55383609416</v>
      </c>
      <c r="AJ31">
        <f t="shared" si="4"/>
        <v>5941.0553618134272</v>
      </c>
      <c r="AK31">
        <f t="shared" si="4"/>
        <v>6029.5568875326962</v>
      </c>
      <c r="AL31">
        <f t="shared" si="4"/>
        <v>6118.0584132519625</v>
      </c>
      <c r="AM31">
        <f t="shared" si="4"/>
        <v>6206.5599389712315</v>
      </c>
      <c r="AN31">
        <f t="shared" si="4"/>
        <v>6295.0614646904987</v>
      </c>
      <c r="AO31">
        <f t="shared" si="4"/>
        <v>6383.5629904097668</v>
      </c>
      <c r="AP31">
        <f t="shared" si="4"/>
        <v>6472.0645161290358</v>
      </c>
    </row>
    <row r="32" spans="1:42">
      <c r="A32" t="s">
        <v>116</v>
      </c>
      <c r="B32">
        <f t="shared" ref="B32:AP32" si="5">B27*$B$34/1000</f>
        <v>5239.2903225806358</v>
      </c>
      <c r="C32">
        <f t="shared" si="5"/>
        <v>5547.4838709677415</v>
      </c>
      <c r="D32">
        <f t="shared" si="5"/>
        <v>5470.4354838709651</v>
      </c>
      <c r="E32">
        <f t="shared" si="5"/>
        <v>5971.25</v>
      </c>
      <c r="F32">
        <f t="shared" si="5"/>
        <v>6022.2685265911068</v>
      </c>
      <c r="G32">
        <f t="shared" si="5"/>
        <v>6073.2870531822145</v>
      </c>
      <c r="H32">
        <f t="shared" si="5"/>
        <v>6124.3055797733214</v>
      </c>
      <c r="I32">
        <f t="shared" si="5"/>
        <v>6175.3241063644291</v>
      </c>
      <c r="J32">
        <f t="shared" si="5"/>
        <v>6226.3426329555359</v>
      </c>
      <c r="K32">
        <f t="shared" si="5"/>
        <v>6277.3611595466436</v>
      </c>
      <c r="L32">
        <f t="shared" si="5"/>
        <v>6328.3796861377496</v>
      </c>
      <c r="M32">
        <f t="shared" si="5"/>
        <v>6379.3982127288582</v>
      </c>
      <c r="N32">
        <f t="shared" si="5"/>
        <v>6430.416739319965</v>
      </c>
      <c r="O32">
        <f t="shared" si="5"/>
        <v>6481.4352659110718</v>
      </c>
      <c r="P32">
        <f t="shared" si="5"/>
        <v>6532.4537925021796</v>
      </c>
      <c r="Q32">
        <f t="shared" si="5"/>
        <v>6583.4723190932864</v>
      </c>
      <c r="R32">
        <f t="shared" si="5"/>
        <v>6634.4908456843932</v>
      </c>
      <c r="S32">
        <f t="shared" si="5"/>
        <v>6685.5093722755018</v>
      </c>
      <c r="T32">
        <f t="shared" si="5"/>
        <v>6736.5278988666068</v>
      </c>
      <c r="U32">
        <f t="shared" si="5"/>
        <v>6787.5464254577155</v>
      </c>
      <c r="V32">
        <f t="shared" si="5"/>
        <v>6838.5649520488223</v>
      </c>
      <c r="W32">
        <f t="shared" si="5"/>
        <v>6889.5834786399282</v>
      </c>
      <c r="X32">
        <f t="shared" si="5"/>
        <v>6940.6020052310369</v>
      </c>
      <c r="Y32">
        <f t="shared" si="5"/>
        <v>6991.6205318221428</v>
      </c>
      <c r="Z32">
        <f t="shared" si="5"/>
        <v>7042.6390584132505</v>
      </c>
      <c r="AA32">
        <f t="shared" si="5"/>
        <v>7093.6575850043582</v>
      </c>
      <c r="AB32">
        <f t="shared" si="5"/>
        <v>7144.676111595465</v>
      </c>
      <c r="AC32">
        <f t="shared" si="5"/>
        <v>7195.6946381865719</v>
      </c>
      <c r="AD32">
        <f t="shared" si="5"/>
        <v>7246.7131647776787</v>
      </c>
      <c r="AE32">
        <f t="shared" si="5"/>
        <v>7297.7316913687864</v>
      </c>
      <c r="AF32">
        <f t="shared" si="5"/>
        <v>7348.7502179598941</v>
      </c>
      <c r="AG32">
        <f t="shared" si="5"/>
        <v>7399.7687445510001</v>
      </c>
      <c r="AH32">
        <f t="shared" si="5"/>
        <v>7450.7872711421087</v>
      </c>
      <c r="AI32">
        <f t="shared" si="5"/>
        <v>7501.8057977332155</v>
      </c>
      <c r="AJ32">
        <f t="shared" si="5"/>
        <v>7552.8243243243223</v>
      </c>
      <c r="AK32">
        <f t="shared" si="5"/>
        <v>7603.8428509154301</v>
      </c>
      <c r="AL32">
        <f t="shared" si="5"/>
        <v>7654.8613775065378</v>
      </c>
      <c r="AM32">
        <f t="shared" si="5"/>
        <v>7705.8799040976437</v>
      </c>
      <c r="AN32">
        <f t="shared" si="5"/>
        <v>7756.8984306887505</v>
      </c>
      <c r="AO32">
        <f t="shared" si="5"/>
        <v>7807.9169572798573</v>
      </c>
      <c r="AP32">
        <f t="shared" si="5"/>
        <v>7858.9354838709651</v>
      </c>
    </row>
    <row r="34" spans="1:2">
      <c r="A34" s="1" t="s">
        <v>114</v>
      </c>
      <c r="B34" s="26">
        <v>23.885000000000002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45"/>
  <sheetViews>
    <sheetView zoomScale="60" zoomScaleNormal="60" workbookViewId="0">
      <selection activeCell="K38" sqref="K38"/>
    </sheetView>
  </sheetViews>
  <sheetFormatPr defaultColWidth="8.796875" defaultRowHeight="14.25"/>
  <cols>
    <col min="1" max="1" width="38.1328125" style="1" customWidth="1"/>
    <col min="2" max="2" width="8.796875" customWidth="1"/>
    <col min="6" max="6" width="8.796875" customWidth="1"/>
  </cols>
  <sheetData>
    <row r="2" spans="1:14" s="12" customFormat="1">
      <c r="A2" s="11"/>
      <c r="B2" s="11" t="s">
        <v>3</v>
      </c>
    </row>
    <row r="3" spans="1:14">
      <c r="B3" s="55" t="s">
        <v>238</v>
      </c>
      <c r="D3" s="53" t="s">
        <v>178</v>
      </c>
      <c r="N3" s="7" t="s">
        <v>239</v>
      </c>
    </row>
    <row r="5" spans="1:14">
      <c r="A5" s="1" t="s">
        <v>241</v>
      </c>
      <c r="D5" s="1" t="s">
        <v>105</v>
      </c>
      <c r="E5" s="1" t="s">
        <v>106</v>
      </c>
      <c r="F5" s="1" t="s">
        <v>107</v>
      </c>
      <c r="G5" s="1" t="s">
        <v>108</v>
      </c>
      <c r="H5" s="1" t="s">
        <v>109</v>
      </c>
      <c r="I5" s="1" t="s">
        <v>110</v>
      </c>
      <c r="J5" s="1" t="s">
        <v>112</v>
      </c>
      <c r="K5" s="1" t="s">
        <v>111</v>
      </c>
    </row>
    <row r="6" spans="1:14">
      <c r="A6" s="58" t="s">
        <v>236</v>
      </c>
      <c r="B6" s="58" t="s">
        <v>241</v>
      </c>
      <c r="C6" s="58" t="s">
        <v>235</v>
      </c>
      <c r="D6" s="59">
        <v>9800</v>
      </c>
      <c r="E6" s="59">
        <v>10700</v>
      </c>
      <c r="F6" s="59">
        <v>12200</v>
      </c>
      <c r="G6" s="59">
        <v>14200</v>
      </c>
      <c r="H6" s="59">
        <v>16200</v>
      </c>
      <c r="I6" s="59">
        <v>17700</v>
      </c>
      <c r="J6" s="59">
        <v>19100</v>
      </c>
      <c r="K6" s="59">
        <v>19900</v>
      </c>
    </row>
    <row r="7" spans="1:14">
      <c r="A7" s="58" t="s">
        <v>7</v>
      </c>
      <c r="B7" s="58" t="s">
        <v>241</v>
      </c>
      <c r="C7" s="58" t="s">
        <v>235</v>
      </c>
      <c r="D7" s="59">
        <v>1700</v>
      </c>
      <c r="E7" s="59">
        <v>1800</v>
      </c>
      <c r="F7" s="59">
        <v>1900</v>
      </c>
      <c r="G7" s="59">
        <v>2300</v>
      </c>
      <c r="H7" s="59">
        <v>2600</v>
      </c>
      <c r="I7" s="59">
        <v>2800</v>
      </c>
      <c r="J7" s="59">
        <v>3000</v>
      </c>
      <c r="K7" s="59">
        <v>3300</v>
      </c>
    </row>
    <row r="8" spans="1:14">
      <c r="A8" s="58" t="s">
        <v>9</v>
      </c>
      <c r="B8" s="58" t="s">
        <v>241</v>
      </c>
      <c r="C8" s="58" t="s">
        <v>235</v>
      </c>
      <c r="D8" s="59">
        <v>3900</v>
      </c>
      <c r="E8" s="59">
        <v>4900</v>
      </c>
      <c r="F8" s="59">
        <v>5800</v>
      </c>
      <c r="G8" s="59">
        <v>6700</v>
      </c>
      <c r="H8" s="59">
        <v>7400</v>
      </c>
      <c r="I8" s="59">
        <v>8300</v>
      </c>
      <c r="J8" s="59">
        <v>8700</v>
      </c>
      <c r="K8" s="59">
        <v>8900</v>
      </c>
    </row>
    <row r="9" spans="1:14">
      <c r="A9" s="58" t="s">
        <v>124</v>
      </c>
      <c r="B9" s="58" t="s">
        <v>241</v>
      </c>
      <c r="C9" s="58" t="s">
        <v>235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</row>
    <row r="10" spans="1:14">
      <c r="A10" s="58" t="s">
        <v>237</v>
      </c>
      <c r="B10" s="58" t="s">
        <v>241</v>
      </c>
      <c r="C10" s="58" t="s">
        <v>235</v>
      </c>
      <c r="D10" s="59">
        <v>800</v>
      </c>
      <c r="E10" s="59">
        <v>1100</v>
      </c>
      <c r="F10" s="59">
        <v>1200</v>
      </c>
      <c r="G10" s="59">
        <v>1300</v>
      </c>
      <c r="H10" s="59">
        <v>1400</v>
      </c>
      <c r="I10" s="59">
        <v>1400</v>
      </c>
      <c r="J10" s="59">
        <v>1400</v>
      </c>
      <c r="K10" s="59">
        <v>1300</v>
      </c>
    </row>
    <row r="11" spans="1:14">
      <c r="A11" s="58" t="s">
        <v>121</v>
      </c>
      <c r="B11" s="58" t="s">
        <v>241</v>
      </c>
      <c r="C11" s="58" t="s">
        <v>235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</row>
    <row r="12" spans="1:14">
      <c r="A12" s="58" t="s">
        <v>126</v>
      </c>
      <c r="B12" s="58" t="s">
        <v>241</v>
      </c>
      <c r="C12" s="58" t="s">
        <v>235</v>
      </c>
      <c r="D12" s="59">
        <v>3100</v>
      </c>
      <c r="E12" s="59">
        <v>2700</v>
      </c>
      <c r="F12" s="59">
        <v>3000</v>
      </c>
      <c r="G12" s="59">
        <v>3500</v>
      </c>
      <c r="H12" s="59">
        <v>4200</v>
      </c>
      <c r="I12" s="59">
        <v>4800</v>
      </c>
      <c r="J12" s="59">
        <v>5400</v>
      </c>
      <c r="K12" s="59">
        <v>5700</v>
      </c>
    </row>
    <row r="13" spans="1:14">
      <c r="A13" s="58" t="s">
        <v>127</v>
      </c>
      <c r="B13" s="58" t="s">
        <v>241</v>
      </c>
      <c r="C13" s="58" t="s">
        <v>235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</row>
    <row r="14" spans="1:14">
      <c r="A14" s="58" t="s">
        <v>8</v>
      </c>
      <c r="B14" s="58" t="s">
        <v>241</v>
      </c>
      <c r="C14" s="58" t="s">
        <v>235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</row>
    <row r="15" spans="1:14">
      <c r="A15" s="58" t="s">
        <v>10</v>
      </c>
      <c r="B15" s="58" t="s">
        <v>241</v>
      </c>
      <c r="C15" s="58" t="s">
        <v>235</v>
      </c>
      <c r="D15" s="59">
        <v>300</v>
      </c>
      <c r="E15" s="59">
        <v>300</v>
      </c>
      <c r="F15" s="59">
        <v>400</v>
      </c>
      <c r="G15" s="59">
        <v>400</v>
      </c>
      <c r="H15" s="59">
        <v>500</v>
      </c>
      <c r="I15" s="59">
        <v>500</v>
      </c>
      <c r="J15" s="59">
        <v>500</v>
      </c>
      <c r="K15" s="59">
        <v>700</v>
      </c>
    </row>
    <row r="16" spans="1:14">
      <c r="A16" s="58"/>
      <c r="B16" s="58"/>
      <c r="C16" s="58"/>
    </row>
    <row r="17" spans="1:6" ht="14.65" thickBot="1">
      <c r="A17" s="68" t="s">
        <v>243</v>
      </c>
      <c r="B17" s="66"/>
      <c r="C17" s="66"/>
      <c r="D17" s="66"/>
      <c r="E17" s="67"/>
      <c r="F17" s="67" t="s">
        <v>242</v>
      </c>
    </row>
    <row r="18" spans="1:6">
      <c r="A18" s="71" t="s">
        <v>244</v>
      </c>
      <c r="B18" s="69">
        <v>2015</v>
      </c>
      <c r="C18" s="69">
        <v>2016</v>
      </c>
      <c r="D18" s="69">
        <v>2017</v>
      </c>
      <c r="E18" s="70">
        <v>2018</v>
      </c>
      <c r="F18" s="70">
        <v>2019</v>
      </c>
    </row>
    <row r="19" spans="1:6">
      <c r="A19" s="79" t="s">
        <v>245</v>
      </c>
      <c r="B19" s="83">
        <v>2222.31008454524</v>
      </c>
      <c r="C19" s="83">
        <v>2197.9106368805983</v>
      </c>
      <c r="D19" s="83">
        <v>2162.6601586510533</v>
      </c>
      <c r="E19" s="72">
        <v>2422.2817061137112</v>
      </c>
      <c r="F19" s="72">
        <v>1941.0023575776679</v>
      </c>
    </row>
    <row r="20" spans="1:6">
      <c r="A20" s="79" t="s">
        <v>246</v>
      </c>
      <c r="B20" s="83">
        <v>171.92037631898995</v>
      </c>
      <c r="C20" s="83">
        <v>125.76592376797797</v>
      </c>
      <c r="D20" s="83">
        <v>149.109338599354</v>
      </c>
      <c r="E20" s="72">
        <v>190.32745665938296</v>
      </c>
      <c r="F20" s="72">
        <v>137.51159563048898</v>
      </c>
    </row>
    <row r="21" spans="1:6">
      <c r="A21" s="80" t="s">
        <v>247</v>
      </c>
      <c r="B21" s="83">
        <v>47.856869999999994</v>
      </c>
      <c r="C21" s="83">
        <v>42.966000000000001</v>
      </c>
      <c r="D21" s="83">
        <v>46.89172781307856</v>
      </c>
      <c r="E21" s="72">
        <v>46.148435849761846</v>
      </c>
      <c r="F21" s="72">
        <v>44.145415874431798</v>
      </c>
    </row>
    <row r="22" spans="1:6">
      <c r="A22" s="80" t="s">
        <v>248</v>
      </c>
      <c r="B22" s="83">
        <v>84.55</v>
      </c>
      <c r="C22" s="83">
        <v>80.75</v>
      </c>
      <c r="D22" s="83">
        <v>80.933864147339193</v>
      </c>
      <c r="E22" s="72">
        <v>79.650962160432556</v>
      </c>
      <c r="F22" s="72">
        <v>76.1938034220302</v>
      </c>
    </row>
    <row r="23" spans="1:6">
      <c r="A23" s="81" t="s">
        <v>249</v>
      </c>
      <c r="B23" s="83">
        <v>16.834622514224336</v>
      </c>
      <c r="C23" s="83">
        <v>15.15679014894606</v>
      </c>
      <c r="D23" s="83">
        <v>16.77455731411623</v>
      </c>
      <c r="E23" s="72">
        <v>16.096842258006372</v>
      </c>
      <c r="F23" s="72">
        <v>15.061172033778476</v>
      </c>
    </row>
    <row r="24" spans="1:6">
      <c r="A24" s="80" t="s">
        <v>250</v>
      </c>
      <c r="B24" s="83">
        <v>1.1834442485653749</v>
      </c>
      <c r="C24" s="83">
        <v>1.065495594767663</v>
      </c>
      <c r="D24" s="83">
        <v>1.3204166223843425</v>
      </c>
      <c r="E24" s="72">
        <v>1.6155606091740207</v>
      </c>
      <c r="F24" s="72">
        <v>1.6219787189268751</v>
      </c>
    </row>
    <row r="25" spans="1:6">
      <c r="A25" s="79" t="s">
        <v>251</v>
      </c>
      <c r="B25" s="83">
        <v>206.60502103448715</v>
      </c>
      <c r="C25" s="83">
        <v>325.97885103011544</v>
      </c>
      <c r="D25" s="83">
        <v>132.99855219219754</v>
      </c>
      <c r="E25" s="72">
        <v>90.851907386747655</v>
      </c>
      <c r="F25" s="72">
        <v>87.105656558495028</v>
      </c>
    </row>
    <row r="26" spans="1:6">
      <c r="A26" s="79" t="s">
        <v>252</v>
      </c>
      <c r="B26" s="83">
        <v>214.73127562862314</v>
      </c>
      <c r="C26" s="83">
        <v>184.91954405072462</v>
      </c>
      <c r="D26" s="83">
        <v>210.78632756340579</v>
      </c>
      <c r="E26" s="72">
        <v>202.5052331485507</v>
      </c>
      <c r="F26" s="72">
        <v>191.11229138224635</v>
      </c>
    </row>
    <row r="27" spans="1:6">
      <c r="A27" s="79" t="s">
        <v>253</v>
      </c>
      <c r="B27" s="83">
        <v>0</v>
      </c>
      <c r="C27" s="83">
        <v>0</v>
      </c>
      <c r="D27" s="83">
        <v>0</v>
      </c>
      <c r="E27" s="72">
        <v>0</v>
      </c>
      <c r="F27" s="72">
        <v>0</v>
      </c>
    </row>
    <row r="28" spans="1:6">
      <c r="A28" s="79" t="s">
        <v>254</v>
      </c>
      <c r="B28" s="83">
        <v>0</v>
      </c>
      <c r="C28" s="83">
        <v>0</v>
      </c>
      <c r="D28" s="83">
        <v>0</v>
      </c>
      <c r="E28" s="72">
        <v>0</v>
      </c>
      <c r="F28" s="72">
        <v>0</v>
      </c>
    </row>
    <row r="29" spans="1:6">
      <c r="A29" s="79" t="s">
        <v>255</v>
      </c>
      <c r="B29" s="83">
        <v>0</v>
      </c>
      <c r="C29" s="83">
        <v>0</v>
      </c>
      <c r="D29" s="83">
        <v>0</v>
      </c>
      <c r="E29" s="72">
        <v>0</v>
      </c>
      <c r="F29" s="72">
        <v>0</v>
      </c>
    </row>
    <row r="30" spans="1:6">
      <c r="A30" s="79" t="s">
        <v>256</v>
      </c>
      <c r="B30" s="83">
        <v>1939.5772726343994</v>
      </c>
      <c r="C30" s="83">
        <v>1900.0065332639997</v>
      </c>
      <c r="D30" s="83">
        <v>1904.3327633714612</v>
      </c>
      <c r="E30" s="72">
        <v>1948.7768039908476</v>
      </c>
      <c r="F30" s="72">
        <v>1805.5208095181736</v>
      </c>
    </row>
    <row r="31" spans="1:6">
      <c r="A31" s="79" t="s">
        <v>257</v>
      </c>
      <c r="B31" s="83">
        <v>18.268880000000003</v>
      </c>
      <c r="C31" s="83">
        <v>16.821840000000002</v>
      </c>
      <c r="D31" s="83">
        <v>16.860142579173704</v>
      </c>
      <c r="E31" s="72">
        <v>16.592888437261312</v>
      </c>
      <c r="F31" s="72">
        <v>15.872693128877334</v>
      </c>
    </row>
    <row r="32" spans="1:6">
      <c r="A32" s="81" t="s">
        <v>258</v>
      </c>
      <c r="B32" s="83">
        <v>1950.2416043227477</v>
      </c>
      <c r="C32" s="83">
        <v>1851.3003082858886</v>
      </c>
      <c r="D32" s="83">
        <v>2295.3906214957888</v>
      </c>
      <c r="E32" s="72">
        <v>1894.5119924088613</v>
      </c>
      <c r="F32" s="72">
        <v>2354.2554866829496</v>
      </c>
    </row>
    <row r="33" spans="1:6" ht="14.65" thickBot="1">
      <c r="A33" s="75" t="s">
        <v>259</v>
      </c>
      <c r="B33" s="73">
        <v>6874.0794512472767</v>
      </c>
      <c r="C33" s="73">
        <v>6742.6419230230176</v>
      </c>
      <c r="D33" s="73">
        <v>7018.0584703493532</v>
      </c>
      <c r="E33" s="74">
        <v>6909.3597890227375</v>
      </c>
      <c r="F33" s="74">
        <v>6669.4032605280663</v>
      </c>
    </row>
    <row r="35" spans="1:6">
      <c r="A35" s="60" t="s">
        <v>7</v>
      </c>
      <c r="B35" s="82">
        <f>B30</f>
        <v>1939.5772726343994</v>
      </c>
      <c r="C35" s="82">
        <f t="shared" ref="C35:D35" si="0">C30</f>
        <v>1900.0065332639997</v>
      </c>
      <c r="D35" s="82">
        <f t="shared" si="0"/>
        <v>1904.3327633714612</v>
      </c>
    </row>
    <row r="36" spans="1:6">
      <c r="A36" s="60" t="s">
        <v>8</v>
      </c>
      <c r="B36" s="82">
        <f>B20</f>
        <v>171.92037631898995</v>
      </c>
      <c r="C36" s="82">
        <f t="shared" ref="C36:D36" si="1">C20</f>
        <v>125.76592376797797</v>
      </c>
      <c r="D36" s="82">
        <f t="shared" si="1"/>
        <v>149.109338599354</v>
      </c>
    </row>
    <row r="37" spans="1:6">
      <c r="A37" s="60" t="s">
        <v>9</v>
      </c>
      <c r="B37" s="82">
        <f>B19</f>
        <v>2222.31008454524</v>
      </c>
      <c r="C37" s="82">
        <f t="shared" ref="C37:D37" si="2">C19</f>
        <v>2197.9106368805983</v>
      </c>
      <c r="D37" s="82">
        <f t="shared" si="2"/>
        <v>2162.6601586510533</v>
      </c>
    </row>
    <row r="38" spans="1:6">
      <c r="A38" s="60" t="s">
        <v>10</v>
      </c>
      <c r="B38" s="82">
        <f>B21+B24+B22+B31</f>
        <v>151.85919424856536</v>
      </c>
      <c r="C38" s="82">
        <f t="shared" ref="C38:D38" si="3">C21+C24+C22+C31</f>
        <v>141.60333559476766</v>
      </c>
      <c r="D38" s="82">
        <f t="shared" si="3"/>
        <v>146.00615116197579</v>
      </c>
    </row>
    <row r="39" spans="1:6">
      <c r="A39" s="60" t="s">
        <v>11</v>
      </c>
      <c r="B39" s="82">
        <f>B32+B23</f>
        <v>1967.076226836972</v>
      </c>
      <c r="C39" s="82">
        <f t="shared" ref="C39:D39" si="4">C32+C23</f>
        <v>1866.4570984348347</v>
      </c>
      <c r="D39" s="82">
        <f t="shared" si="4"/>
        <v>2312.1651788099048</v>
      </c>
    </row>
    <row r="40" spans="1:6">
      <c r="A40" s="60" t="s">
        <v>12</v>
      </c>
      <c r="B40" s="82">
        <v>0</v>
      </c>
      <c r="C40" s="82">
        <v>0</v>
      </c>
      <c r="D40" s="82">
        <v>0</v>
      </c>
    </row>
    <row r="41" spans="1:6">
      <c r="A41" s="60" t="s">
        <v>13</v>
      </c>
      <c r="B41" s="82">
        <v>0</v>
      </c>
      <c r="C41" s="82">
        <v>0</v>
      </c>
      <c r="D41" s="82">
        <v>0</v>
      </c>
    </row>
    <row r="42" spans="1:6">
      <c r="A42" s="60" t="s">
        <v>14</v>
      </c>
      <c r="B42" s="82">
        <f>B25</f>
        <v>206.60502103448715</v>
      </c>
      <c r="C42" s="82">
        <f t="shared" ref="C42:D42" si="5">C25</f>
        <v>325.97885103011544</v>
      </c>
      <c r="D42" s="82">
        <f t="shared" si="5"/>
        <v>132.99855219219754</v>
      </c>
    </row>
    <row r="43" spans="1:6">
      <c r="A43" s="60" t="s">
        <v>15</v>
      </c>
      <c r="B43" s="82">
        <f>B26</f>
        <v>214.73127562862314</v>
      </c>
      <c r="C43" s="82">
        <f t="shared" ref="C43:D43" si="6">C26</f>
        <v>184.91954405072462</v>
      </c>
      <c r="D43" s="82">
        <f t="shared" si="6"/>
        <v>210.78632756340579</v>
      </c>
    </row>
    <row r="44" spans="1:6">
      <c r="A44" s="60" t="s">
        <v>16</v>
      </c>
      <c r="B44" s="82">
        <v>0</v>
      </c>
      <c r="C44" s="82">
        <v>0</v>
      </c>
      <c r="D44" s="82">
        <v>0</v>
      </c>
    </row>
    <row r="45" spans="1:6">
      <c r="B45" s="82">
        <f>SUM(B35:B44)</f>
        <v>6874.0794512472767</v>
      </c>
      <c r="C45" s="82">
        <f t="shared" ref="C45:D45" si="7">SUM(C35:C44)</f>
        <v>6742.6419230230176</v>
      </c>
      <c r="D45" s="82">
        <f t="shared" si="7"/>
        <v>7018.0584703493523</v>
      </c>
    </row>
  </sheetData>
  <hyperlinks>
    <hyperlink ref="N3" r:id="rId1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0"/>
  <sheetViews>
    <sheetView zoomScale="50" zoomScaleNormal="50" workbookViewId="0">
      <selection activeCell="S24" sqref="S24"/>
    </sheetView>
  </sheetViews>
  <sheetFormatPr defaultColWidth="8.796875" defaultRowHeight="14.25"/>
  <cols>
    <col min="1" max="1" width="13.796875" customWidth="1"/>
    <col min="2" max="2" width="21" customWidth="1"/>
    <col min="3" max="5" width="10.46484375" bestFit="1" customWidth="1"/>
    <col min="6" max="6" width="8.6640625" customWidth="1"/>
    <col min="7" max="11" width="10.6640625" bestFit="1" customWidth="1"/>
    <col min="12" max="15" width="9.46484375" bestFit="1" customWidth="1"/>
  </cols>
  <sheetData>
    <row r="1" spans="1:15">
      <c r="B1" s="36"/>
    </row>
    <row r="2" spans="1:15" s="12" customFormat="1">
      <c r="B2" s="37" t="s">
        <v>77</v>
      </c>
    </row>
    <row r="3" spans="1:15">
      <c r="B3" s="55" t="s">
        <v>194</v>
      </c>
    </row>
    <row r="4" spans="1:15" s="39" customFormat="1">
      <c r="A4" s="38" t="s">
        <v>78</v>
      </c>
    </row>
    <row r="5" spans="1: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>
      <c r="A6" s="29"/>
      <c r="B6" s="95" t="s">
        <v>161</v>
      </c>
      <c r="C6" s="95"/>
      <c r="D6" s="95"/>
      <c r="E6" s="29">
        <v>56.1</v>
      </c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>
      <c r="B7" s="95" t="s">
        <v>114</v>
      </c>
      <c r="C7" s="95"/>
      <c r="D7" s="95"/>
      <c r="E7" s="44">
        <v>23.884599999999999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>
      <c r="A9" s="40" t="s">
        <v>137</v>
      </c>
      <c r="B9" s="29" t="s">
        <v>159</v>
      </c>
      <c r="C9" s="29">
        <v>2010</v>
      </c>
      <c r="D9" s="29">
        <v>2015</v>
      </c>
      <c r="E9" s="29">
        <v>2020</v>
      </c>
      <c r="F9" s="29">
        <v>2025</v>
      </c>
      <c r="G9" s="29">
        <v>2030</v>
      </c>
      <c r="H9" s="29">
        <v>2035</v>
      </c>
      <c r="I9" s="29">
        <v>2040</v>
      </c>
      <c r="J9" s="29">
        <v>2045</v>
      </c>
      <c r="K9" s="29">
        <v>2050</v>
      </c>
      <c r="L9" s="29"/>
      <c r="M9" s="29"/>
      <c r="N9" s="29"/>
      <c r="O9" s="29"/>
    </row>
    <row r="10" spans="1:15">
      <c r="A10" s="29"/>
      <c r="B10" s="29" t="s">
        <v>141</v>
      </c>
      <c r="C10" s="31">
        <v>9.4213568603589906</v>
      </c>
      <c r="D10" s="31">
        <v>9.6136294493459094</v>
      </c>
      <c r="E10" s="31">
        <v>13.343717675692123</v>
      </c>
      <c r="F10" s="31">
        <v>15.22798904776392</v>
      </c>
      <c r="G10" s="31">
        <v>15.074170976574386</v>
      </c>
      <c r="H10" s="31">
        <v>12.959172497718287</v>
      </c>
      <c r="I10" s="31">
        <v>9.8828110739275949</v>
      </c>
      <c r="J10" s="31">
        <v>6.8449041679342875</v>
      </c>
      <c r="K10" s="31">
        <v>4.422269546699118</v>
      </c>
      <c r="L10" s="31"/>
      <c r="M10" s="31" t="s">
        <v>175</v>
      </c>
      <c r="N10" s="29"/>
      <c r="O10" s="29"/>
    </row>
    <row r="11" spans="1:15">
      <c r="A11" s="29"/>
      <c r="B11" s="29" t="s">
        <v>142</v>
      </c>
      <c r="C11" s="31">
        <v>7.3716154548220265</v>
      </c>
      <c r="D11" s="31">
        <v>7.5220565865530888</v>
      </c>
      <c r="E11" s="31">
        <v>10.440614542135688</v>
      </c>
      <c r="F11" s="31">
        <v>11.914937633100093</v>
      </c>
      <c r="G11" s="31">
        <v>11.794584727715243</v>
      </c>
      <c r="H11" s="31">
        <v>10.139732278673565</v>
      </c>
      <c r="I11" s="31">
        <v>7.7326741709765745</v>
      </c>
      <c r="J11" s="31">
        <v>5.3557042896257991</v>
      </c>
      <c r="K11" s="31">
        <v>3.4601460298144207</v>
      </c>
      <c r="L11" s="31"/>
      <c r="M11" s="31" t="s">
        <v>176</v>
      </c>
      <c r="N11" s="29"/>
      <c r="O11" s="29"/>
    </row>
    <row r="12" spans="1:15">
      <c r="A12" s="29"/>
      <c r="B12" s="29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9"/>
      <c r="O12" s="29"/>
    </row>
    <row r="13" spans="1:15">
      <c r="A13" s="29"/>
      <c r="B13" s="39" t="s">
        <v>162</v>
      </c>
      <c r="C13" s="51">
        <f>SUM(C10:C11)*10^3*$E$7/$E$6</f>
        <v>7149.6154466875669</v>
      </c>
      <c r="D13" s="51">
        <f t="shared" ref="D13:K13" si="0">SUM(D10:D11)*10^3*$E$7/$E$6</f>
        <v>7295.5259660077218</v>
      </c>
      <c r="E13" s="51">
        <f t="shared" si="0"/>
        <v>10126.190040818718</v>
      </c>
      <c r="F13" s="51">
        <f t="shared" si="0"/>
        <v>11556.113130156233</v>
      </c>
      <c r="G13" s="51">
        <f t="shared" si="0"/>
        <v>11439.384714700107</v>
      </c>
      <c r="H13" s="51">
        <f t="shared" si="0"/>
        <v>9834.3690021784096</v>
      </c>
      <c r="I13" s="51">
        <f t="shared" si="0"/>
        <v>7499.8006930559386</v>
      </c>
      <c r="J13" s="51">
        <f t="shared" si="0"/>
        <v>5194.4144877974977</v>
      </c>
      <c r="K13" s="51">
        <f t="shared" si="0"/>
        <v>3355.941944363552</v>
      </c>
      <c r="L13" s="31"/>
      <c r="M13" s="31"/>
      <c r="N13" s="29"/>
      <c r="O13" s="29"/>
    </row>
    <row r="14" spans="1:15">
      <c r="A14" s="29"/>
      <c r="B14" s="2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29"/>
      <c r="O14" s="29"/>
    </row>
    <row r="15" spans="1:15">
      <c r="A15" s="29"/>
      <c r="B15" s="29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9"/>
      <c r="O15" s="29"/>
    </row>
    <row r="16" spans="1:15">
      <c r="A16" s="29"/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9"/>
      <c r="O16" s="29"/>
    </row>
    <row r="17" spans="1:16">
      <c r="A17" s="40" t="s">
        <v>138</v>
      </c>
      <c r="B17" s="29" t="s">
        <v>159</v>
      </c>
      <c r="C17" s="32">
        <v>2010</v>
      </c>
      <c r="D17" s="32">
        <v>2015</v>
      </c>
      <c r="E17" s="32">
        <v>2020</v>
      </c>
      <c r="F17" s="32">
        <v>2025</v>
      </c>
      <c r="G17" s="32">
        <v>2030</v>
      </c>
      <c r="H17" s="32">
        <v>2035</v>
      </c>
      <c r="I17" s="32">
        <v>2040</v>
      </c>
      <c r="J17" s="32">
        <v>2045</v>
      </c>
      <c r="K17" s="32">
        <v>2050</v>
      </c>
      <c r="L17" s="31"/>
      <c r="M17" s="31" t="s">
        <v>175</v>
      </c>
      <c r="N17" s="29"/>
      <c r="O17" s="29"/>
    </row>
    <row r="18" spans="1:16">
      <c r="A18" s="42" t="s">
        <v>139</v>
      </c>
      <c r="B18" s="29" t="s">
        <v>141</v>
      </c>
      <c r="C18" s="43">
        <v>0.19333129397369228</v>
      </c>
      <c r="D18" s="43">
        <v>2.3586417864790459</v>
      </c>
      <c r="E18" s="43">
        <v>4.0212909146527993</v>
      </c>
      <c r="F18" s="43">
        <v>6.3412664423371066</v>
      </c>
      <c r="G18" s="43">
        <v>9.5118996635056607</v>
      </c>
      <c r="H18" s="43">
        <v>13.146527990211075</v>
      </c>
      <c r="I18" s="43">
        <v>16.239828693790152</v>
      </c>
      <c r="J18" s="43">
        <v>17.554481492811259</v>
      </c>
      <c r="K18" s="43">
        <v>16.433159987763844</v>
      </c>
      <c r="L18" s="31"/>
      <c r="M18" s="31" t="s">
        <v>176</v>
      </c>
      <c r="N18" s="29"/>
      <c r="O18" s="29"/>
    </row>
    <row r="19" spans="1:16">
      <c r="A19" s="41"/>
      <c r="B19" s="29" t="s">
        <v>142</v>
      </c>
      <c r="C19" s="43">
        <v>0.15126950137656778</v>
      </c>
      <c r="D19" s="43">
        <v>1.8454879167941267</v>
      </c>
      <c r="E19" s="43">
        <v>3.1464056286326101</v>
      </c>
      <c r="F19" s="43">
        <v>4.9616396451514229</v>
      </c>
      <c r="G19" s="43">
        <v>7.4424594677271347</v>
      </c>
      <c r="H19" s="43">
        <v>10.286326093606609</v>
      </c>
      <c r="I19" s="43">
        <v>12.706638115631693</v>
      </c>
      <c r="J19" s="43">
        <v>13.735270724992354</v>
      </c>
      <c r="K19" s="43">
        <v>12.85790761700826</v>
      </c>
      <c r="L19" s="31"/>
      <c r="M19" s="31"/>
      <c r="N19" s="29"/>
      <c r="O19" s="29"/>
    </row>
    <row r="20" spans="1:16">
      <c r="A20" s="41"/>
      <c r="B20" s="29"/>
      <c r="C20" s="43"/>
      <c r="D20" s="43"/>
      <c r="E20" s="43"/>
      <c r="F20" s="43"/>
      <c r="G20" s="43"/>
      <c r="H20" s="43"/>
      <c r="I20" s="43"/>
      <c r="J20" s="43"/>
      <c r="K20" s="43"/>
      <c r="L20" s="31"/>
      <c r="M20" s="31"/>
      <c r="N20" s="29"/>
      <c r="O20" s="29"/>
    </row>
    <row r="21" spans="1:16">
      <c r="A21" s="41"/>
      <c r="B21" s="39" t="s">
        <v>162</v>
      </c>
      <c r="C21" s="31">
        <f>SUM(C18:C19)*10^3*$E$7/$E$6</f>
        <v>146.71394218579002</v>
      </c>
      <c r="D21" s="31">
        <f>SUM(D18:D19)*10^3*$E$7/$E$6</f>
        <v>1789.9100946666383</v>
      </c>
      <c r="E21" s="31">
        <f t="shared" ref="E21:K21" si="1">SUM(E18:E19)*10^3*$E$7/$E$6</f>
        <v>3051.6499974644321</v>
      </c>
      <c r="F21" s="31">
        <f t="shared" si="1"/>
        <v>4812.2173036939139</v>
      </c>
      <c r="G21" s="31">
        <f t="shared" si="1"/>
        <v>7218.3259555408695</v>
      </c>
      <c r="H21" s="31">
        <f t="shared" si="1"/>
        <v>9976.5480686337232</v>
      </c>
      <c r="I21" s="31">
        <f t="shared" si="1"/>
        <v>12323.971143606363</v>
      </c>
      <c r="J21" s="31">
        <f t="shared" si="1"/>
        <v>13321.625950469734</v>
      </c>
      <c r="K21" s="31">
        <f t="shared" si="1"/>
        <v>12470.685085792151</v>
      </c>
      <c r="M21" s="31"/>
      <c r="N21" s="29"/>
      <c r="O21" s="29"/>
    </row>
    <row r="22" spans="1:16">
      <c r="A22" s="41"/>
      <c r="C22" s="17"/>
      <c r="D22" s="17"/>
      <c r="E22" s="17"/>
      <c r="F22" s="17"/>
      <c r="G22" s="17"/>
      <c r="H22" s="17"/>
      <c r="I22" s="17"/>
      <c r="J22" s="17"/>
      <c r="K22" s="17"/>
      <c r="M22" s="31"/>
      <c r="N22" s="29"/>
      <c r="O22" s="29"/>
    </row>
    <row r="23" spans="1:16">
      <c r="A23" s="42" t="s">
        <v>140</v>
      </c>
      <c r="B23" s="29" t="s">
        <v>141</v>
      </c>
      <c r="C23" s="43">
        <v>0.19713038053649407</v>
      </c>
      <c r="D23" s="43">
        <v>2.4049906425452274</v>
      </c>
      <c r="E23" s="43">
        <v>4.100311915159077</v>
      </c>
      <c r="F23" s="43">
        <v>6.4658764815970047</v>
      </c>
      <c r="G23" s="43">
        <v>9.6988147223955092</v>
      </c>
      <c r="H23" s="43">
        <v>13.404865876481596</v>
      </c>
      <c r="I23" s="43">
        <v>16.5589519650655</v>
      </c>
      <c r="J23" s="43">
        <v>17.899438552713661</v>
      </c>
      <c r="K23" s="43">
        <v>16.756082345601996</v>
      </c>
      <c r="L23" s="31"/>
      <c r="M23" s="31"/>
      <c r="N23" s="29"/>
      <c r="O23" s="29"/>
    </row>
    <row r="24" spans="1:16">
      <c r="A24" s="41"/>
      <c r="B24" s="29" t="s">
        <v>142</v>
      </c>
      <c r="C24" s="43">
        <v>0.15424204616344353</v>
      </c>
      <c r="D24" s="43">
        <v>1.8817529631940109</v>
      </c>
      <c r="E24" s="43">
        <v>3.2082345601996254</v>
      </c>
      <c r="F24" s="43">
        <v>5.0591391141609474</v>
      </c>
      <c r="G24" s="43">
        <v>7.588708671241422</v>
      </c>
      <c r="H24" s="43">
        <v>10.488459139114161</v>
      </c>
      <c r="I24" s="43">
        <v>12.956331877729257</v>
      </c>
      <c r="J24" s="43">
        <v>14.005177791640673</v>
      </c>
      <c r="K24" s="43">
        <v>13.1105739238927</v>
      </c>
      <c r="L24" s="31"/>
      <c r="M24" s="31"/>
      <c r="N24" s="29"/>
      <c r="O24" s="29"/>
    </row>
    <row r="25" spans="1:16">
      <c r="A25" s="41"/>
      <c r="B25" s="29"/>
      <c r="C25" s="43"/>
      <c r="D25" s="43"/>
      <c r="E25" s="43"/>
      <c r="F25" s="43"/>
      <c r="G25" s="43"/>
      <c r="H25" s="43"/>
      <c r="I25" s="43"/>
      <c r="J25" s="43"/>
      <c r="K25" s="43"/>
      <c r="L25" s="31"/>
      <c r="M25" s="31"/>
      <c r="N25" s="29"/>
      <c r="O25" s="29"/>
    </row>
    <row r="26" spans="1:16">
      <c r="A26" s="41"/>
      <c r="B26" s="39" t="s">
        <v>162</v>
      </c>
      <c r="C26" s="31">
        <f>SUM(C23:C24)*10^3*$E$7/$E$6</f>
        <v>149.59696725057631</v>
      </c>
      <c r="D26" s="31">
        <f t="shared" ref="D26:K26" si="2">SUM(D23:D24)*10^3*$E$7/$E$6</f>
        <v>1825.0830004570303</v>
      </c>
      <c r="E26" s="31">
        <f t="shared" si="2"/>
        <v>3111.6169188119866</v>
      </c>
      <c r="F26" s="31">
        <f t="shared" si="2"/>
        <v>4906.7805258189019</v>
      </c>
      <c r="G26" s="31">
        <f t="shared" si="2"/>
        <v>7360.1707887283519</v>
      </c>
      <c r="H26" s="31">
        <f t="shared" si="2"/>
        <v>10172.593773039189</v>
      </c>
      <c r="I26" s="31">
        <f t="shared" si="2"/>
        <v>12566.145249048406</v>
      </c>
      <c r="J26" s="31">
        <f t="shared" si="2"/>
        <v>13583.404626352327</v>
      </c>
      <c r="K26" s="31">
        <f t="shared" si="2"/>
        <v>12715.742216298984</v>
      </c>
      <c r="L26" s="31"/>
      <c r="M26" s="31"/>
      <c r="N26" s="29"/>
      <c r="O26" s="29"/>
      <c r="P26">
        <f>9000000*23.88/56.1/1000</f>
        <v>3831.0160427807486</v>
      </c>
    </row>
    <row r="27" spans="1:16">
      <c r="A27" s="29"/>
      <c r="B27" s="29"/>
      <c r="C27" s="43"/>
      <c r="D27" s="43"/>
      <c r="E27" s="43"/>
      <c r="F27" s="43"/>
      <c r="G27" s="43"/>
      <c r="H27" s="43"/>
      <c r="I27" s="43"/>
      <c r="J27" s="43"/>
      <c r="K27" s="43"/>
      <c r="L27" s="31"/>
      <c r="M27" s="31"/>
      <c r="N27" s="29"/>
      <c r="O27" s="29"/>
    </row>
    <row r="28" spans="1:16">
      <c r="A28" s="42" t="s">
        <v>160</v>
      </c>
      <c r="B28" s="39" t="s">
        <v>162</v>
      </c>
      <c r="C28" s="23">
        <f>(C21+C26)/2</f>
        <v>148.15545471818317</v>
      </c>
      <c r="D28" s="23">
        <f>(D21+D26)/2</f>
        <v>1807.4965475618342</v>
      </c>
      <c r="E28" s="23">
        <f t="shared" ref="E28:K28" si="3">(E21+E26)/2</f>
        <v>3081.6334581382093</v>
      </c>
      <c r="F28" s="23">
        <f t="shared" si="3"/>
        <v>4859.4989147564083</v>
      </c>
      <c r="G28" s="23">
        <f t="shared" si="3"/>
        <v>7289.2483721346107</v>
      </c>
      <c r="H28" s="23">
        <f t="shared" si="3"/>
        <v>10074.570920836457</v>
      </c>
      <c r="I28" s="23">
        <f t="shared" si="3"/>
        <v>12445.058196327383</v>
      </c>
      <c r="J28" s="23">
        <f t="shared" si="3"/>
        <v>13452.51528841103</v>
      </c>
      <c r="K28" s="23">
        <f t="shared" si="3"/>
        <v>12593.213651045568</v>
      </c>
      <c r="M28" s="31"/>
      <c r="N28" s="29"/>
      <c r="O28" s="29"/>
    </row>
    <row r="29" spans="1:16">
      <c r="A29" s="29"/>
      <c r="B29" s="29"/>
      <c r="C29" s="17"/>
      <c r="D29" s="17"/>
      <c r="E29" s="17"/>
      <c r="F29" s="17"/>
      <c r="G29" s="17"/>
      <c r="H29" s="17"/>
      <c r="I29" s="17"/>
      <c r="J29" s="17"/>
      <c r="K29" s="17"/>
      <c r="M29" s="31"/>
      <c r="N29" s="29"/>
      <c r="O29" s="29"/>
    </row>
    <row r="30" spans="1:16">
      <c r="A30" s="29"/>
      <c r="B30" s="29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</row>
    <row r="31" spans="1:16">
      <c r="A31" s="29"/>
      <c r="B31" s="29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0"/>
      <c r="O31" s="30"/>
    </row>
    <row r="32" spans="1:16">
      <c r="A32" s="40" t="s">
        <v>174</v>
      </c>
      <c r="B32" s="29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</row>
    <row r="33" spans="1:16">
      <c r="A33" s="29"/>
      <c r="B33" s="29" t="s">
        <v>159</v>
      </c>
      <c r="C33" s="32">
        <v>2010</v>
      </c>
      <c r="D33" s="32">
        <v>2015</v>
      </c>
      <c r="E33" s="32">
        <v>2020</v>
      </c>
      <c r="F33" s="32">
        <v>2025</v>
      </c>
      <c r="G33" s="32">
        <v>2030</v>
      </c>
      <c r="H33" s="32">
        <v>2035</v>
      </c>
      <c r="I33" s="32">
        <v>2040</v>
      </c>
      <c r="J33" s="32">
        <v>2045</v>
      </c>
      <c r="K33" s="32">
        <v>2050</v>
      </c>
      <c r="L33" s="31"/>
      <c r="M33" s="31" t="s">
        <v>175</v>
      </c>
      <c r="N33" s="29"/>
      <c r="O33" s="29"/>
    </row>
    <row r="34" spans="1:16">
      <c r="A34" s="29"/>
      <c r="B34" s="29" t="s">
        <v>141</v>
      </c>
      <c r="C34" s="31">
        <v>0</v>
      </c>
      <c r="D34" s="31">
        <v>0</v>
      </c>
      <c r="E34" s="31">
        <v>0</v>
      </c>
      <c r="F34" s="31">
        <v>0.13892617449664429</v>
      </c>
      <c r="G34" s="31">
        <v>0.64832214765100671</v>
      </c>
      <c r="H34" s="31">
        <v>0.64832214765100671</v>
      </c>
      <c r="I34" s="31">
        <v>0.64832214765100671</v>
      </c>
      <c r="J34" s="31">
        <v>0.64832214765100671</v>
      </c>
      <c r="K34" s="31">
        <v>0.64832214765100671</v>
      </c>
      <c r="L34" s="31"/>
      <c r="M34" s="31" t="s">
        <v>176</v>
      </c>
      <c r="N34" s="29"/>
      <c r="O34" s="29"/>
    </row>
    <row r="35" spans="1:16">
      <c r="A35" s="29"/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</row>
    <row r="36" spans="1:16">
      <c r="A36" s="29"/>
      <c r="B36" s="39" t="s">
        <v>162</v>
      </c>
      <c r="C36" s="31">
        <f>C34*10^3*$E$7/$E$6</f>
        <v>0</v>
      </c>
      <c r="D36" s="31">
        <f t="shared" ref="D36:K36" si="4">D34*10^3*$E$7/$E$6</f>
        <v>0</v>
      </c>
      <c r="E36" s="31">
        <f t="shared" si="4"/>
        <v>0</v>
      </c>
      <c r="F36" s="31">
        <f t="shared" si="4"/>
        <v>59.147880702006248</v>
      </c>
      <c r="G36" s="31">
        <f t="shared" si="4"/>
        <v>276.02344327602913</v>
      </c>
      <c r="H36" s="31">
        <f t="shared" si="4"/>
        <v>276.02344327602913</v>
      </c>
      <c r="I36" s="31">
        <f t="shared" si="4"/>
        <v>276.02344327602913</v>
      </c>
      <c r="J36" s="31">
        <f t="shared" si="4"/>
        <v>276.02344327602913</v>
      </c>
      <c r="K36" s="31">
        <f t="shared" si="4"/>
        <v>276.02344327602913</v>
      </c>
      <c r="L36" s="31"/>
      <c r="M36" s="31"/>
      <c r="N36" s="29"/>
      <c r="O36" s="29"/>
    </row>
    <row r="37" spans="1:16">
      <c r="A37" s="29"/>
      <c r="M37" s="31"/>
      <c r="N37" s="29"/>
      <c r="O37" s="29"/>
    </row>
    <row r="38" spans="1:16">
      <c r="A38" s="29"/>
      <c r="B38" s="29" t="s">
        <v>165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6">
      <c r="A39" s="29"/>
      <c r="B39" s="39" t="s">
        <v>162</v>
      </c>
      <c r="C39" s="30">
        <f>SUM(C13,C28,C36)</f>
        <v>7297.77090140575</v>
      </c>
      <c r="D39" s="30">
        <f t="shared" ref="D39:K39" si="5">SUM(D13,D28,D36)</f>
        <v>9103.0225135695564</v>
      </c>
      <c r="E39" s="30">
        <f t="shared" si="5"/>
        <v>13207.823498956926</v>
      </c>
      <c r="F39" s="30">
        <f t="shared" si="5"/>
        <v>16474.759925614646</v>
      </c>
      <c r="G39" s="30">
        <f t="shared" si="5"/>
        <v>19004.656530110748</v>
      </c>
      <c r="H39" s="30">
        <f t="shared" si="5"/>
        <v>20184.963366290896</v>
      </c>
      <c r="I39" s="30">
        <f t="shared" si="5"/>
        <v>20220.882332659352</v>
      </c>
      <c r="J39" s="30">
        <f t="shared" si="5"/>
        <v>18922.953219484556</v>
      </c>
      <c r="K39" s="30">
        <f t="shared" si="5"/>
        <v>16225.17903868515</v>
      </c>
      <c r="L39" s="29"/>
      <c r="M39" s="29"/>
      <c r="N39" s="29"/>
      <c r="O39" s="29"/>
    </row>
    <row r="40" spans="1:16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6" s="39" customFormat="1">
      <c r="A41" s="38" t="s">
        <v>79</v>
      </c>
    </row>
    <row r="44" spans="1:16">
      <c r="G44">
        <v>2010</v>
      </c>
      <c r="H44">
        <v>2015</v>
      </c>
      <c r="I44">
        <v>2020</v>
      </c>
      <c r="J44">
        <v>2025</v>
      </c>
      <c r="K44">
        <v>2030</v>
      </c>
      <c r="L44">
        <v>2035</v>
      </c>
      <c r="M44">
        <v>2040</v>
      </c>
      <c r="N44">
        <v>2045</v>
      </c>
      <c r="O44">
        <v>2050</v>
      </c>
    </row>
    <row r="45" spans="1:16">
      <c r="B45" s="12" t="s">
        <v>82</v>
      </c>
    </row>
    <row r="46" spans="1:16">
      <c r="B46" t="s">
        <v>83</v>
      </c>
      <c r="E46" t="s">
        <v>85</v>
      </c>
      <c r="G46" s="23">
        <v>2944</v>
      </c>
      <c r="H46" s="23">
        <v>7123.5</v>
      </c>
      <c r="I46" s="23">
        <v>11303</v>
      </c>
      <c r="J46" s="23">
        <v>12825.65</v>
      </c>
      <c r="K46" s="23">
        <v>14348.3</v>
      </c>
      <c r="L46" s="23">
        <v>15615.25</v>
      </c>
      <c r="M46" s="23">
        <v>16882.199999999997</v>
      </c>
      <c r="N46" s="23">
        <v>16868.849999999999</v>
      </c>
      <c r="O46" s="23">
        <v>16855.499999999996</v>
      </c>
      <c r="P46" t="s">
        <v>173</v>
      </c>
    </row>
    <row r="47" spans="1:16">
      <c r="B47" t="s">
        <v>84</v>
      </c>
      <c r="E47" t="s">
        <v>85</v>
      </c>
      <c r="G47" s="23">
        <v>502.29999999999995</v>
      </c>
      <c r="H47" s="23">
        <v>818</v>
      </c>
      <c r="I47" s="23">
        <v>1133.7</v>
      </c>
      <c r="J47" s="23">
        <v>1224.7</v>
      </c>
      <c r="K47" s="23">
        <v>1315.7</v>
      </c>
      <c r="L47" s="23">
        <v>1663</v>
      </c>
      <c r="M47" s="23">
        <v>2010.3</v>
      </c>
      <c r="N47" s="23">
        <v>2010.3</v>
      </c>
      <c r="O47" s="23">
        <v>2010.3</v>
      </c>
      <c r="P47" t="s">
        <v>172</v>
      </c>
    </row>
    <row r="48" spans="1:16">
      <c r="B48" t="s">
        <v>86</v>
      </c>
      <c r="E48" t="s">
        <v>85</v>
      </c>
      <c r="G48" s="23">
        <f>G46-G47</f>
        <v>2441.6999999999998</v>
      </c>
      <c r="H48" s="23">
        <f t="shared" ref="H48:O48" si="6">H46-H47</f>
        <v>6305.5</v>
      </c>
      <c r="I48" s="23">
        <f t="shared" si="6"/>
        <v>10169.299999999999</v>
      </c>
      <c r="J48" s="23">
        <f t="shared" si="6"/>
        <v>11600.949999999999</v>
      </c>
      <c r="K48" s="23">
        <f t="shared" si="6"/>
        <v>13032.599999999999</v>
      </c>
      <c r="L48" s="23">
        <f t="shared" si="6"/>
        <v>13952.25</v>
      </c>
      <c r="M48" s="23">
        <f t="shared" si="6"/>
        <v>14871.899999999998</v>
      </c>
      <c r="N48" s="23">
        <f t="shared" si="6"/>
        <v>14858.55</v>
      </c>
      <c r="O48" s="23">
        <f t="shared" si="6"/>
        <v>14845.199999999997</v>
      </c>
    </row>
    <row r="49" spans="2:17">
      <c r="G49" s="23"/>
      <c r="H49" s="23"/>
      <c r="I49" s="23"/>
      <c r="J49" s="23"/>
      <c r="K49" s="23"/>
      <c r="L49" s="23"/>
      <c r="M49" s="23"/>
      <c r="N49" s="23"/>
      <c r="O49" s="23"/>
    </row>
    <row r="50" spans="2:17">
      <c r="B50" s="24" t="s">
        <v>14</v>
      </c>
      <c r="E50" t="s">
        <v>87</v>
      </c>
      <c r="G50" s="23">
        <v>47.70000000000001</v>
      </c>
      <c r="H50" s="23">
        <v>23.850000000000009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</row>
    <row r="51" spans="2:17">
      <c r="B51" s="24" t="s">
        <v>15</v>
      </c>
      <c r="E51" t="s">
        <v>87</v>
      </c>
      <c r="G51" s="23">
        <v>89.3</v>
      </c>
      <c r="H51" s="23">
        <v>101.65</v>
      </c>
      <c r="I51" s="23">
        <v>114</v>
      </c>
      <c r="J51" s="23">
        <v>128.35</v>
      </c>
      <c r="K51" s="23">
        <v>142.69999999999999</v>
      </c>
      <c r="L51" s="23">
        <v>146.85</v>
      </c>
      <c r="M51" s="23">
        <v>151</v>
      </c>
      <c r="N51" s="23">
        <v>150.69999999999999</v>
      </c>
      <c r="O51" s="23">
        <v>150.39999999999998</v>
      </c>
      <c r="P51" s="23"/>
      <c r="Q51" s="23"/>
    </row>
    <row r="52" spans="2:17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2:17">
      <c r="B53" s="12" t="s">
        <v>89</v>
      </c>
      <c r="E53" t="s">
        <v>88</v>
      </c>
      <c r="G53" s="23">
        <v>0</v>
      </c>
      <c r="H53" s="23">
        <v>153.5</v>
      </c>
      <c r="I53" s="23">
        <v>306.99999999999989</v>
      </c>
      <c r="J53" s="23">
        <v>1218.25</v>
      </c>
      <c r="K53" s="23">
        <v>2129.5</v>
      </c>
      <c r="L53" s="23">
        <v>2344.15</v>
      </c>
      <c r="M53" s="23">
        <v>2558.7999999999997</v>
      </c>
      <c r="N53" s="23">
        <v>2555.4499999999998</v>
      </c>
      <c r="O53" s="23">
        <v>2552.0999999999995</v>
      </c>
      <c r="P53" s="23"/>
      <c r="Q53" s="23"/>
    </row>
    <row r="54" spans="2:17">
      <c r="B54" t="s">
        <v>90</v>
      </c>
      <c r="D54">
        <v>1000</v>
      </c>
      <c r="E54" t="s">
        <v>133</v>
      </c>
      <c r="G54" s="23">
        <f t="shared" ref="G54:O54" si="7">G53*$D$60/1000</f>
        <v>0</v>
      </c>
      <c r="H54" s="23">
        <f>H53*$D$60/1000</f>
        <v>13.19862075</v>
      </c>
      <c r="I54" s="23">
        <f>I53*$D$60/1000</f>
        <v>26.397241499999989</v>
      </c>
      <c r="J54" s="23">
        <f t="shared" si="7"/>
        <v>104.75061712499999</v>
      </c>
      <c r="K54" s="23">
        <f t="shared" si="7"/>
        <v>183.10399275</v>
      </c>
      <c r="L54" s="23">
        <f t="shared" si="7"/>
        <v>201.56056567499999</v>
      </c>
      <c r="M54" s="23">
        <f t="shared" si="7"/>
        <v>220.01713859999998</v>
      </c>
      <c r="N54" s="23">
        <f t="shared" si="7"/>
        <v>219.72909052499998</v>
      </c>
      <c r="O54" s="23">
        <f t="shared" si="7"/>
        <v>219.44104244999994</v>
      </c>
      <c r="P54" s="23"/>
      <c r="Q54" s="23"/>
    </row>
    <row r="55" spans="2:17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2:17">
      <c r="P56" s="23"/>
      <c r="Q56" s="23"/>
    </row>
    <row r="57" spans="2:17">
      <c r="P57" s="23"/>
      <c r="Q57" s="23"/>
    </row>
    <row r="58" spans="2:17">
      <c r="P58" s="23"/>
      <c r="Q58" s="23"/>
    </row>
    <row r="59" spans="2:17">
      <c r="B59" s="15" t="s">
        <v>91</v>
      </c>
      <c r="P59" s="23"/>
      <c r="Q59" s="23"/>
    </row>
    <row r="60" spans="2:17">
      <c r="B60" s="94" t="s">
        <v>92</v>
      </c>
      <c r="C60" s="94"/>
      <c r="D60">
        <v>85.984499999999997</v>
      </c>
      <c r="P60" s="23"/>
      <c r="Q60" s="23"/>
    </row>
    <row r="61" spans="2:17">
      <c r="B61" s="94" t="s">
        <v>93</v>
      </c>
      <c r="C61" s="94"/>
      <c r="D61">
        <f>10^6/1110</f>
        <v>900.90090090090087</v>
      </c>
      <c r="I61" s="23"/>
      <c r="J61" s="23"/>
      <c r="K61" s="23"/>
      <c r="L61" s="23"/>
      <c r="M61" s="23"/>
      <c r="N61" s="23"/>
      <c r="O61" s="23"/>
    </row>
    <row r="62" spans="2:17">
      <c r="B62" s="94" t="s">
        <v>94</v>
      </c>
      <c r="C62" s="94"/>
      <c r="D62">
        <v>23884.6</v>
      </c>
    </row>
    <row r="65" spans="1:11" s="39" customFormat="1">
      <c r="A65" s="38" t="s">
        <v>163</v>
      </c>
    </row>
    <row r="66" spans="1:11">
      <c r="B66" t="s">
        <v>117</v>
      </c>
      <c r="C66">
        <v>2010</v>
      </c>
      <c r="D66">
        <v>2015</v>
      </c>
      <c r="E66">
        <v>2020</v>
      </c>
      <c r="F66">
        <v>2025</v>
      </c>
      <c r="G66">
        <v>2030</v>
      </c>
      <c r="H66">
        <v>2035</v>
      </c>
      <c r="I66">
        <v>2040</v>
      </c>
      <c r="J66">
        <v>2045</v>
      </c>
      <c r="K66">
        <v>2050</v>
      </c>
    </row>
    <row r="67" spans="1:11">
      <c r="B67" t="s">
        <v>82</v>
      </c>
      <c r="C67">
        <f>C39+G46*$D$61/1000</f>
        <v>9950.0231536580031</v>
      </c>
      <c r="D67">
        <f t="shared" ref="D67:K67" si="8">D39+H46*$D$61/1000</f>
        <v>15520.590081137125</v>
      </c>
      <c r="E67">
        <f t="shared" si="8"/>
        <v>23390.706381839809</v>
      </c>
      <c r="F67">
        <f t="shared" si="8"/>
        <v>28029.399565254284</v>
      </c>
      <c r="G67">
        <f t="shared" si="8"/>
        <v>31931.052926507142</v>
      </c>
      <c r="H67">
        <f t="shared" si="8"/>
        <v>34252.756159083685</v>
      </c>
      <c r="I67">
        <f t="shared" si="8"/>
        <v>35430.071521848542</v>
      </c>
      <c r="J67">
        <f t="shared" si="8"/>
        <v>34120.115381646712</v>
      </c>
      <c r="K67">
        <f t="shared" si="8"/>
        <v>31410.314173820283</v>
      </c>
    </row>
    <row r="68" spans="1:11">
      <c r="B68" t="s">
        <v>164</v>
      </c>
      <c r="C68">
        <f>G50*$D$62/1000</f>
        <v>1139.2954200000001</v>
      </c>
      <c r="D68">
        <f t="shared" ref="D68:K68" si="9">H50*$D$62/1000</f>
        <v>569.64771000000019</v>
      </c>
      <c r="E68">
        <f>I50*$D$62/1000</f>
        <v>0</v>
      </c>
      <c r="F68">
        <f t="shared" si="9"/>
        <v>0</v>
      </c>
      <c r="G68">
        <f t="shared" si="9"/>
        <v>0</v>
      </c>
      <c r="H68">
        <f t="shared" si="9"/>
        <v>0</v>
      </c>
      <c r="I68">
        <f t="shared" si="9"/>
        <v>0</v>
      </c>
      <c r="J68">
        <f t="shared" si="9"/>
        <v>0</v>
      </c>
      <c r="K68">
        <f t="shared" si="9"/>
        <v>0</v>
      </c>
    </row>
    <row r="69" spans="1:11">
      <c r="B69" t="s">
        <v>15</v>
      </c>
      <c r="C69">
        <f>G51*$D$62/1000</f>
        <v>2132.8947799999996</v>
      </c>
      <c r="D69">
        <f>H51*$D$62/1000</f>
        <v>2427.8695899999998</v>
      </c>
      <c r="E69">
        <f t="shared" ref="E69:K69" si="10">I51*$D$62/1000</f>
        <v>2722.8444</v>
      </c>
      <c r="F69">
        <f t="shared" si="10"/>
        <v>3065.5884099999998</v>
      </c>
      <c r="G69">
        <f t="shared" si="10"/>
        <v>3408.3324199999993</v>
      </c>
      <c r="H69">
        <f t="shared" si="10"/>
        <v>3507.4535099999998</v>
      </c>
      <c r="I69">
        <f t="shared" si="10"/>
        <v>3606.5745999999995</v>
      </c>
      <c r="J69">
        <f t="shared" si="10"/>
        <v>3599.4092199999996</v>
      </c>
      <c r="K69">
        <f t="shared" si="10"/>
        <v>3592.2438399999992</v>
      </c>
    </row>
    <row r="70" spans="1:11">
      <c r="B70" t="s">
        <v>146</v>
      </c>
      <c r="C70">
        <f>G54/1000</f>
        <v>0</v>
      </c>
      <c r="D70" s="23">
        <f>H54</f>
        <v>13.19862075</v>
      </c>
      <c r="E70" s="23">
        <f t="shared" ref="E70:K70" si="11">I54</f>
        <v>26.397241499999989</v>
      </c>
      <c r="F70" s="23">
        <f t="shared" si="11"/>
        <v>104.75061712499999</v>
      </c>
      <c r="G70" s="23">
        <f t="shared" si="11"/>
        <v>183.10399275</v>
      </c>
      <c r="H70" s="23">
        <f t="shared" si="11"/>
        <v>201.56056567499999</v>
      </c>
      <c r="I70" s="23">
        <f t="shared" si="11"/>
        <v>220.01713859999998</v>
      </c>
      <c r="J70" s="23">
        <f t="shared" si="11"/>
        <v>219.72909052499998</v>
      </c>
      <c r="K70" s="23">
        <f t="shared" si="11"/>
        <v>219.44104244999994</v>
      </c>
    </row>
  </sheetData>
  <mergeCells count="5">
    <mergeCell ref="B60:C60"/>
    <mergeCell ref="B61:C61"/>
    <mergeCell ref="B62:C62"/>
    <mergeCell ref="B6:D6"/>
    <mergeCell ref="B7:D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4"/>
  <sheetViews>
    <sheetView workbookViewId="0">
      <selection activeCell="C11" sqref="C11"/>
    </sheetView>
  </sheetViews>
  <sheetFormatPr defaultColWidth="8.796875" defaultRowHeight="14.25"/>
  <sheetData>
    <row r="2" spans="1:10" s="12" customFormat="1">
      <c r="B2" s="11" t="s">
        <v>166</v>
      </c>
    </row>
    <row r="3" spans="1:10">
      <c r="B3" s="55" t="s">
        <v>202</v>
      </c>
    </row>
    <row r="4" spans="1:10" s="39" customFormat="1">
      <c r="B4" s="39" t="s">
        <v>233</v>
      </c>
    </row>
    <row r="5" spans="1:10">
      <c r="B5" s="1">
        <v>2010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117</v>
      </c>
      <c r="B6" s="22">
        <v>6381</v>
      </c>
      <c r="C6" s="22">
        <v>5536</v>
      </c>
      <c r="D6" s="22">
        <v>5756</v>
      </c>
      <c r="E6" s="22">
        <v>6221</v>
      </c>
      <c r="F6" s="22">
        <v>6696</v>
      </c>
      <c r="G6" s="22">
        <v>7163</v>
      </c>
      <c r="H6" s="22">
        <v>7620</v>
      </c>
      <c r="I6" s="22">
        <v>8062</v>
      </c>
      <c r="J6" s="22">
        <v>8486</v>
      </c>
    </row>
    <row r="7" spans="1:10">
      <c r="A7" s="1"/>
      <c r="B7" s="22"/>
      <c r="C7" s="22"/>
      <c r="D7" s="22"/>
      <c r="E7" s="22"/>
      <c r="F7" s="22"/>
      <c r="G7" s="22"/>
      <c r="H7" s="22"/>
      <c r="I7" s="22"/>
      <c r="J7" s="22"/>
    </row>
    <row r="8" spans="1:10" s="39" customFormat="1">
      <c r="B8" s="39" t="s">
        <v>167</v>
      </c>
    </row>
    <row r="9" spans="1:10">
      <c r="B9" s="1">
        <v>2010</v>
      </c>
      <c r="C9" s="1">
        <v>2015</v>
      </c>
      <c r="D9" s="1">
        <v>2020</v>
      </c>
      <c r="E9" s="1">
        <v>2025</v>
      </c>
      <c r="F9" s="1">
        <v>2030</v>
      </c>
      <c r="G9" s="1">
        <v>2035</v>
      </c>
      <c r="H9" s="1">
        <v>2040</v>
      </c>
      <c r="I9" s="1">
        <v>2045</v>
      </c>
      <c r="J9" s="1">
        <v>2050</v>
      </c>
    </row>
    <row r="10" spans="1:10">
      <c r="A10" s="1" t="s">
        <v>122</v>
      </c>
      <c r="B10">
        <v>0.50921583905452905</v>
      </c>
      <c r="C10">
        <v>0.49133343441598237</v>
      </c>
      <c r="D10">
        <v>0.56718822440504157</v>
      </c>
      <c r="E10">
        <v>0.80192506503957561</v>
      </c>
      <c r="F10">
        <v>0.80100488008212833</v>
      </c>
      <c r="G10">
        <v>0.79928543916213002</v>
      </c>
      <c r="H10">
        <v>0.79676310969178665</v>
      </c>
      <c r="I10">
        <v>0.79188981661842039</v>
      </c>
      <c r="J10">
        <v>0.71700041989426699</v>
      </c>
    </row>
    <row r="11" spans="1:10">
      <c r="A11" s="1" t="s">
        <v>123</v>
      </c>
      <c r="B11">
        <v>0.1549536270415052</v>
      </c>
      <c r="C11">
        <v>0.16061014132514803</v>
      </c>
      <c r="D11">
        <v>9.7730796822905086E-2</v>
      </c>
      <c r="E11">
        <v>0</v>
      </c>
      <c r="F11">
        <v>0</v>
      </c>
      <c r="G11">
        <v>0</v>
      </c>
      <c r="H11">
        <v>0</v>
      </c>
      <c r="I11">
        <v>0</v>
      </c>
      <c r="J11">
        <v>5.2037945255803818E-2</v>
      </c>
    </row>
    <row r="12" spans="1:10">
      <c r="A12" s="1" t="s">
        <v>124</v>
      </c>
      <c r="B12">
        <v>5.8786387846613075E-3</v>
      </c>
      <c r="C12">
        <v>6.0817888572825135E-3</v>
      </c>
      <c r="D12">
        <v>7.3486600416536752E-3</v>
      </c>
      <c r="E12">
        <v>1.0697646472896304E-2</v>
      </c>
      <c r="F12">
        <v>1.0794722110339879E-2</v>
      </c>
      <c r="G12">
        <v>1.0859517081919873E-2</v>
      </c>
      <c r="H12">
        <v>1.1000316441611879E-2</v>
      </c>
      <c r="I12">
        <v>1.1274850860446186E-2</v>
      </c>
      <c r="J12">
        <v>1.0764036855242345E-2</v>
      </c>
    </row>
    <row r="13" spans="1:10">
      <c r="A13" s="1" t="s">
        <v>125</v>
      </c>
      <c r="B13">
        <v>0.24036933462974819</v>
      </c>
      <c r="C13">
        <v>0.2491219049134886</v>
      </c>
      <c r="D13">
        <v>0.27123169347739551</v>
      </c>
      <c r="E13">
        <v>0.18737728848752799</v>
      </c>
      <c r="F13">
        <v>0.18820039780753187</v>
      </c>
      <c r="G13">
        <v>0.18985504375595008</v>
      </c>
      <c r="H13">
        <v>0.19223657386660162</v>
      </c>
      <c r="I13">
        <v>0.1968353325211335</v>
      </c>
      <c r="J13">
        <v>0.19011316315774437</v>
      </c>
    </row>
    <row r="14" spans="1:10">
      <c r="A14" s="1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 t="s">
        <v>126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 t="s">
        <v>127</v>
      </c>
      <c r="B16">
        <v>9.6846016900940749E-3</v>
      </c>
      <c r="C16">
        <v>1.0038133067129185E-2</v>
      </c>
      <c r="D16">
        <v>6.1081752848960438E-3</v>
      </c>
      <c r="E16">
        <v>0</v>
      </c>
      <c r="F16">
        <v>0</v>
      </c>
      <c r="G16">
        <v>0</v>
      </c>
      <c r="H16">
        <v>0</v>
      </c>
      <c r="I16">
        <v>0</v>
      </c>
      <c r="J16">
        <v>3.2523715784877386E-3</v>
      </c>
    </row>
    <row r="17" spans="1:10">
      <c r="A17" s="1" t="s">
        <v>128</v>
      </c>
      <c r="B17">
        <v>7.9897958799462043E-2</v>
      </c>
      <c r="C17">
        <v>8.2814597420969499E-2</v>
      </c>
      <c r="D17">
        <v>5.0392449968108176E-2</v>
      </c>
      <c r="E17">
        <v>0</v>
      </c>
      <c r="F17">
        <v>0</v>
      </c>
      <c r="G17">
        <v>0</v>
      </c>
      <c r="H17">
        <v>0</v>
      </c>
      <c r="I17">
        <v>0</v>
      </c>
      <c r="J17">
        <v>2.6832063258454681E-2</v>
      </c>
    </row>
    <row r="18" spans="1:10">
      <c r="A18" s="1" t="s">
        <v>129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s="1" t="s">
        <v>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 s="29"/>
    </row>
    <row r="24" spans="1:10">
      <c r="A24" s="1" t="s">
        <v>117</v>
      </c>
      <c r="B24" s="1">
        <v>2010</v>
      </c>
      <c r="C24" s="1">
        <v>2015</v>
      </c>
      <c r="D24" s="1">
        <v>2020</v>
      </c>
      <c r="E24" s="1">
        <v>2025</v>
      </c>
      <c r="F24" s="1">
        <v>2030</v>
      </c>
      <c r="G24" s="1">
        <v>2035</v>
      </c>
      <c r="H24" s="1">
        <v>2040</v>
      </c>
      <c r="I24" s="1">
        <v>2045</v>
      </c>
      <c r="J24" s="1">
        <v>2050</v>
      </c>
    </row>
    <row r="25" spans="1:10">
      <c r="A25" s="29" t="s">
        <v>122</v>
      </c>
      <c r="B25" s="23">
        <f t="shared" ref="B25:J25" si="0">B$6*B10</f>
        <v>3249.3062690069501</v>
      </c>
      <c r="C25" s="23">
        <f t="shared" si="0"/>
        <v>2720.0218929268785</v>
      </c>
      <c r="D25" s="23">
        <f t="shared" si="0"/>
        <v>3264.7354196754195</v>
      </c>
      <c r="E25" s="23">
        <f t="shared" si="0"/>
        <v>4988.7758296111997</v>
      </c>
      <c r="F25" s="23">
        <f t="shared" si="0"/>
        <v>5363.5286770299317</v>
      </c>
      <c r="G25" s="23">
        <f t="shared" si="0"/>
        <v>5725.2816007183374</v>
      </c>
      <c r="H25" s="23">
        <f t="shared" si="0"/>
        <v>6071.3348958514143</v>
      </c>
      <c r="I25" s="23">
        <f t="shared" si="0"/>
        <v>6384.2157015777057</v>
      </c>
      <c r="J25" s="23">
        <f t="shared" si="0"/>
        <v>6084.4655632227496</v>
      </c>
    </row>
    <row r="26" spans="1:10">
      <c r="A26" s="29" t="s">
        <v>123</v>
      </c>
      <c r="B26" s="23">
        <f t="shared" ref="B26:J26" si="1">B$6*B11</f>
        <v>988.75909415184469</v>
      </c>
      <c r="C26" s="23">
        <f t="shared" si="1"/>
        <v>889.13774237601945</v>
      </c>
      <c r="D26" s="23">
        <f t="shared" si="1"/>
        <v>562.53846651264166</v>
      </c>
      <c r="E26" s="23">
        <f t="shared" si="1"/>
        <v>0</v>
      </c>
      <c r="F26" s="23">
        <f t="shared" si="1"/>
        <v>0</v>
      </c>
      <c r="G26" s="23">
        <f t="shared" si="1"/>
        <v>0</v>
      </c>
      <c r="H26" s="23">
        <f t="shared" si="1"/>
        <v>0</v>
      </c>
      <c r="I26" s="23">
        <f t="shared" si="1"/>
        <v>0</v>
      </c>
      <c r="J26" s="23">
        <f t="shared" si="1"/>
        <v>441.59400344075118</v>
      </c>
    </row>
    <row r="27" spans="1:10">
      <c r="A27" s="29" t="s">
        <v>124</v>
      </c>
      <c r="B27" s="23">
        <f t="shared" ref="B27:J27" si="2">B$6*B12</f>
        <v>37.5115940849238</v>
      </c>
      <c r="C27" s="23">
        <f t="shared" si="2"/>
        <v>33.668783113915993</v>
      </c>
      <c r="D27" s="23">
        <f t="shared" si="2"/>
        <v>42.298887199758553</v>
      </c>
      <c r="E27" s="23">
        <f t="shared" si="2"/>
        <v>66.550058707887899</v>
      </c>
      <c r="F27" s="23">
        <f t="shared" si="2"/>
        <v>72.281459250835837</v>
      </c>
      <c r="G27" s="23">
        <f t="shared" si="2"/>
        <v>77.786720857792048</v>
      </c>
      <c r="H27" s="23">
        <f t="shared" si="2"/>
        <v>83.822411285082509</v>
      </c>
      <c r="I27" s="23">
        <f t="shared" si="2"/>
        <v>90.897847636917149</v>
      </c>
      <c r="J27" s="23">
        <f t="shared" si="2"/>
        <v>91.343616753586545</v>
      </c>
    </row>
    <row r="28" spans="1:10">
      <c r="A28" s="29" t="s">
        <v>125</v>
      </c>
      <c r="B28" s="23">
        <f t="shared" ref="B28:J28" si="3">B$6*B13</f>
        <v>1533.7967242724233</v>
      </c>
      <c r="C28" s="23">
        <f t="shared" si="3"/>
        <v>1379.1388656010729</v>
      </c>
      <c r="D28" s="23">
        <f t="shared" si="3"/>
        <v>1561.2096276558887</v>
      </c>
      <c r="E28" s="23">
        <f t="shared" si="3"/>
        <v>1165.6741116809117</v>
      </c>
      <c r="F28" s="23">
        <f t="shared" si="3"/>
        <v>1260.1898637192335</v>
      </c>
      <c r="G28" s="23">
        <f t="shared" si="3"/>
        <v>1359.9316784238704</v>
      </c>
      <c r="H28" s="23">
        <f t="shared" si="3"/>
        <v>1464.8426928635042</v>
      </c>
      <c r="I28" s="23">
        <f t="shared" si="3"/>
        <v>1586.8864507853782</v>
      </c>
      <c r="J28" s="23">
        <f t="shared" si="3"/>
        <v>1613.3003025566188</v>
      </c>
    </row>
    <row r="29" spans="1:10">
      <c r="A29" s="29" t="s">
        <v>121</v>
      </c>
      <c r="B29" s="23">
        <f t="shared" ref="B29:J29" si="4">B$6*B14</f>
        <v>0</v>
      </c>
      <c r="C29" s="23">
        <f t="shared" si="4"/>
        <v>0</v>
      </c>
      <c r="D29" s="23">
        <f t="shared" si="4"/>
        <v>0</v>
      </c>
      <c r="E29" s="23">
        <f t="shared" si="4"/>
        <v>0</v>
      </c>
      <c r="F29" s="23">
        <f t="shared" si="4"/>
        <v>0</v>
      </c>
      <c r="G29" s="23">
        <f t="shared" si="4"/>
        <v>0</v>
      </c>
      <c r="H29" s="23">
        <f t="shared" si="4"/>
        <v>0</v>
      </c>
      <c r="I29" s="23">
        <f t="shared" si="4"/>
        <v>0</v>
      </c>
      <c r="J29" s="23">
        <f t="shared" si="4"/>
        <v>0</v>
      </c>
    </row>
    <row r="30" spans="1:10">
      <c r="A30" s="29" t="s">
        <v>126</v>
      </c>
      <c r="B30" s="23">
        <f t="shared" ref="B30:J30" si="5">B$6*B15</f>
        <v>0</v>
      </c>
      <c r="C30" s="23">
        <f t="shared" si="5"/>
        <v>0</v>
      </c>
      <c r="D30" s="23">
        <f t="shared" si="5"/>
        <v>0</v>
      </c>
      <c r="E30" s="23">
        <f t="shared" si="5"/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</row>
    <row r="31" spans="1:10">
      <c r="A31" s="29" t="s">
        <v>127</v>
      </c>
      <c r="B31" s="23">
        <f t="shared" ref="B31:J31" si="6">B$6*B16</f>
        <v>61.797443384490293</v>
      </c>
      <c r="C31" s="23">
        <f t="shared" si="6"/>
        <v>55.571104659627167</v>
      </c>
      <c r="D31" s="23">
        <f t="shared" si="6"/>
        <v>35.158656939861629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27.599625215046949</v>
      </c>
    </row>
    <row r="32" spans="1:10">
      <c r="A32" s="29" t="s">
        <v>128</v>
      </c>
      <c r="B32" s="23">
        <f t="shared" ref="B32:J32" si="7">B$6*B17</f>
        <v>509.82887509936728</v>
      </c>
      <c r="C32" s="23">
        <f t="shared" si="7"/>
        <v>458.46161132248716</v>
      </c>
      <c r="D32" s="23">
        <f t="shared" si="7"/>
        <v>290.05894201643065</v>
      </c>
      <c r="E32" s="23">
        <f t="shared" si="7"/>
        <v>0</v>
      </c>
      <c r="F32" s="23">
        <f t="shared" si="7"/>
        <v>0</v>
      </c>
      <c r="G32" s="23">
        <f t="shared" si="7"/>
        <v>0</v>
      </c>
      <c r="H32" s="23">
        <f t="shared" si="7"/>
        <v>0</v>
      </c>
      <c r="I32" s="23">
        <f t="shared" si="7"/>
        <v>0</v>
      </c>
      <c r="J32" s="23">
        <f t="shared" si="7"/>
        <v>227.69688881124642</v>
      </c>
    </row>
    <row r="33" spans="1:10">
      <c r="A33" s="29" t="s">
        <v>129</v>
      </c>
      <c r="B33" s="23">
        <f t="shared" ref="B33:J33" si="8">B$6*B18</f>
        <v>0</v>
      </c>
      <c r="C33" s="23">
        <f t="shared" si="8"/>
        <v>0</v>
      </c>
      <c r="D33" s="23">
        <f t="shared" si="8"/>
        <v>0</v>
      </c>
      <c r="E33" s="23">
        <f t="shared" si="8"/>
        <v>0</v>
      </c>
      <c r="F33" s="23">
        <f t="shared" si="8"/>
        <v>0</v>
      </c>
      <c r="G33" s="23">
        <f t="shared" si="8"/>
        <v>0</v>
      </c>
      <c r="H33" s="23">
        <f t="shared" si="8"/>
        <v>0</v>
      </c>
      <c r="I33" s="23">
        <f t="shared" si="8"/>
        <v>0</v>
      </c>
      <c r="J33" s="23">
        <f t="shared" si="8"/>
        <v>0</v>
      </c>
    </row>
    <row r="34" spans="1:10">
      <c r="A34" s="29" t="s">
        <v>10</v>
      </c>
      <c r="B34" s="23">
        <f t="shared" ref="B34:J34" si="9">B$6*B19</f>
        <v>0</v>
      </c>
      <c r="C34" s="23">
        <f t="shared" si="9"/>
        <v>0</v>
      </c>
      <c r="D34" s="23">
        <f t="shared" si="9"/>
        <v>0</v>
      </c>
      <c r="E34" s="23">
        <f t="shared" si="9"/>
        <v>0</v>
      </c>
      <c r="F34" s="23">
        <f t="shared" si="9"/>
        <v>0</v>
      </c>
      <c r="G34" s="23">
        <f t="shared" si="9"/>
        <v>0</v>
      </c>
      <c r="H34" s="23">
        <f t="shared" si="9"/>
        <v>0</v>
      </c>
      <c r="I34" s="23">
        <f t="shared" si="9"/>
        <v>0</v>
      </c>
      <c r="J34" s="23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337"/>
  <sheetViews>
    <sheetView topLeftCell="A322" zoomScale="65" zoomScaleNormal="65" workbookViewId="0">
      <pane xSplit="1" topLeftCell="B1" activePane="topRight" state="frozen"/>
      <selection pane="topRight" activeCell="B337" sqref="B337"/>
    </sheetView>
  </sheetViews>
  <sheetFormatPr defaultColWidth="8.796875" defaultRowHeight="14.25"/>
  <cols>
    <col min="1" max="1" width="29" customWidth="1"/>
    <col min="2" max="2" width="20" style="46" customWidth="1"/>
    <col min="3" max="6" width="9.1328125" customWidth="1"/>
    <col min="7" max="7" width="9.1328125" style="46" customWidth="1"/>
    <col min="8" max="8" width="9.1328125" customWidth="1"/>
    <col min="9" max="9" width="18" style="12" bestFit="1" customWidth="1"/>
    <col min="10" max="11" width="18" bestFit="1" customWidth="1"/>
    <col min="12" max="12" width="18" style="46" bestFit="1" customWidth="1"/>
    <col min="13" max="16" width="18" bestFit="1" customWidth="1"/>
    <col min="17" max="17" width="18" style="46" bestFit="1" customWidth="1"/>
    <col min="18" max="21" width="18" bestFit="1" customWidth="1"/>
    <col min="22" max="22" width="18" style="46" customWidth="1"/>
    <col min="23" max="26" width="18" bestFit="1" customWidth="1"/>
    <col min="27" max="27" width="18" style="46" bestFit="1" customWidth="1"/>
    <col min="28" max="31" width="18" bestFit="1" customWidth="1"/>
    <col min="32" max="32" width="18" style="46" bestFit="1" customWidth="1"/>
    <col min="33" max="36" width="18" bestFit="1" customWidth="1"/>
    <col min="37" max="37" width="18" style="46" bestFit="1" customWidth="1"/>
    <col min="38" max="41" width="18" bestFit="1" customWidth="1"/>
    <col min="42" max="42" width="18" style="46" bestFit="1" customWidth="1"/>
  </cols>
  <sheetData>
    <row r="1" spans="1:43">
      <c r="A1" s="1" t="s">
        <v>234</v>
      </c>
      <c r="B1" s="45">
        <v>2010</v>
      </c>
      <c r="C1" s="1">
        <v>2011</v>
      </c>
      <c r="D1" s="1">
        <v>2012</v>
      </c>
      <c r="E1" s="1">
        <v>2013</v>
      </c>
      <c r="F1" s="1">
        <v>2014</v>
      </c>
      <c r="G1" s="45">
        <v>2015</v>
      </c>
      <c r="H1" s="1">
        <v>2016</v>
      </c>
      <c r="I1" s="11">
        <v>2017</v>
      </c>
      <c r="J1" s="1">
        <v>2018</v>
      </c>
      <c r="K1" s="1">
        <v>2019</v>
      </c>
      <c r="L1" s="45">
        <v>2020</v>
      </c>
      <c r="M1" s="1">
        <v>2021</v>
      </c>
      <c r="N1" s="1">
        <v>2022</v>
      </c>
      <c r="O1" s="1">
        <v>2023</v>
      </c>
      <c r="P1" s="1">
        <v>2024</v>
      </c>
      <c r="Q1" s="45">
        <v>2025</v>
      </c>
      <c r="R1" s="1">
        <v>2026</v>
      </c>
      <c r="S1" s="1">
        <v>2027</v>
      </c>
      <c r="T1" s="1">
        <v>2028</v>
      </c>
      <c r="U1" s="1">
        <v>2029</v>
      </c>
      <c r="V1" s="45">
        <v>2030</v>
      </c>
      <c r="W1" s="1">
        <v>2031</v>
      </c>
      <c r="X1" s="1">
        <v>2032</v>
      </c>
      <c r="Y1" s="1">
        <v>2033</v>
      </c>
      <c r="Z1" s="1">
        <v>2034</v>
      </c>
      <c r="AA1" s="45">
        <v>2035</v>
      </c>
      <c r="AB1" s="1">
        <v>2036</v>
      </c>
      <c r="AC1" s="1">
        <v>2037</v>
      </c>
      <c r="AD1" s="1">
        <v>2038</v>
      </c>
      <c r="AE1" s="1">
        <v>2039</v>
      </c>
      <c r="AF1" s="45">
        <v>2040</v>
      </c>
      <c r="AG1" s="1">
        <v>2041</v>
      </c>
      <c r="AH1" s="1">
        <v>2042</v>
      </c>
      <c r="AI1" s="1">
        <v>2043</v>
      </c>
      <c r="AJ1" s="1">
        <v>2044</v>
      </c>
      <c r="AK1" s="45">
        <v>2045</v>
      </c>
      <c r="AL1" s="1">
        <v>2046</v>
      </c>
      <c r="AM1" s="1">
        <v>2047</v>
      </c>
      <c r="AN1" s="1">
        <v>2048</v>
      </c>
      <c r="AO1" s="1">
        <v>2049</v>
      </c>
      <c r="AP1" s="45">
        <v>2050</v>
      </c>
      <c r="AQ1" s="1"/>
    </row>
    <row r="2" spans="1:43">
      <c r="A2" s="1" t="s">
        <v>0</v>
      </c>
    </row>
    <row r="3" spans="1:43">
      <c r="A3" s="14" t="s">
        <v>49</v>
      </c>
      <c r="J3" s="62">
        <f>(J4-I4)/I4</f>
        <v>1.3970625863569001E-2</v>
      </c>
      <c r="K3" s="62">
        <f t="shared" ref="K3:AP3" si="0">(K4-J4)/J4</f>
        <v>1.3778136671040627E-2</v>
      </c>
      <c r="L3" s="62">
        <f t="shared" si="0"/>
        <v>1.3590879673420571E-2</v>
      </c>
      <c r="M3" s="62">
        <f t="shared" si="0"/>
        <v>1.6159135559921378E-2</v>
      </c>
      <c r="N3" s="62">
        <f t="shared" si="0"/>
        <v>1.5902170235390891E-2</v>
      </c>
      <c r="O3" s="62">
        <f t="shared" si="0"/>
        <v>1.5653249595584701E-2</v>
      </c>
      <c r="P3" s="62">
        <f t="shared" si="0"/>
        <v>1.5412001686419735E-2</v>
      </c>
      <c r="Q3" s="62">
        <f t="shared" si="0"/>
        <v>1.5178077136002917E-2</v>
      </c>
      <c r="R3" s="62">
        <f t="shared" si="0"/>
        <v>1.4087707339241057E-2</v>
      </c>
      <c r="S3" s="62">
        <f t="shared" si="0"/>
        <v>1.3892000896258099E-2</v>
      </c>
      <c r="T3" s="62">
        <f t="shared" si="0"/>
        <v>1.3701657458563637E-2</v>
      </c>
      <c r="U3" s="62">
        <f t="shared" si="0"/>
        <v>1.3516459559625002E-2</v>
      </c>
      <c r="V3" s="62">
        <f t="shared" si="0"/>
        <v>1.333620133362011E-2</v>
      </c>
      <c r="W3" s="62">
        <f t="shared" si="0"/>
        <v>1.2354064954362117E-2</v>
      </c>
      <c r="X3" s="62">
        <f t="shared" si="0"/>
        <v>1.2203304537448615E-2</v>
      </c>
      <c r="Y3" s="62">
        <f t="shared" si="0"/>
        <v>1.2056179309773481E-2</v>
      </c>
      <c r="Z3" s="62">
        <f t="shared" si="0"/>
        <v>1.1912559358113625E-2</v>
      </c>
      <c r="AA3" s="62">
        <f t="shared" si="0"/>
        <v>1.1772320886767251E-2</v>
      </c>
      <c r="AB3" s="62">
        <f t="shared" si="0"/>
        <v>1.0435825669732049E-2</v>
      </c>
      <c r="AC3" s="62">
        <f t="shared" si="0"/>
        <v>1.0328044003007455E-2</v>
      </c>
      <c r="AD3" s="62">
        <f t="shared" si="0"/>
        <v>1.0222465925113637E-2</v>
      </c>
      <c r="AE3" s="62">
        <f t="shared" si="0"/>
        <v>1.0119024541542111E-2</v>
      </c>
      <c r="AF3" s="62">
        <f t="shared" si="0"/>
        <v>1.001765563828976E-2</v>
      </c>
      <c r="AG3" s="62">
        <f t="shared" si="0"/>
        <v>8.5122553676610646E-3</v>
      </c>
      <c r="AH3" s="62">
        <f t="shared" si="0"/>
        <v>8.4404084554806479E-3</v>
      </c>
      <c r="AI3" s="62">
        <f t="shared" si="0"/>
        <v>8.3697642267309691E-3</v>
      </c>
      <c r="AJ3" s="62">
        <f t="shared" si="0"/>
        <v>8.3002927335384044E-3</v>
      </c>
      <c r="AK3" s="62">
        <f t="shared" si="0"/>
        <v>8.2319650141487229E-3</v>
      </c>
      <c r="AL3" s="62">
        <f t="shared" si="0"/>
        <v>6.6703116457079784E-3</v>
      </c>
      <c r="AM3" s="62">
        <f t="shared" si="0"/>
        <v>6.626113404301485E-3</v>
      </c>
      <c r="AN3" s="62">
        <f t="shared" si="0"/>
        <v>6.5824970324809932E-3</v>
      </c>
      <c r="AO3" s="62">
        <f t="shared" si="0"/>
        <v>6.5394511149227553E-3</v>
      </c>
      <c r="AP3" s="62">
        <f t="shared" si="0"/>
        <v>6.4969645329640497E-3</v>
      </c>
    </row>
    <row r="4" spans="1:43">
      <c r="A4" s="2" t="s">
        <v>7</v>
      </c>
      <c r="B4" s="46">
        <v>553</v>
      </c>
      <c r="C4">
        <f>$B4+((C$1-$B$1)*($G4-$B4)/($G$1-$B$1))</f>
        <v>518.38</v>
      </c>
      <c r="D4">
        <f t="shared" ref="D4:F17" si="1">$B4+((D$1-$B$1)*($G4-$B4)/($G$1-$B$1))</f>
        <v>483.76</v>
      </c>
      <c r="E4">
        <f t="shared" si="1"/>
        <v>449.14</v>
      </c>
      <c r="F4">
        <f>$B4+((F$1-$B$1)*($G4-$B4)/($G$1-$B$1))</f>
        <v>414.52</v>
      </c>
      <c r="G4" s="46">
        <v>379.9</v>
      </c>
      <c r="H4">
        <f>$G4+((H$1-$G$1)*($L4-$G4)/($L$1-$G$1))</f>
        <v>385.35999999999996</v>
      </c>
      <c r="I4" s="12">
        <f t="shared" ref="I4:K17" si="2">$G4+((I$1-$G$1)*($L4-$G4)/($L$1-$G$1))</f>
        <v>390.81999999999994</v>
      </c>
      <c r="J4">
        <f>$G4+((J$1-$G$1)*($L4-$G4)/($L$1-$G$1))</f>
        <v>396.28</v>
      </c>
      <c r="K4">
        <f>$G4+((K$1-$G$1)*($L4-$G4)/($L$1-$G$1))</f>
        <v>401.73999999999995</v>
      </c>
      <c r="L4" s="46">
        <v>407.19999999999993</v>
      </c>
      <c r="M4" s="23">
        <f>$L4+((M$1-$L$1)*($Q4-$L4)/($Q$1-$L$1))</f>
        <v>413.77999999999992</v>
      </c>
      <c r="N4" s="23">
        <f t="shared" ref="N4:P17" si="3">$L4+((N$1-$L$1)*($Q4-$L4)/($Q$1-$L$1))</f>
        <v>420.35999999999996</v>
      </c>
      <c r="O4" s="23">
        <f t="shared" si="3"/>
        <v>426.93999999999994</v>
      </c>
      <c r="P4" s="23">
        <f t="shared" si="3"/>
        <v>433.52</v>
      </c>
      <c r="Q4" s="46">
        <v>440.09999999999997</v>
      </c>
      <c r="R4" s="23">
        <f>$Q4+((R$1-$Q$1)*($V4-$Q4)/($V$1-$Q$1))</f>
        <v>446.29999999999995</v>
      </c>
      <c r="S4" s="23">
        <f t="shared" ref="S4:U17" si="4">$Q4+((S$1-$Q$1)*($V4-$Q4)/($V$1-$Q$1))</f>
        <v>452.49999999999994</v>
      </c>
      <c r="T4" s="23">
        <f t="shared" si="4"/>
        <v>458.7</v>
      </c>
      <c r="U4" s="23">
        <f t="shared" si="4"/>
        <v>464.9</v>
      </c>
      <c r="V4" s="46">
        <v>471.09999999999997</v>
      </c>
      <c r="W4" s="23">
        <f>$V4+((W$1-$V$1)*($AA4-$V4)/($AA$1-$V$1))</f>
        <v>476.91999999999996</v>
      </c>
      <c r="X4" s="23">
        <f t="shared" ref="X4:Z17" si="5">$V4+((X$1-$V$1)*($AA4-$V4)/($AA$1-$V$1))</f>
        <v>482.73999999999995</v>
      </c>
      <c r="Y4" s="23">
        <f t="shared" si="5"/>
        <v>488.56</v>
      </c>
      <c r="Z4" s="23">
        <f t="shared" si="5"/>
        <v>494.38</v>
      </c>
      <c r="AA4" s="46">
        <v>500.2</v>
      </c>
      <c r="AB4" s="23">
        <f>$AA4+((AB$1-$AA$1)*($AF4-$AA4)/($AF$1-$AA$1))</f>
        <v>505.41999999999996</v>
      </c>
      <c r="AC4" s="23">
        <f t="shared" ref="AC4:AE17" si="6">$AA4+((AC$1-$AA$1)*($AF4-$AA4)/($AF$1-$AA$1))</f>
        <v>510.64</v>
      </c>
      <c r="AD4" s="23">
        <f t="shared" si="6"/>
        <v>515.86</v>
      </c>
      <c r="AE4" s="23">
        <f t="shared" si="6"/>
        <v>521.07999999999993</v>
      </c>
      <c r="AF4" s="46">
        <v>526.29999999999995</v>
      </c>
      <c r="AG4" s="23">
        <f>$AF4+((AG$1-$AF$1)*($AK4-$AF4)/($AK$1-$AF$1))</f>
        <v>530.78</v>
      </c>
      <c r="AH4" s="23">
        <f t="shared" ref="AH4:AJ17" si="7">$AF4+((AH$1-$AF$1)*($AK4-$AF4)/($AK$1-$AF$1))</f>
        <v>535.26</v>
      </c>
      <c r="AI4" s="23">
        <f t="shared" si="7"/>
        <v>539.74</v>
      </c>
      <c r="AJ4" s="23">
        <f t="shared" si="7"/>
        <v>544.22</v>
      </c>
      <c r="AK4" s="46">
        <v>548.70000000000005</v>
      </c>
      <c r="AL4" s="23">
        <f>$AK4+((AL$1-$AK$1)*($AP4-$AK4)/($AP$1-$AK$1))</f>
        <v>552.36</v>
      </c>
      <c r="AM4" s="23">
        <f t="shared" ref="AM4:AO17" si="8">$AK4+((AM$1-$AK$1)*($AP4-$AK4)/($AP$1-$AK$1))</f>
        <v>556.02</v>
      </c>
      <c r="AN4" s="23">
        <f t="shared" si="8"/>
        <v>559.68000000000006</v>
      </c>
      <c r="AO4" s="23">
        <f t="shared" si="8"/>
        <v>563.34</v>
      </c>
      <c r="AP4" s="46">
        <v>567</v>
      </c>
    </row>
    <row r="5" spans="1:43">
      <c r="A5" s="2" t="s">
        <v>8</v>
      </c>
      <c r="B5" s="46">
        <v>52</v>
      </c>
      <c r="C5">
        <f t="shared" ref="C5:C17" si="9">$B5+((C$1-$B$1)*($G5-$B5)/($G$1-$B$1))</f>
        <v>55.8</v>
      </c>
      <c r="D5">
        <f t="shared" si="1"/>
        <v>59.599999999999994</v>
      </c>
      <c r="E5">
        <f t="shared" si="1"/>
        <v>63.399999999999991</v>
      </c>
      <c r="F5">
        <f t="shared" si="1"/>
        <v>67.199999999999989</v>
      </c>
      <c r="G5" s="46">
        <v>70.999999999999986</v>
      </c>
      <c r="H5">
        <f t="shared" ref="H5:H17" si="10">$G5+((H$1-$G$1)*($L5-$G5)/($L$1-$G$1))</f>
        <v>68.219999999999985</v>
      </c>
      <c r="I5" s="12">
        <f t="shared" si="2"/>
        <v>65.44</v>
      </c>
      <c r="J5">
        <f t="shared" si="2"/>
        <v>62.66</v>
      </c>
      <c r="K5">
        <f t="shared" si="2"/>
        <v>59.88</v>
      </c>
      <c r="L5" s="46">
        <v>57.100000000000009</v>
      </c>
      <c r="M5" s="23">
        <f t="shared" ref="M5:M17" si="11">$L5+((M$1-$L$1)*($Q5-$L5)/($Q$1-$L$1))</f>
        <v>50.620000000000012</v>
      </c>
      <c r="N5" s="23">
        <f t="shared" si="3"/>
        <v>44.140000000000008</v>
      </c>
      <c r="O5" s="23">
        <f t="shared" si="3"/>
        <v>37.660000000000011</v>
      </c>
      <c r="P5" s="23">
        <f t="shared" si="3"/>
        <v>31.18000000000001</v>
      </c>
      <c r="Q5" s="46">
        <v>24.70000000000001</v>
      </c>
      <c r="R5" s="23">
        <f t="shared" ref="R5:U61" si="12">$Q5+((R$1-$Q$1)*($V5-$Q5)/($V$1-$Q$1))</f>
        <v>28.560000000000009</v>
      </c>
      <c r="S5" s="23">
        <f t="shared" si="4"/>
        <v>32.420000000000009</v>
      </c>
      <c r="T5" s="23">
        <f t="shared" si="4"/>
        <v>36.28</v>
      </c>
      <c r="U5" s="23">
        <f t="shared" si="4"/>
        <v>40.14</v>
      </c>
      <c r="V5" s="46">
        <v>44</v>
      </c>
      <c r="W5" s="23">
        <f t="shared" ref="W5:Z61" si="13">$V5+((W$1-$V$1)*($AA5-$V5)/($AA$1-$V$1))</f>
        <v>46.42</v>
      </c>
      <c r="X5" s="23">
        <f t="shared" si="5"/>
        <v>48.84</v>
      </c>
      <c r="Y5" s="23">
        <f t="shared" si="5"/>
        <v>51.260000000000005</v>
      </c>
      <c r="Z5" s="23">
        <f t="shared" si="5"/>
        <v>53.680000000000007</v>
      </c>
      <c r="AA5" s="46">
        <v>56.100000000000009</v>
      </c>
      <c r="AB5" s="23">
        <f t="shared" ref="AB5:AE61" si="14">$AA5+((AB$1-$AA$1)*($AF5-$AA5)/($AF$1-$AA$1))</f>
        <v>64.56</v>
      </c>
      <c r="AC5" s="23">
        <f t="shared" si="6"/>
        <v>73.02</v>
      </c>
      <c r="AD5" s="23">
        <f t="shared" si="6"/>
        <v>81.47999999999999</v>
      </c>
      <c r="AE5" s="23">
        <f t="shared" si="6"/>
        <v>89.939999999999984</v>
      </c>
      <c r="AF5" s="46">
        <v>98.399999999999977</v>
      </c>
      <c r="AG5" s="23">
        <f t="shared" ref="AG5:AJ61" si="15">$AF5+((AG$1-$AF$1)*($AK5-$AF5)/($AK$1-$AF$1))</f>
        <v>104.35999999999999</v>
      </c>
      <c r="AH5" s="23">
        <f t="shared" si="7"/>
        <v>110.31999999999998</v>
      </c>
      <c r="AI5" s="23">
        <f t="shared" si="7"/>
        <v>116.27999999999999</v>
      </c>
      <c r="AJ5" s="23">
        <f t="shared" si="7"/>
        <v>122.23999999999998</v>
      </c>
      <c r="AK5" s="46">
        <v>128.19999999999999</v>
      </c>
      <c r="AL5" s="23">
        <f t="shared" ref="AL5:AO61" si="16">$AK5+((AL$1-$AK$1)*($AP5-$AK5)/($AP$1-$AK$1))</f>
        <v>132.23999999999998</v>
      </c>
      <c r="AM5" s="23">
        <f t="shared" si="8"/>
        <v>136.28</v>
      </c>
      <c r="AN5" s="23">
        <f t="shared" si="8"/>
        <v>140.32</v>
      </c>
      <c r="AO5" s="23">
        <f t="shared" si="8"/>
        <v>144.36000000000001</v>
      </c>
      <c r="AP5" s="46">
        <v>148.4</v>
      </c>
    </row>
    <row r="6" spans="1:43">
      <c r="A6" s="2" t="s">
        <v>9</v>
      </c>
      <c r="B6" s="46">
        <v>23</v>
      </c>
      <c r="C6">
        <f t="shared" si="9"/>
        <v>23.38</v>
      </c>
      <c r="D6">
        <f t="shared" si="1"/>
        <v>23.759999999999998</v>
      </c>
      <c r="E6">
        <f t="shared" si="1"/>
        <v>24.14</v>
      </c>
      <c r="F6">
        <f t="shared" si="1"/>
        <v>24.52</v>
      </c>
      <c r="G6" s="46">
        <v>24.9</v>
      </c>
      <c r="H6">
        <f t="shared" si="10"/>
        <v>24.86</v>
      </c>
      <c r="I6" s="12">
        <f t="shared" si="2"/>
        <v>24.82</v>
      </c>
      <c r="J6">
        <f t="shared" si="2"/>
        <v>24.779999999999998</v>
      </c>
      <c r="K6">
        <f t="shared" si="2"/>
        <v>24.74</v>
      </c>
      <c r="L6" s="46">
        <v>24.7</v>
      </c>
      <c r="M6" s="23">
        <f t="shared" si="11"/>
        <v>27.98</v>
      </c>
      <c r="N6" s="23">
        <f t="shared" si="3"/>
        <v>31.259999999999998</v>
      </c>
      <c r="O6" s="23">
        <f t="shared" si="3"/>
        <v>34.54</v>
      </c>
      <c r="P6" s="23">
        <f t="shared" si="3"/>
        <v>37.82</v>
      </c>
      <c r="Q6" s="46">
        <v>41.1</v>
      </c>
      <c r="R6" s="23">
        <f t="shared" si="12"/>
        <v>50.5</v>
      </c>
      <c r="S6" s="23">
        <f t="shared" si="4"/>
        <v>59.9</v>
      </c>
      <c r="T6" s="23">
        <f t="shared" si="4"/>
        <v>69.3</v>
      </c>
      <c r="U6" s="23">
        <f t="shared" si="4"/>
        <v>78.699999999999989</v>
      </c>
      <c r="V6" s="46">
        <v>88.1</v>
      </c>
      <c r="W6" s="23">
        <f t="shared" si="13"/>
        <v>98.539999999999992</v>
      </c>
      <c r="X6" s="23">
        <f t="shared" si="5"/>
        <v>108.98</v>
      </c>
      <c r="Y6" s="23">
        <f t="shared" si="5"/>
        <v>119.42</v>
      </c>
      <c r="Z6" s="23">
        <f t="shared" si="5"/>
        <v>129.86000000000001</v>
      </c>
      <c r="AA6" s="46">
        <v>140.30000000000001</v>
      </c>
      <c r="AB6" s="23">
        <f t="shared" si="14"/>
        <v>146.68</v>
      </c>
      <c r="AC6" s="23">
        <f t="shared" si="6"/>
        <v>153.06</v>
      </c>
      <c r="AD6" s="23">
        <f t="shared" si="6"/>
        <v>159.44</v>
      </c>
      <c r="AE6" s="23">
        <f t="shared" si="6"/>
        <v>165.82</v>
      </c>
      <c r="AF6" s="46">
        <v>172.2</v>
      </c>
      <c r="AG6" s="23">
        <f t="shared" si="15"/>
        <v>183.92</v>
      </c>
      <c r="AH6" s="23">
        <f t="shared" si="7"/>
        <v>195.64</v>
      </c>
      <c r="AI6" s="23">
        <f t="shared" si="7"/>
        <v>207.35999999999996</v>
      </c>
      <c r="AJ6" s="23">
        <f t="shared" si="7"/>
        <v>219.07999999999996</v>
      </c>
      <c r="AK6" s="46">
        <v>230.79999999999995</v>
      </c>
      <c r="AL6" s="23">
        <f t="shared" si="16"/>
        <v>242.93999999999994</v>
      </c>
      <c r="AM6" s="23">
        <f t="shared" si="8"/>
        <v>255.07999999999996</v>
      </c>
      <c r="AN6" s="23">
        <f t="shared" si="8"/>
        <v>267.21999999999997</v>
      </c>
      <c r="AO6" s="23">
        <f t="shared" si="8"/>
        <v>279.35999999999996</v>
      </c>
      <c r="AP6" s="46">
        <v>291.49999999999994</v>
      </c>
    </row>
    <row r="7" spans="1:43">
      <c r="A7" s="2" t="s">
        <v>17</v>
      </c>
      <c r="B7" s="46">
        <f t="shared" ref="B7:AF7" si="17">B8+B9</f>
        <v>413</v>
      </c>
      <c r="C7">
        <f t="shared" si="9"/>
        <v>428.38</v>
      </c>
      <c r="D7">
        <f t="shared" si="1"/>
        <v>443.76</v>
      </c>
      <c r="E7">
        <f t="shared" si="1"/>
        <v>459.14000000000004</v>
      </c>
      <c r="F7">
        <f t="shared" si="1"/>
        <v>474.52000000000004</v>
      </c>
      <c r="G7" s="46">
        <f t="shared" si="17"/>
        <v>489.90000000000003</v>
      </c>
      <c r="H7">
        <f t="shared" si="10"/>
        <v>496.98</v>
      </c>
      <c r="I7" s="12">
        <f t="shared" si="2"/>
        <v>504.06</v>
      </c>
      <c r="J7">
        <f t="shared" si="2"/>
        <v>511.14</v>
      </c>
      <c r="K7">
        <f t="shared" si="2"/>
        <v>518.22</v>
      </c>
      <c r="L7" s="46">
        <f t="shared" si="17"/>
        <v>525.29999999999995</v>
      </c>
      <c r="M7" s="23">
        <f t="shared" si="11"/>
        <v>543.64</v>
      </c>
      <c r="N7" s="23">
        <f t="shared" si="3"/>
        <v>561.98</v>
      </c>
      <c r="O7" s="23">
        <f t="shared" si="3"/>
        <v>580.31999999999994</v>
      </c>
      <c r="P7" s="23">
        <f t="shared" si="3"/>
        <v>598.66</v>
      </c>
      <c r="Q7" s="46">
        <f t="shared" si="17"/>
        <v>617</v>
      </c>
      <c r="R7" s="23">
        <f t="shared" si="12"/>
        <v>646.69032786885248</v>
      </c>
      <c r="S7" s="23">
        <f t="shared" si="4"/>
        <v>676.38065573770496</v>
      </c>
      <c r="T7" s="23">
        <f t="shared" si="4"/>
        <v>706.07098360655732</v>
      </c>
      <c r="U7" s="23">
        <f t="shared" si="4"/>
        <v>735.7613114754098</v>
      </c>
      <c r="V7" s="46">
        <f t="shared" si="17"/>
        <v>765.45163934426228</v>
      </c>
      <c r="W7" s="23">
        <f t="shared" si="13"/>
        <v>783.93770491803275</v>
      </c>
      <c r="X7" s="23">
        <f t="shared" si="5"/>
        <v>802.42377049180323</v>
      </c>
      <c r="Y7" s="23">
        <f t="shared" si="5"/>
        <v>820.9098360655737</v>
      </c>
      <c r="Z7" s="23">
        <f t="shared" si="5"/>
        <v>839.39590163934417</v>
      </c>
      <c r="AA7" s="46">
        <f t="shared" si="17"/>
        <v>857.88196721311465</v>
      </c>
      <c r="AB7" s="23">
        <f t="shared" si="14"/>
        <v>861.57918032786881</v>
      </c>
      <c r="AC7" s="23">
        <f t="shared" si="6"/>
        <v>865.27639344262286</v>
      </c>
      <c r="AD7" s="23">
        <f t="shared" si="6"/>
        <v>868.97360655737702</v>
      </c>
      <c r="AE7" s="23">
        <f t="shared" si="6"/>
        <v>872.67081967213107</v>
      </c>
      <c r="AF7" s="46">
        <f t="shared" si="17"/>
        <v>876.36803278688524</v>
      </c>
      <c r="AG7" s="23">
        <f t="shared" si="15"/>
        <v>894.85409836065571</v>
      </c>
      <c r="AH7" s="23">
        <f t="shared" si="7"/>
        <v>913.34016393442619</v>
      </c>
      <c r="AI7" s="23">
        <f t="shared" si="7"/>
        <v>931.82622950819677</v>
      </c>
      <c r="AJ7" s="23">
        <f t="shared" si="7"/>
        <v>950.31229508196725</v>
      </c>
      <c r="AK7" s="46">
        <f>AK8+AK9</f>
        <v>968.79836065573772</v>
      </c>
      <c r="AL7" s="23">
        <f t="shared" si="16"/>
        <v>991.81868852459024</v>
      </c>
      <c r="AM7" s="23">
        <f t="shared" si="8"/>
        <v>1014.8390163934426</v>
      </c>
      <c r="AN7" s="23">
        <f t="shared" si="8"/>
        <v>1037.8593442622951</v>
      </c>
      <c r="AO7" s="23">
        <f t="shared" si="8"/>
        <v>1060.8796721311476</v>
      </c>
      <c r="AP7" s="46">
        <f t="shared" ref="AP7" si="18">AP8+AP9</f>
        <v>1083.9000000000001</v>
      </c>
    </row>
    <row r="8" spans="1:43">
      <c r="A8" s="16" t="s">
        <v>55</v>
      </c>
      <c r="B8" s="46">
        <v>63.000000000000007</v>
      </c>
      <c r="C8">
        <f t="shared" si="9"/>
        <v>63.180000000000007</v>
      </c>
      <c r="D8">
        <f t="shared" si="1"/>
        <v>63.360000000000007</v>
      </c>
      <c r="E8">
        <f t="shared" si="1"/>
        <v>63.540000000000013</v>
      </c>
      <c r="F8">
        <f t="shared" si="1"/>
        <v>63.720000000000013</v>
      </c>
      <c r="G8" s="46">
        <v>63.900000000000013</v>
      </c>
      <c r="H8">
        <f t="shared" si="10"/>
        <v>63.300000000000011</v>
      </c>
      <c r="I8" s="12">
        <f t="shared" si="2"/>
        <v>62.70000000000001</v>
      </c>
      <c r="J8">
        <f t="shared" si="2"/>
        <v>62.100000000000009</v>
      </c>
      <c r="K8">
        <f t="shared" si="2"/>
        <v>61.500000000000007</v>
      </c>
      <c r="L8" s="46">
        <v>60.900000000000006</v>
      </c>
      <c r="M8" s="23">
        <f t="shared" si="11"/>
        <v>65.180000000000007</v>
      </c>
      <c r="N8" s="23">
        <f t="shared" si="3"/>
        <v>69.460000000000008</v>
      </c>
      <c r="O8" s="23">
        <f t="shared" si="3"/>
        <v>73.740000000000009</v>
      </c>
      <c r="P8" s="23">
        <f t="shared" si="3"/>
        <v>78.02000000000001</v>
      </c>
      <c r="Q8" s="46">
        <v>82.300000000000011</v>
      </c>
      <c r="R8" s="23">
        <f t="shared" si="12"/>
        <v>108.03770491803279</v>
      </c>
      <c r="S8" s="23">
        <f t="shared" si="4"/>
        <v>133.77540983606556</v>
      </c>
      <c r="T8" s="23">
        <f t="shared" si="4"/>
        <v>159.51311475409835</v>
      </c>
      <c r="U8" s="23">
        <f t="shared" si="4"/>
        <v>185.25081967213112</v>
      </c>
      <c r="V8" s="46">
        <v>210.98852459016391</v>
      </c>
      <c r="W8" s="23">
        <f t="shared" si="13"/>
        <v>217.13606557377045</v>
      </c>
      <c r="X8" s="23">
        <f t="shared" si="5"/>
        <v>223.28360655737703</v>
      </c>
      <c r="Y8" s="23">
        <f t="shared" si="5"/>
        <v>229.43114754098357</v>
      </c>
      <c r="Z8" s="23">
        <f t="shared" si="5"/>
        <v>235.57868852459015</v>
      </c>
      <c r="AA8" s="46">
        <v>241.7262295081967</v>
      </c>
      <c r="AB8" s="23">
        <f t="shared" si="14"/>
        <v>242.95573770491799</v>
      </c>
      <c r="AC8" s="23">
        <f t="shared" si="6"/>
        <v>244.18524590163932</v>
      </c>
      <c r="AD8" s="23">
        <f t="shared" si="6"/>
        <v>245.41475409836062</v>
      </c>
      <c r="AE8" s="23">
        <f t="shared" si="6"/>
        <v>246.64426229508194</v>
      </c>
      <c r="AF8" s="46">
        <v>247.87377049180324</v>
      </c>
      <c r="AG8" s="23">
        <f t="shared" si="15"/>
        <v>254.02131147540979</v>
      </c>
      <c r="AH8" s="23">
        <f t="shared" si="7"/>
        <v>260.16885245901636</v>
      </c>
      <c r="AI8" s="23">
        <f t="shared" si="7"/>
        <v>266.31639344262294</v>
      </c>
      <c r="AJ8" s="23">
        <f t="shared" si="7"/>
        <v>272.46393442622946</v>
      </c>
      <c r="AK8" s="46">
        <v>278.61147540983603</v>
      </c>
      <c r="AL8" s="23">
        <f t="shared" si="16"/>
        <v>280.68918032786883</v>
      </c>
      <c r="AM8" s="23">
        <f t="shared" si="8"/>
        <v>282.76688524590162</v>
      </c>
      <c r="AN8" s="23">
        <f t="shared" si="8"/>
        <v>284.84459016393441</v>
      </c>
      <c r="AO8" s="23">
        <f t="shared" si="8"/>
        <v>286.92229508196721</v>
      </c>
      <c r="AP8" s="46">
        <v>289</v>
      </c>
    </row>
    <row r="9" spans="1:43">
      <c r="A9" s="16" t="s">
        <v>56</v>
      </c>
      <c r="B9" s="46">
        <v>350</v>
      </c>
      <c r="C9">
        <f t="shared" si="9"/>
        <v>365.2</v>
      </c>
      <c r="D9">
        <f t="shared" si="1"/>
        <v>380.4</v>
      </c>
      <c r="E9">
        <f t="shared" si="1"/>
        <v>395.6</v>
      </c>
      <c r="F9">
        <f t="shared" si="1"/>
        <v>410.8</v>
      </c>
      <c r="G9" s="46">
        <v>426</v>
      </c>
      <c r="H9">
        <f t="shared" si="10"/>
        <v>433.68</v>
      </c>
      <c r="I9" s="12">
        <f t="shared" si="2"/>
        <v>441.36</v>
      </c>
      <c r="J9">
        <f t="shared" si="2"/>
        <v>449.03999999999996</v>
      </c>
      <c r="K9">
        <f t="shared" si="2"/>
        <v>456.71999999999997</v>
      </c>
      <c r="L9" s="46">
        <v>464.4</v>
      </c>
      <c r="M9" s="23">
        <f t="shared" si="11"/>
        <v>478.46</v>
      </c>
      <c r="N9" s="23">
        <f t="shared" si="3"/>
        <v>492.52</v>
      </c>
      <c r="O9" s="23">
        <f t="shared" si="3"/>
        <v>506.58000000000004</v>
      </c>
      <c r="P9" s="23">
        <f t="shared" si="3"/>
        <v>520.64</v>
      </c>
      <c r="Q9" s="46">
        <v>534.70000000000005</v>
      </c>
      <c r="R9" s="23">
        <f t="shared" si="12"/>
        <v>538.6526229508197</v>
      </c>
      <c r="S9" s="23">
        <f t="shared" si="4"/>
        <v>542.60524590163936</v>
      </c>
      <c r="T9" s="23">
        <f t="shared" si="4"/>
        <v>546.55786885245902</v>
      </c>
      <c r="U9" s="23">
        <f t="shared" si="4"/>
        <v>550.51049180327868</v>
      </c>
      <c r="V9" s="46">
        <v>554.46311475409834</v>
      </c>
      <c r="W9" s="23">
        <f t="shared" si="13"/>
        <v>566.8016393442623</v>
      </c>
      <c r="X9" s="23">
        <f t="shared" si="5"/>
        <v>579.14016393442625</v>
      </c>
      <c r="Y9" s="23">
        <f t="shared" si="5"/>
        <v>591.4786885245901</v>
      </c>
      <c r="Z9" s="23">
        <f t="shared" si="5"/>
        <v>603.81721311475405</v>
      </c>
      <c r="AA9" s="46">
        <v>616.15573770491801</v>
      </c>
      <c r="AB9" s="23">
        <f t="shared" si="14"/>
        <v>618.62344262295085</v>
      </c>
      <c r="AC9" s="23">
        <f t="shared" si="6"/>
        <v>621.09114754098357</v>
      </c>
      <c r="AD9" s="23">
        <f t="shared" si="6"/>
        <v>623.55885245901641</v>
      </c>
      <c r="AE9" s="23">
        <f t="shared" si="6"/>
        <v>626.02655737704913</v>
      </c>
      <c r="AF9" s="46">
        <v>628.49426229508197</v>
      </c>
      <c r="AG9" s="23">
        <f t="shared" si="15"/>
        <v>640.83278688524592</v>
      </c>
      <c r="AH9" s="23">
        <f t="shared" si="7"/>
        <v>653.17131147540988</v>
      </c>
      <c r="AI9" s="23">
        <f t="shared" si="7"/>
        <v>665.50983606557372</v>
      </c>
      <c r="AJ9" s="23">
        <f t="shared" si="7"/>
        <v>677.84836065573768</v>
      </c>
      <c r="AK9" s="46">
        <v>690.18688524590164</v>
      </c>
      <c r="AL9" s="23">
        <f t="shared" si="16"/>
        <v>711.1295081967213</v>
      </c>
      <c r="AM9" s="23">
        <f t="shared" si="8"/>
        <v>732.07213114754097</v>
      </c>
      <c r="AN9" s="23">
        <f t="shared" si="8"/>
        <v>753.01475409836064</v>
      </c>
      <c r="AO9" s="23">
        <f t="shared" si="8"/>
        <v>773.95737704918031</v>
      </c>
      <c r="AP9" s="46">
        <v>794.9</v>
      </c>
    </row>
    <row r="10" spans="1:43">
      <c r="A10" s="2" t="s">
        <v>11</v>
      </c>
      <c r="B10" s="46">
        <f t="shared" ref="B10" si="19">B11+B12</f>
        <v>3206</v>
      </c>
      <c r="C10">
        <f t="shared" si="9"/>
        <v>3095.2200000000003</v>
      </c>
      <c r="D10">
        <f t="shared" si="1"/>
        <v>2984.44</v>
      </c>
      <c r="E10">
        <f t="shared" si="1"/>
        <v>2873.6600000000003</v>
      </c>
      <c r="F10">
        <f t="shared" si="1"/>
        <v>2762.88</v>
      </c>
      <c r="G10" s="46">
        <f t="shared" ref="G10" si="20">G11+G12</f>
        <v>2652.1000000000004</v>
      </c>
      <c r="H10">
        <f t="shared" si="10"/>
        <v>2681.2400000000002</v>
      </c>
      <c r="I10" s="12">
        <f t="shared" si="2"/>
        <v>2710.38</v>
      </c>
      <c r="J10">
        <f t="shared" si="2"/>
        <v>2739.52</v>
      </c>
      <c r="K10">
        <f t="shared" si="2"/>
        <v>2768.66</v>
      </c>
      <c r="L10" s="46">
        <f t="shared" ref="L10" si="21">L11+L12</f>
        <v>2797.7999999999997</v>
      </c>
      <c r="M10" s="23">
        <f t="shared" si="11"/>
        <v>2830.5599999999995</v>
      </c>
      <c r="N10" s="23">
        <f t="shared" si="3"/>
        <v>2863.3199999999997</v>
      </c>
      <c r="O10" s="23">
        <f t="shared" si="3"/>
        <v>2896.0799999999995</v>
      </c>
      <c r="P10" s="23">
        <f t="shared" si="3"/>
        <v>2928.8399999999997</v>
      </c>
      <c r="Q10" s="46">
        <f t="shared" ref="Q10" si="22">Q11+Q12</f>
        <v>2961.5999999999995</v>
      </c>
      <c r="R10" s="23">
        <f t="shared" si="12"/>
        <v>2976.9999999999995</v>
      </c>
      <c r="S10" s="23">
        <f t="shared" si="4"/>
        <v>2992.3999999999996</v>
      </c>
      <c r="T10" s="23">
        <f t="shared" si="4"/>
        <v>3007.7999999999997</v>
      </c>
      <c r="U10" s="23">
        <f t="shared" si="4"/>
        <v>3023.2</v>
      </c>
      <c r="V10" s="46">
        <f t="shared" ref="V10" si="23">V11+V12</f>
        <v>3038.6</v>
      </c>
      <c r="W10" s="23">
        <f t="shared" si="13"/>
        <v>3038.66</v>
      </c>
      <c r="X10" s="23">
        <f t="shared" si="5"/>
        <v>3038.72</v>
      </c>
      <c r="Y10" s="23">
        <f t="shared" si="5"/>
        <v>3038.78</v>
      </c>
      <c r="Z10" s="23">
        <f t="shared" si="5"/>
        <v>3038.84</v>
      </c>
      <c r="AA10" s="46">
        <f t="shared" ref="AA10" si="24">AA11+AA12</f>
        <v>3038.9</v>
      </c>
      <c r="AB10" s="23">
        <f t="shared" si="14"/>
        <v>3060.84</v>
      </c>
      <c r="AC10" s="23">
        <f t="shared" si="6"/>
        <v>3082.78</v>
      </c>
      <c r="AD10" s="23">
        <f t="shared" si="6"/>
        <v>3104.72</v>
      </c>
      <c r="AE10" s="23">
        <f t="shared" si="6"/>
        <v>3126.66</v>
      </c>
      <c r="AF10" s="46">
        <f t="shared" ref="AF10" si="25">AF11+AF12</f>
        <v>3148.6</v>
      </c>
      <c r="AG10" s="23">
        <f t="shared" si="15"/>
        <v>3165.06</v>
      </c>
      <c r="AH10" s="23">
        <f t="shared" si="7"/>
        <v>3181.52</v>
      </c>
      <c r="AI10" s="23">
        <f t="shared" si="7"/>
        <v>3197.98</v>
      </c>
      <c r="AJ10" s="23">
        <f t="shared" si="7"/>
        <v>3214.44</v>
      </c>
      <c r="AK10" s="46">
        <f t="shared" ref="AK10" si="26">AK11+AK12</f>
        <v>3230.9</v>
      </c>
      <c r="AL10" s="23">
        <f t="shared" si="16"/>
        <v>3220.66</v>
      </c>
      <c r="AM10" s="23">
        <f t="shared" si="8"/>
        <v>3210.42</v>
      </c>
      <c r="AN10" s="23">
        <f t="shared" si="8"/>
        <v>3200.18</v>
      </c>
      <c r="AO10" s="23">
        <f t="shared" si="8"/>
        <v>3189.94</v>
      </c>
      <c r="AP10" s="46">
        <f t="shared" ref="AP10" si="27">AP11+AP12</f>
        <v>3179.7</v>
      </c>
    </row>
    <row r="11" spans="1:43">
      <c r="A11" s="16" t="s">
        <v>57</v>
      </c>
      <c r="B11" s="46">
        <v>45</v>
      </c>
      <c r="C11">
        <f t="shared" si="9"/>
        <v>48</v>
      </c>
      <c r="D11">
        <f t="shared" si="1"/>
        <v>50.999999999999993</v>
      </c>
      <c r="E11">
        <f t="shared" si="1"/>
        <v>53.999999999999993</v>
      </c>
      <c r="F11">
        <f t="shared" si="1"/>
        <v>56.999999999999986</v>
      </c>
      <c r="G11" s="46">
        <v>59.999999999999986</v>
      </c>
      <c r="H11">
        <f t="shared" si="10"/>
        <v>47.999999999999986</v>
      </c>
      <c r="I11" s="12">
        <f t="shared" si="2"/>
        <v>35.999999999999993</v>
      </c>
      <c r="J11">
        <f t="shared" si="2"/>
        <v>24</v>
      </c>
      <c r="K11">
        <f t="shared" si="2"/>
        <v>12</v>
      </c>
      <c r="L11" s="46">
        <v>0</v>
      </c>
      <c r="M11" s="23">
        <f t="shared" si="11"/>
        <v>0</v>
      </c>
      <c r="N11" s="23">
        <f t="shared" si="3"/>
        <v>0</v>
      </c>
      <c r="O11" s="23">
        <f t="shared" si="3"/>
        <v>0</v>
      </c>
      <c r="P11" s="23">
        <f t="shared" si="3"/>
        <v>0</v>
      </c>
      <c r="Q11" s="46">
        <v>0</v>
      </c>
      <c r="R11" s="23">
        <f t="shared" si="12"/>
        <v>0</v>
      </c>
      <c r="S11" s="23">
        <f t="shared" si="4"/>
        <v>0</v>
      </c>
      <c r="T11" s="23">
        <f t="shared" si="4"/>
        <v>0</v>
      </c>
      <c r="U11" s="23">
        <f t="shared" si="4"/>
        <v>0</v>
      </c>
      <c r="V11" s="46">
        <v>0</v>
      </c>
      <c r="W11" s="23">
        <f t="shared" si="13"/>
        <v>0</v>
      </c>
      <c r="X11" s="23">
        <f t="shared" si="5"/>
        <v>0</v>
      </c>
      <c r="Y11" s="23">
        <f t="shared" si="5"/>
        <v>0</v>
      </c>
      <c r="Z11" s="23">
        <f t="shared" si="5"/>
        <v>0</v>
      </c>
      <c r="AA11" s="46">
        <v>0</v>
      </c>
      <c r="AB11" s="23">
        <f t="shared" si="14"/>
        <v>0</v>
      </c>
      <c r="AC11" s="23">
        <f t="shared" si="6"/>
        <v>0</v>
      </c>
      <c r="AD11" s="23">
        <f t="shared" si="6"/>
        <v>0</v>
      </c>
      <c r="AE11" s="23">
        <f t="shared" si="6"/>
        <v>0</v>
      </c>
      <c r="AF11" s="46">
        <v>0</v>
      </c>
      <c r="AG11" s="23">
        <f t="shared" si="15"/>
        <v>0</v>
      </c>
      <c r="AH11" s="23">
        <f t="shared" si="7"/>
        <v>0</v>
      </c>
      <c r="AI11" s="23">
        <f t="shared" si="7"/>
        <v>0</v>
      </c>
      <c r="AJ11" s="23">
        <f t="shared" si="7"/>
        <v>0</v>
      </c>
      <c r="AK11" s="46">
        <v>0</v>
      </c>
      <c r="AL11" s="23">
        <f t="shared" si="16"/>
        <v>0</v>
      </c>
      <c r="AM11" s="23">
        <f t="shared" si="8"/>
        <v>0</v>
      </c>
      <c r="AN11" s="23">
        <f t="shared" si="8"/>
        <v>0</v>
      </c>
      <c r="AO11" s="23">
        <f t="shared" si="8"/>
        <v>0</v>
      </c>
      <c r="AP11" s="46">
        <v>0</v>
      </c>
    </row>
    <row r="12" spans="1:43">
      <c r="A12" s="16" t="s">
        <v>58</v>
      </c>
      <c r="B12" s="46">
        <v>3161</v>
      </c>
      <c r="C12">
        <f t="shared" si="9"/>
        <v>3047.2200000000003</v>
      </c>
      <c r="D12">
        <f t="shared" si="1"/>
        <v>2933.44</v>
      </c>
      <c r="E12">
        <f t="shared" si="1"/>
        <v>2819.6600000000003</v>
      </c>
      <c r="F12">
        <f t="shared" si="1"/>
        <v>2705.88</v>
      </c>
      <c r="G12" s="46">
        <v>2592.1000000000004</v>
      </c>
      <c r="H12">
        <f t="shared" si="10"/>
        <v>2633.2400000000002</v>
      </c>
      <c r="I12" s="12">
        <f t="shared" si="2"/>
        <v>2674.38</v>
      </c>
      <c r="J12">
        <f t="shared" si="2"/>
        <v>2715.52</v>
      </c>
      <c r="K12">
        <f t="shared" si="2"/>
        <v>2756.66</v>
      </c>
      <c r="L12" s="46">
        <v>2797.7999999999997</v>
      </c>
      <c r="M12" s="23">
        <f t="shared" si="11"/>
        <v>2830.5599999999995</v>
      </c>
      <c r="N12" s="23">
        <f t="shared" si="3"/>
        <v>2863.3199999999997</v>
      </c>
      <c r="O12" s="23">
        <f t="shared" si="3"/>
        <v>2896.0799999999995</v>
      </c>
      <c r="P12" s="23">
        <f t="shared" si="3"/>
        <v>2928.8399999999997</v>
      </c>
      <c r="Q12" s="46">
        <v>2961.5999999999995</v>
      </c>
      <c r="R12" s="23">
        <f t="shared" si="12"/>
        <v>2976.9999999999995</v>
      </c>
      <c r="S12" s="23">
        <f t="shared" si="4"/>
        <v>2992.3999999999996</v>
      </c>
      <c r="T12" s="23">
        <f t="shared" si="4"/>
        <v>3007.7999999999997</v>
      </c>
      <c r="U12" s="23">
        <f t="shared" si="4"/>
        <v>3023.2</v>
      </c>
      <c r="V12" s="46">
        <v>3038.6</v>
      </c>
      <c r="W12" s="23">
        <f t="shared" si="13"/>
        <v>3038.66</v>
      </c>
      <c r="X12" s="23">
        <f t="shared" si="5"/>
        <v>3038.72</v>
      </c>
      <c r="Y12" s="23">
        <f t="shared" si="5"/>
        <v>3038.78</v>
      </c>
      <c r="Z12" s="23">
        <f t="shared" si="5"/>
        <v>3038.84</v>
      </c>
      <c r="AA12" s="46">
        <v>3038.9</v>
      </c>
      <c r="AB12" s="23">
        <f t="shared" si="14"/>
        <v>3060.84</v>
      </c>
      <c r="AC12" s="23">
        <f t="shared" si="6"/>
        <v>3082.78</v>
      </c>
      <c r="AD12" s="23">
        <f t="shared" si="6"/>
        <v>3104.72</v>
      </c>
      <c r="AE12" s="23">
        <f t="shared" si="6"/>
        <v>3126.66</v>
      </c>
      <c r="AF12" s="46">
        <v>3148.6</v>
      </c>
      <c r="AG12" s="23">
        <f t="shared" si="15"/>
        <v>3165.06</v>
      </c>
      <c r="AH12" s="23">
        <f t="shared" si="7"/>
        <v>3181.52</v>
      </c>
      <c r="AI12" s="23">
        <f t="shared" si="7"/>
        <v>3197.98</v>
      </c>
      <c r="AJ12" s="23">
        <f t="shared" si="7"/>
        <v>3214.44</v>
      </c>
      <c r="AK12" s="46">
        <v>3230.9</v>
      </c>
      <c r="AL12" s="23">
        <f t="shared" si="16"/>
        <v>3220.66</v>
      </c>
      <c r="AM12" s="23">
        <f t="shared" si="8"/>
        <v>3210.42</v>
      </c>
      <c r="AN12" s="23">
        <f t="shared" si="8"/>
        <v>3200.18</v>
      </c>
      <c r="AO12" s="23">
        <f t="shared" si="8"/>
        <v>3189.94</v>
      </c>
      <c r="AP12" s="46">
        <v>3179.7</v>
      </c>
    </row>
    <row r="13" spans="1:43">
      <c r="A13" s="2" t="s">
        <v>12</v>
      </c>
      <c r="B13" s="46">
        <v>0</v>
      </c>
      <c r="C13">
        <f t="shared" si="9"/>
        <v>0</v>
      </c>
      <c r="D13">
        <f t="shared" si="1"/>
        <v>0</v>
      </c>
      <c r="E13">
        <f t="shared" si="1"/>
        <v>0</v>
      </c>
      <c r="F13">
        <f t="shared" si="1"/>
        <v>0</v>
      </c>
      <c r="G13" s="46">
        <v>0</v>
      </c>
      <c r="H13">
        <f t="shared" si="10"/>
        <v>0</v>
      </c>
      <c r="I13" s="12">
        <f t="shared" si="2"/>
        <v>0</v>
      </c>
      <c r="J13">
        <f t="shared" si="2"/>
        <v>0</v>
      </c>
      <c r="K13">
        <f t="shared" si="2"/>
        <v>0</v>
      </c>
      <c r="L13" s="46">
        <v>0</v>
      </c>
      <c r="M13" s="23">
        <f t="shared" si="11"/>
        <v>0</v>
      </c>
      <c r="N13" s="23">
        <f t="shared" si="3"/>
        <v>0</v>
      </c>
      <c r="O13" s="23">
        <f t="shared" si="3"/>
        <v>0</v>
      </c>
      <c r="P13" s="23">
        <f t="shared" si="3"/>
        <v>0</v>
      </c>
      <c r="Q13" s="46">
        <v>0</v>
      </c>
      <c r="R13" s="23">
        <f t="shared" si="12"/>
        <v>0</v>
      </c>
      <c r="S13" s="23">
        <f t="shared" si="4"/>
        <v>0</v>
      </c>
      <c r="T13" s="23">
        <f t="shared" si="4"/>
        <v>0</v>
      </c>
      <c r="U13" s="23">
        <f t="shared" si="4"/>
        <v>0</v>
      </c>
      <c r="V13" s="46">
        <v>0</v>
      </c>
      <c r="W13" s="23">
        <f t="shared" si="13"/>
        <v>0</v>
      </c>
      <c r="X13" s="23">
        <f t="shared" si="5"/>
        <v>0</v>
      </c>
      <c r="Y13" s="23">
        <f t="shared" si="5"/>
        <v>0</v>
      </c>
      <c r="Z13" s="23">
        <f t="shared" si="5"/>
        <v>0</v>
      </c>
      <c r="AA13" s="46">
        <v>0</v>
      </c>
      <c r="AB13" s="23">
        <f t="shared" si="14"/>
        <v>0</v>
      </c>
      <c r="AC13" s="23">
        <f t="shared" si="6"/>
        <v>0</v>
      </c>
      <c r="AD13" s="23">
        <f t="shared" si="6"/>
        <v>0</v>
      </c>
      <c r="AE13" s="23">
        <f t="shared" si="6"/>
        <v>0</v>
      </c>
      <c r="AF13" s="46">
        <v>0</v>
      </c>
      <c r="AG13" s="23">
        <f t="shared" si="15"/>
        <v>0</v>
      </c>
      <c r="AH13" s="23">
        <f t="shared" si="7"/>
        <v>0</v>
      </c>
      <c r="AI13" s="23">
        <f t="shared" si="7"/>
        <v>0</v>
      </c>
      <c r="AJ13" s="23">
        <f t="shared" si="7"/>
        <v>0</v>
      </c>
      <c r="AK13" s="46">
        <v>0</v>
      </c>
      <c r="AL13" s="23">
        <f t="shared" si="16"/>
        <v>0</v>
      </c>
      <c r="AM13" s="23">
        <f t="shared" si="8"/>
        <v>0</v>
      </c>
      <c r="AN13" s="23">
        <f t="shared" si="8"/>
        <v>0</v>
      </c>
      <c r="AO13" s="23">
        <f t="shared" si="8"/>
        <v>0</v>
      </c>
      <c r="AP13" s="46">
        <v>0</v>
      </c>
    </row>
    <row r="14" spans="1:43">
      <c r="A14" s="2" t="s">
        <v>13</v>
      </c>
      <c r="B14" s="46">
        <v>0</v>
      </c>
      <c r="C14">
        <f t="shared" si="9"/>
        <v>0</v>
      </c>
      <c r="D14">
        <f t="shared" si="1"/>
        <v>0</v>
      </c>
      <c r="E14">
        <f t="shared" si="1"/>
        <v>0</v>
      </c>
      <c r="F14">
        <f t="shared" si="1"/>
        <v>0</v>
      </c>
      <c r="G14" s="46">
        <v>0</v>
      </c>
      <c r="H14">
        <f t="shared" si="10"/>
        <v>0</v>
      </c>
      <c r="I14" s="12">
        <f t="shared" si="2"/>
        <v>0</v>
      </c>
      <c r="J14">
        <f t="shared" si="2"/>
        <v>0</v>
      </c>
      <c r="K14">
        <f t="shared" si="2"/>
        <v>0</v>
      </c>
      <c r="L14" s="46">
        <v>0</v>
      </c>
      <c r="M14" s="23">
        <f t="shared" si="11"/>
        <v>0</v>
      </c>
      <c r="N14" s="23">
        <f t="shared" si="3"/>
        <v>0</v>
      </c>
      <c r="O14" s="23">
        <f t="shared" si="3"/>
        <v>0</v>
      </c>
      <c r="P14" s="23">
        <f t="shared" si="3"/>
        <v>0</v>
      </c>
      <c r="Q14" s="46">
        <v>0</v>
      </c>
      <c r="R14" s="23">
        <f t="shared" si="12"/>
        <v>0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46">
        <v>0</v>
      </c>
      <c r="W14" s="23">
        <f t="shared" si="13"/>
        <v>0</v>
      </c>
      <c r="X14" s="23">
        <f t="shared" si="5"/>
        <v>0</v>
      </c>
      <c r="Y14" s="23">
        <f t="shared" si="5"/>
        <v>0</v>
      </c>
      <c r="Z14" s="23">
        <f t="shared" si="5"/>
        <v>0</v>
      </c>
      <c r="AA14" s="46">
        <v>0</v>
      </c>
      <c r="AB14" s="23">
        <f t="shared" si="14"/>
        <v>0</v>
      </c>
      <c r="AC14" s="23">
        <f t="shared" si="6"/>
        <v>0</v>
      </c>
      <c r="AD14" s="23">
        <f t="shared" si="6"/>
        <v>0</v>
      </c>
      <c r="AE14" s="23">
        <f t="shared" si="6"/>
        <v>0</v>
      </c>
      <c r="AF14" s="46">
        <v>0</v>
      </c>
      <c r="AG14" s="23">
        <f t="shared" si="15"/>
        <v>0</v>
      </c>
      <c r="AH14" s="23">
        <f t="shared" si="7"/>
        <v>0</v>
      </c>
      <c r="AI14" s="23">
        <f t="shared" si="7"/>
        <v>0</v>
      </c>
      <c r="AJ14" s="23">
        <f t="shared" si="7"/>
        <v>0</v>
      </c>
      <c r="AK14" s="46">
        <v>0</v>
      </c>
      <c r="AL14" s="23">
        <f t="shared" si="16"/>
        <v>0</v>
      </c>
      <c r="AM14" s="23">
        <f t="shared" si="8"/>
        <v>0</v>
      </c>
      <c r="AN14" s="23">
        <f t="shared" si="8"/>
        <v>0</v>
      </c>
      <c r="AO14" s="23">
        <f t="shared" si="8"/>
        <v>0</v>
      </c>
      <c r="AP14" s="46">
        <v>0</v>
      </c>
    </row>
    <row r="15" spans="1:43">
      <c r="A15" s="2" t="s">
        <v>14</v>
      </c>
      <c r="B15" s="46">
        <v>8</v>
      </c>
      <c r="C15">
        <f t="shared" si="9"/>
        <v>8.64</v>
      </c>
      <c r="D15">
        <f t="shared" si="1"/>
        <v>9.2799999999999994</v>
      </c>
      <c r="E15">
        <f t="shared" si="1"/>
        <v>9.92</v>
      </c>
      <c r="F15">
        <f t="shared" si="1"/>
        <v>10.559999999999999</v>
      </c>
      <c r="G15" s="46">
        <v>11.2</v>
      </c>
      <c r="H15">
        <f t="shared" si="10"/>
        <v>12</v>
      </c>
      <c r="I15" s="12">
        <f t="shared" si="2"/>
        <v>12.8</v>
      </c>
      <c r="J15">
        <f t="shared" si="2"/>
        <v>13.600000000000001</v>
      </c>
      <c r="K15">
        <f t="shared" si="2"/>
        <v>14.4</v>
      </c>
      <c r="L15" s="46">
        <v>15.200000000000001</v>
      </c>
      <c r="M15" s="23">
        <f t="shared" si="11"/>
        <v>18.739999999999998</v>
      </c>
      <c r="N15" s="23">
        <f t="shared" si="3"/>
        <v>22.279999999999998</v>
      </c>
      <c r="O15" s="23">
        <f t="shared" si="3"/>
        <v>25.819999999999993</v>
      </c>
      <c r="P15" s="23">
        <f t="shared" si="3"/>
        <v>29.359999999999992</v>
      </c>
      <c r="Q15" s="46">
        <v>32.899999999999991</v>
      </c>
      <c r="R15" s="23">
        <f t="shared" si="12"/>
        <v>36.879999999999995</v>
      </c>
      <c r="S15" s="23">
        <f t="shared" si="4"/>
        <v>40.859999999999992</v>
      </c>
      <c r="T15" s="23">
        <f t="shared" si="4"/>
        <v>44.839999999999996</v>
      </c>
      <c r="U15" s="23">
        <f t="shared" si="4"/>
        <v>48.819999999999993</v>
      </c>
      <c r="V15" s="46">
        <v>52.8</v>
      </c>
      <c r="W15" s="23">
        <f t="shared" si="13"/>
        <v>49.72</v>
      </c>
      <c r="X15" s="23">
        <f t="shared" si="5"/>
        <v>46.64</v>
      </c>
      <c r="Y15" s="23">
        <f t="shared" si="5"/>
        <v>43.56</v>
      </c>
      <c r="Z15" s="23">
        <f t="shared" si="5"/>
        <v>40.480000000000004</v>
      </c>
      <c r="AA15" s="46">
        <v>37.400000000000006</v>
      </c>
      <c r="AB15" s="23">
        <f t="shared" si="14"/>
        <v>35.820000000000007</v>
      </c>
      <c r="AC15" s="23">
        <f t="shared" si="6"/>
        <v>34.240000000000009</v>
      </c>
      <c r="AD15" s="23">
        <f t="shared" si="6"/>
        <v>32.660000000000004</v>
      </c>
      <c r="AE15" s="23">
        <f t="shared" si="6"/>
        <v>31.080000000000005</v>
      </c>
      <c r="AF15" s="46">
        <v>29.500000000000007</v>
      </c>
      <c r="AG15" s="23">
        <f t="shared" si="15"/>
        <v>27.700000000000006</v>
      </c>
      <c r="AH15" s="23">
        <f t="shared" si="7"/>
        <v>25.900000000000006</v>
      </c>
      <c r="AI15" s="23">
        <f t="shared" si="7"/>
        <v>24.1</v>
      </c>
      <c r="AJ15" s="23">
        <f t="shared" si="7"/>
        <v>22.3</v>
      </c>
      <c r="AK15" s="46">
        <v>20.5</v>
      </c>
      <c r="AL15" s="23">
        <f t="shared" si="16"/>
        <v>18.52</v>
      </c>
      <c r="AM15" s="23">
        <f t="shared" si="8"/>
        <v>16.54</v>
      </c>
      <c r="AN15" s="23">
        <f t="shared" si="8"/>
        <v>14.56</v>
      </c>
      <c r="AO15" s="23">
        <f t="shared" si="8"/>
        <v>12.580000000000002</v>
      </c>
      <c r="AP15" s="46">
        <v>10.600000000000001</v>
      </c>
    </row>
    <row r="16" spans="1:43">
      <c r="A16" s="2" t="s">
        <v>15</v>
      </c>
      <c r="B16" s="46">
        <v>0</v>
      </c>
      <c r="C16">
        <f t="shared" si="9"/>
        <v>0</v>
      </c>
      <c r="D16">
        <f t="shared" si="1"/>
        <v>0</v>
      </c>
      <c r="E16">
        <f t="shared" si="1"/>
        <v>0</v>
      </c>
      <c r="F16">
        <f t="shared" si="1"/>
        <v>0</v>
      </c>
      <c r="G16" s="46">
        <v>0</v>
      </c>
      <c r="H16">
        <f t="shared" si="10"/>
        <v>0</v>
      </c>
      <c r="I16" s="12">
        <f t="shared" si="2"/>
        <v>0</v>
      </c>
      <c r="J16">
        <f t="shared" si="2"/>
        <v>0</v>
      </c>
      <c r="K16">
        <f t="shared" si="2"/>
        <v>0</v>
      </c>
      <c r="L16" s="46">
        <v>0</v>
      </c>
      <c r="M16" s="23">
        <f t="shared" si="11"/>
        <v>0</v>
      </c>
      <c r="N16" s="23">
        <f t="shared" si="3"/>
        <v>0</v>
      </c>
      <c r="O16" s="23">
        <f t="shared" si="3"/>
        <v>0</v>
      </c>
      <c r="P16" s="23">
        <f t="shared" si="3"/>
        <v>0</v>
      </c>
      <c r="Q16" s="46">
        <v>0</v>
      </c>
      <c r="R16" s="23">
        <f t="shared" si="12"/>
        <v>0</v>
      </c>
      <c r="S16" s="23">
        <f t="shared" si="4"/>
        <v>0</v>
      </c>
      <c r="T16" s="23">
        <f t="shared" si="4"/>
        <v>0</v>
      </c>
      <c r="U16" s="23">
        <f t="shared" si="4"/>
        <v>0</v>
      </c>
      <c r="V16" s="46">
        <v>0</v>
      </c>
      <c r="W16" s="23">
        <f t="shared" si="13"/>
        <v>0</v>
      </c>
      <c r="X16" s="23">
        <f t="shared" si="5"/>
        <v>0</v>
      </c>
      <c r="Y16" s="23">
        <f t="shared" si="5"/>
        <v>0</v>
      </c>
      <c r="Z16" s="23">
        <f t="shared" si="5"/>
        <v>0</v>
      </c>
      <c r="AA16" s="46">
        <v>0</v>
      </c>
      <c r="AB16" s="23">
        <f t="shared" si="14"/>
        <v>0</v>
      </c>
      <c r="AC16" s="23">
        <f t="shared" si="6"/>
        <v>0</v>
      </c>
      <c r="AD16" s="23">
        <f t="shared" si="6"/>
        <v>0</v>
      </c>
      <c r="AE16" s="23">
        <f t="shared" si="6"/>
        <v>0</v>
      </c>
      <c r="AF16" s="46">
        <v>0</v>
      </c>
      <c r="AG16" s="23">
        <f t="shared" si="15"/>
        <v>0</v>
      </c>
      <c r="AH16" s="23">
        <f t="shared" si="7"/>
        <v>0</v>
      </c>
      <c r="AI16" s="23">
        <f t="shared" si="7"/>
        <v>0</v>
      </c>
      <c r="AJ16" s="23">
        <f t="shared" si="7"/>
        <v>0</v>
      </c>
      <c r="AK16" s="46">
        <v>0</v>
      </c>
      <c r="AL16" s="23">
        <f t="shared" si="16"/>
        <v>0</v>
      </c>
      <c r="AM16" s="23">
        <f t="shared" si="8"/>
        <v>0</v>
      </c>
      <c r="AN16" s="23">
        <f t="shared" si="8"/>
        <v>0</v>
      </c>
      <c r="AO16" s="23">
        <f t="shared" si="8"/>
        <v>0</v>
      </c>
      <c r="AP16" s="46">
        <v>0</v>
      </c>
    </row>
    <row r="17" spans="1:42">
      <c r="A17" s="2" t="s">
        <v>16</v>
      </c>
      <c r="B17" s="46">
        <v>0</v>
      </c>
      <c r="C17">
        <f t="shared" si="9"/>
        <v>0</v>
      </c>
      <c r="D17">
        <f t="shared" si="1"/>
        <v>0</v>
      </c>
      <c r="E17">
        <f t="shared" si="1"/>
        <v>0</v>
      </c>
      <c r="F17">
        <f t="shared" si="1"/>
        <v>0</v>
      </c>
      <c r="G17" s="46">
        <v>0</v>
      </c>
      <c r="H17">
        <f t="shared" si="10"/>
        <v>0</v>
      </c>
      <c r="I17" s="12">
        <f t="shared" si="2"/>
        <v>0</v>
      </c>
      <c r="J17">
        <f t="shared" si="2"/>
        <v>0</v>
      </c>
      <c r="K17">
        <f t="shared" si="2"/>
        <v>0</v>
      </c>
      <c r="L17" s="46">
        <v>0</v>
      </c>
      <c r="M17" s="23">
        <f t="shared" si="11"/>
        <v>0</v>
      </c>
      <c r="N17" s="23">
        <f t="shared" si="3"/>
        <v>0</v>
      </c>
      <c r="O17" s="23">
        <f t="shared" si="3"/>
        <v>0</v>
      </c>
      <c r="P17" s="23">
        <f t="shared" si="3"/>
        <v>0</v>
      </c>
      <c r="Q17" s="46">
        <v>0</v>
      </c>
      <c r="R17" s="23">
        <f t="shared" si="12"/>
        <v>0</v>
      </c>
      <c r="S17" s="23">
        <f t="shared" si="4"/>
        <v>0</v>
      </c>
      <c r="T17" s="23">
        <f t="shared" si="4"/>
        <v>0</v>
      </c>
      <c r="U17" s="23">
        <f t="shared" si="4"/>
        <v>0</v>
      </c>
      <c r="V17" s="46">
        <v>0</v>
      </c>
      <c r="W17" s="23">
        <f t="shared" si="13"/>
        <v>0</v>
      </c>
      <c r="X17" s="23">
        <f t="shared" si="5"/>
        <v>0</v>
      </c>
      <c r="Y17" s="23">
        <f t="shared" si="5"/>
        <v>0</v>
      </c>
      <c r="Z17" s="23">
        <f t="shared" si="5"/>
        <v>0</v>
      </c>
      <c r="AA17" s="46">
        <v>0</v>
      </c>
      <c r="AB17" s="23">
        <f t="shared" si="14"/>
        <v>0</v>
      </c>
      <c r="AC17" s="23">
        <f t="shared" si="6"/>
        <v>0</v>
      </c>
      <c r="AD17" s="23">
        <f t="shared" si="6"/>
        <v>0</v>
      </c>
      <c r="AE17" s="23">
        <f t="shared" si="6"/>
        <v>0</v>
      </c>
      <c r="AF17" s="46">
        <v>0</v>
      </c>
      <c r="AG17" s="23">
        <f t="shared" si="15"/>
        <v>0</v>
      </c>
      <c r="AH17" s="23">
        <f t="shared" si="7"/>
        <v>0</v>
      </c>
      <c r="AI17" s="23">
        <f t="shared" si="7"/>
        <v>0</v>
      </c>
      <c r="AJ17" s="23">
        <f t="shared" si="7"/>
        <v>0</v>
      </c>
      <c r="AK17" s="46">
        <v>0</v>
      </c>
      <c r="AL17" s="23">
        <f t="shared" si="16"/>
        <v>0</v>
      </c>
      <c r="AM17" s="23">
        <f t="shared" si="8"/>
        <v>0</v>
      </c>
      <c r="AN17" s="23">
        <f t="shared" si="8"/>
        <v>0</v>
      </c>
      <c r="AO17" s="23">
        <f t="shared" si="8"/>
        <v>0</v>
      </c>
      <c r="AP17" s="46">
        <v>0</v>
      </c>
    </row>
    <row r="18" spans="1:42">
      <c r="A18" s="1"/>
      <c r="M18" s="23"/>
      <c r="N18" s="23"/>
      <c r="O18" s="23"/>
      <c r="P18" s="23"/>
      <c r="R18" s="23"/>
      <c r="S18" s="23"/>
      <c r="T18" s="23"/>
      <c r="U18" s="23"/>
      <c r="W18" s="23"/>
      <c r="X18" s="23"/>
      <c r="Y18" s="23"/>
      <c r="Z18" s="23"/>
      <c r="AB18" s="23"/>
      <c r="AC18" s="23"/>
      <c r="AD18" s="23"/>
      <c r="AE18" s="23"/>
      <c r="AG18" s="23"/>
      <c r="AH18" s="23"/>
      <c r="AI18" s="23"/>
      <c r="AJ18" s="23"/>
      <c r="AL18" s="23"/>
      <c r="AM18" s="23"/>
      <c r="AN18" s="23"/>
      <c r="AO18" s="23"/>
    </row>
    <row r="19" spans="1:42">
      <c r="M19" s="23"/>
      <c r="N19" s="23"/>
      <c r="O19" s="23"/>
      <c r="P19" s="23"/>
      <c r="R19" s="23"/>
      <c r="S19" s="23"/>
      <c r="T19" s="23"/>
      <c r="U19" s="23"/>
      <c r="W19" s="23"/>
      <c r="X19" s="23"/>
      <c r="Y19" s="23"/>
      <c r="Z19" s="23"/>
      <c r="AB19" s="23"/>
      <c r="AC19" s="23"/>
      <c r="AD19" s="23"/>
      <c r="AE19" s="23"/>
      <c r="AG19" s="23"/>
      <c r="AH19" s="23"/>
      <c r="AI19" s="23"/>
      <c r="AJ19" s="23"/>
      <c r="AL19" s="23"/>
      <c r="AM19" s="23"/>
      <c r="AN19" s="23"/>
      <c r="AO19" s="23"/>
    </row>
    <row r="20" spans="1:42">
      <c r="A20" s="1" t="s">
        <v>1</v>
      </c>
      <c r="M20" s="23"/>
      <c r="N20" s="23"/>
      <c r="O20" s="23"/>
      <c r="P20" s="23"/>
      <c r="R20" s="23"/>
      <c r="S20" s="23"/>
      <c r="T20" s="23"/>
      <c r="U20" s="23"/>
      <c r="W20" s="23"/>
      <c r="X20" s="23"/>
      <c r="Y20" s="23"/>
      <c r="Z20" s="23"/>
      <c r="AB20" s="23"/>
      <c r="AC20" s="23"/>
      <c r="AD20" s="23"/>
      <c r="AE20" s="23"/>
      <c r="AG20" s="23"/>
      <c r="AH20" s="23"/>
      <c r="AI20" s="23"/>
      <c r="AJ20" s="23"/>
      <c r="AL20" s="23"/>
      <c r="AM20" s="23"/>
      <c r="AN20" s="23"/>
      <c r="AO20" s="23"/>
    </row>
    <row r="21" spans="1:42">
      <c r="A21" s="2" t="s">
        <v>7</v>
      </c>
      <c r="B21" s="46">
        <f>'O&amp;G systems'!C70</f>
        <v>0</v>
      </c>
      <c r="C21">
        <f>$B21+((C$1-$B$1)*($G21-$B21)/($G$1-$B$1))</f>
        <v>2.6397241500000002</v>
      </c>
      <c r="D21">
        <f t="shared" ref="D21:F30" si="28">$B21+((D$1-$B$1)*($G21-$B21)/($G$1-$B$1))</f>
        <v>5.2794483000000003</v>
      </c>
      <c r="E21">
        <f t="shared" si="28"/>
        <v>7.9191724499999996</v>
      </c>
      <c r="F21">
        <f t="shared" si="28"/>
        <v>10.558896600000001</v>
      </c>
      <c r="G21" s="46">
        <f>'O&amp;G systems'!D70</f>
        <v>13.19862075</v>
      </c>
      <c r="H21">
        <f t="shared" ref="H21:K61" si="29">$G21+((H$1-$G$1)*($L21-$G21)/($L$1-$G$1))</f>
        <v>15.838344899999997</v>
      </c>
      <c r="I21" s="12">
        <f t="shared" si="29"/>
        <v>18.478069049999995</v>
      </c>
      <c r="J21">
        <f t="shared" si="29"/>
        <v>21.117793199999994</v>
      </c>
      <c r="K21">
        <f t="shared" si="29"/>
        <v>23.757517349999993</v>
      </c>
      <c r="L21" s="46">
        <f>'O&amp;G systems'!E70</f>
        <v>26.397241499999989</v>
      </c>
      <c r="M21" s="23">
        <f t="shared" ref="M21:P61" si="30">$L21+((M$1-$L$1)*($Q21-$L21)/($Q$1-$L$1))</f>
        <v>42.067916624999988</v>
      </c>
      <c r="N21" s="23">
        <f t="shared" si="30"/>
        <v>57.738591749999983</v>
      </c>
      <c r="O21" s="23">
        <f t="shared" si="30"/>
        <v>73.409266874999986</v>
      </c>
      <c r="P21" s="23">
        <f t="shared" si="30"/>
        <v>89.079941999999988</v>
      </c>
      <c r="Q21" s="46">
        <f>'O&amp;G systems'!F70</f>
        <v>104.75061712499999</v>
      </c>
      <c r="R21" s="23">
        <f t="shared" si="12"/>
        <v>120.42129224999999</v>
      </c>
      <c r="S21" s="23">
        <f t="shared" si="12"/>
        <v>136.091967375</v>
      </c>
      <c r="T21" s="23">
        <f t="shared" si="12"/>
        <v>151.7626425</v>
      </c>
      <c r="U21" s="23">
        <f t="shared" si="12"/>
        <v>167.433317625</v>
      </c>
      <c r="V21" s="46">
        <f>'O&amp;G systems'!G70</f>
        <v>183.10399275</v>
      </c>
      <c r="W21" s="23">
        <f t="shared" si="13"/>
        <v>186.79530733499999</v>
      </c>
      <c r="X21" s="23">
        <f t="shared" si="13"/>
        <v>190.48662192</v>
      </c>
      <c r="Y21" s="23">
        <f t="shared" si="13"/>
        <v>194.17793650499999</v>
      </c>
      <c r="Z21" s="23">
        <f t="shared" si="13"/>
        <v>197.86925109000001</v>
      </c>
      <c r="AA21" s="46">
        <f>'O&amp;G systems'!H70</f>
        <v>201.56056567499999</v>
      </c>
      <c r="AB21" s="23">
        <f t="shared" si="14"/>
        <v>205.25188025999998</v>
      </c>
      <c r="AC21" s="23">
        <f t="shared" si="14"/>
        <v>208.94319484499999</v>
      </c>
      <c r="AD21" s="23">
        <f t="shared" si="14"/>
        <v>212.63450942999998</v>
      </c>
      <c r="AE21" s="23">
        <f t="shared" si="14"/>
        <v>216.32582401499999</v>
      </c>
      <c r="AF21" s="46">
        <f>'O&amp;G systems'!I70</f>
        <v>220.01713859999998</v>
      </c>
      <c r="AG21" s="23">
        <f t="shared" si="15"/>
        <v>219.95952898499999</v>
      </c>
      <c r="AH21" s="23">
        <f t="shared" si="15"/>
        <v>219.90191936999997</v>
      </c>
      <c r="AI21" s="23">
        <f t="shared" si="15"/>
        <v>219.84430975499998</v>
      </c>
      <c r="AJ21" s="23">
        <f t="shared" si="15"/>
        <v>219.78670013999997</v>
      </c>
      <c r="AK21" s="46">
        <f>'O&amp;G systems'!J70</f>
        <v>219.72909052499998</v>
      </c>
      <c r="AL21" s="23">
        <f t="shared" si="16"/>
        <v>219.67148090999996</v>
      </c>
      <c r="AM21" s="23">
        <f t="shared" si="16"/>
        <v>219.61387129499997</v>
      </c>
      <c r="AN21" s="23">
        <f t="shared" si="16"/>
        <v>219.55626167999995</v>
      </c>
      <c r="AO21" s="23">
        <f t="shared" si="16"/>
        <v>219.49865206499996</v>
      </c>
      <c r="AP21" s="46">
        <f>'O&amp;G systems'!K70</f>
        <v>219.44104244999994</v>
      </c>
    </row>
    <row r="22" spans="1:42">
      <c r="A22" s="2" t="s">
        <v>8</v>
      </c>
      <c r="B22" s="46">
        <v>0</v>
      </c>
      <c r="C22">
        <f t="shared" ref="C22:C30" si="31">$B22+((C$1-$B$1)*($G22-$B22)/($G$1-$B$1))</f>
        <v>0</v>
      </c>
      <c r="D22">
        <f t="shared" si="28"/>
        <v>0</v>
      </c>
      <c r="E22">
        <f t="shared" si="28"/>
        <v>0</v>
      </c>
      <c r="F22">
        <f t="shared" si="28"/>
        <v>0</v>
      </c>
      <c r="G22" s="46">
        <v>0</v>
      </c>
      <c r="H22">
        <f t="shared" si="29"/>
        <v>0</v>
      </c>
      <c r="I22" s="12">
        <f t="shared" si="29"/>
        <v>0</v>
      </c>
      <c r="J22">
        <f t="shared" si="29"/>
        <v>0</v>
      </c>
      <c r="K22">
        <f t="shared" si="29"/>
        <v>0</v>
      </c>
      <c r="L22" s="46">
        <v>0</v>
      </c>
      <c r="M22" s="23">
        <f t="shared" si="30"/>
        <v>0</v>
      </c>
      <c r="N22" s="23">
        <f t="shared" si="30"/>
        <v>0</v>
      </c>
      <c r="O22" s="23">
        <f t="shared" si="30"/>
        <v>0</v>
      </c>
      <c r="P22" s="23">
        <f t="shared" si="30"/>
        <v>0</v>
      </c>
      <c r="Q22" s="46">
        <v>0</v>
      </c>
      <c r="R22" s="23">
        <f t="shared" si="12"/>
        <v>0</v>
      </c>
      <c r="S22" s="23">
        <f t="shared" si="12"/>
        <v>0</v>
      </c>
      <c r="T22" s="23">
        <f t="shared" si="12"/>
        <v>0</v>
      </c>
      <c r="U22" s="23">
        <f t="shared" si="12"/>
        <v>0</v>
      </c>
      <c r="V22" s="46">
        <v>0</v>
      </c>
      <c r="W22" s="23">
        <f t="shared" si="13"/>
        <v>0</v>
      </c>
      <c r="X22" s="23">
        <f t="shared" si="13"/>
        <v>0</v>
      </c>
      <c r="Y22" s="23">
        <f t="shared" si="13"/>
        <v>0</v>
      </c>
      <c r="Z22" s="23">
        <f t="shared" si="13"/>
        <v>0</v>
      </c>
      <c r="AA22" s="46">
        <v>0</v>
      </c>
      <c r="AB22" s="23">
        <f t="shared" si="14"/>
        <v>0</v>
      </c>
      <c r="AC22" s="23">
        <f t="shared" si="14"/>
        <v>0</v>
      </c>
      <c r="AD22" s="23">
        <f t="shared" si="14"/>
        <v>0</v>
      </c>
      <c r="AE22" s="23">
        <f t="shared" si="14"/>
        <v>0</v>
      </c>
      <c r="AF22" s="46">
        <v>0</v>
      </c>
      <c r="AG22" s="23">
        <f t="shared" si="15"/>
        <v>0</v>
      </c>
      <c r="AH22" s="23">
        <f t="shared" si="15"/>
        <v>0</v>
      </c>
      <c r="AI22" s="23">
        <f t="shared" si="15"/>
        <v>0</v>
      </c>
      <c r="AJ22" s="23">
        <f t="shared" si="15"/>
        <v>0</v>
      </c>
      <c r="AK22" s="46">
        <v>0</v>
      </c>
      <c r="AL22" s="23">
        <f t="shared" si="16"/>
        <v>0</v>
      </c>
      <c r="AM22" s="23">
        <f t="shared" si="16"/>
        <v>0</v>
      </c>
      <c r="AN22" s="23">
        <f t="shared" si="16"/>
        <v>0</v>
      </c>
      <c r="AO22" s="23">
        <f t="shared" si="16"/>
        <v>0</v>
      </c>
      <c r="AP22" s="46">
        <v>0</v>
      </c>
    </row>
    <row r="23" spans="1:42">
      <c r="A23" s="2" t="s">
        <v>9</v>
      </c>
      <c r="B23" s="46">
        <f>'O&amp;G systems'!C67</f>
        <v>9950.0231536580031</v>
      </c>
      <c r="C23">
        <f t="shared" si="31"/>
        <v>11064.136539153827</v>
      </c>
      <c r="D23">
        <f t="shared" si="28"/>
        <v>12178.249924649652</v>
      </c>
      <c r="E23">
        <f t="shared" si="28"/>
        <v>13292.363310145476</v>
      </c>
      <c r="F23">
        <f t="shared" si="28"/>
        <v>14406.4766956413</v>
      </c>
      <c r="G23" s="46">
        <f>'O&amp;G systems'!D67</f>
        <v>15520.590081137125</v>
      </c>
      <c r="H23">
        <f t="shared" si="29"/>
        <v>17094.613341277662</v>
      </c>
      <c r="I23" s="12">
        <f t="shared" si="29"/>
        <v>18668.636601418199</v>
      </c>
      <c r="J23">
        <f t="shared" si="29"/>
        <v>20242.659861558735</v>
      </c>
      <c r="K23">
        <f t="shared" si="29"/>
        <v>21816.683121699272</v>
      </c>
      <c r="L23" s="46">
        <f>'O&amp;G systems'!E67</f>
        <v>23390.706381839809</v>
      </c>
      <c r="M23" s="23">
        <f t="shared" si="30"/>
        <v>24318.445018522703</v>
      </c>
      <c r="N23" s="23">
        <f t="shared" si="30"/>
        <v>25246.183655205597</v>
      </c>
      <c r="O23" s="23">
        <f t="shared" si="30"/>
        <v>26173.922291888495</v>
      </c>
      <c r="P23" s="23">
        <f t="shared" si="30"/>
        <v>27101.660928571389</v>
      </c>
      <c r="Q23" s="46">
        <f>'O&amp;G systems'!F67</f>
        <v>28029.399565254284</v>
      </c>
      <c r="R23" s="23">
        <f t="shared" si="12"/>
        <v>28809.730237504857</v>
      </c>
      <c r="S23" s="23">
        <f t="shared" si="12"/>
        <v>29590.060909755426</v>
      </c>
      <c r="T23" s="23">
        <f t="shared" si="12"/>
        <v>30370.391582005999</v>
      </c>
      <c r="U23" s="23">
        <f t="shared" si="12"/>
        <v>31150.722254256569</v>
      </c>
      <c r="V23" s="46">
        <f>'O&amp;G systems'!G67</f>
        <v>31931.052926507142</v>
      </c>
      <c r="W23" s="23">
        <f t="shared" si="13"/>
        <v>32395.393573022451</v>
      </c>
      <c r="X23" s="23">
        <f t="shared" si="13"/>
        <v>32859.734219537757</v>
      </c>
      <c r="Y23" s="23">
        <f t="shared" si="13"/>
        <v>33324.074866053066</v>
      </c>
      <c r="Z23" s="23">
        <f t="shared" si="13"/>
        <v>33788.415512568376</v>
      </c>
      <c r="AA23" s="46">
        <f>'O&amp;G systems'!H67</f>
        <v>34252.756159083685</v>
      </c>
      <c r="AB23" s="23">
        <f t="shared" si="14"/>
        <v>34488.219231636656</v>
      </c>
      <c r="AC23" s="23">
        <f t="shared" si="14"/>
        <v>34723.682304189628</v>
      </c>
      <c r="AD23" s="23">
        <f t="shared" si="14"/>
        <v>34959.145376742599</v>
      </c>
      <c r="AE23" s="23">
        <f t="shared" si="14"/>
        <v>35194.608449295571</v>
      </c>
      <c r="AF23" s="46">
        <f>'O&amp;G systems'!I67</f>
        <v>35430.071521848542</v>
      </c>
      <c r="AG23" s="23">
        <f t="shared" si="15"/>
        <v>35168.080293808176</v>
      </c>
      <c r="AH23" s="23">
        <f t="shared" si="15"/>
        <v>34906.08906576781</v>
      </c>
      <c r="AI23" s="23">
        <f t="shared" si="15"/>
        <v>34644.097837727444</v>
      </c>
      <c r="AJ23" s="23">
        <f t="shared" si="15"/>
        <v>34382.106609687078</v>
      </c>
      <c r="AK23" s="46">
        <f>'O&amp;G systems'!J67</f>
        <v>34120.115381646712</v>
      </c>
      <c r="AL23" s="23">
        <f t="shared" si="16"/>
        <v>33578.155140081428</v>
      </c>
      <c r="AM23" s="23">
        <f t="shared" si="16"/>
        <v>33036.194898516143</v>
      </c>
      <c r="AN23" s="23">
        <f t="shared" si="16"/>
        <v>32494.234656950855</v>
      </c>
      <c r="AO23" s="23">
        <f t="shared" si="16"/>
        <v>31952.274415385567</v>
      </c>
      <c r="AP23" s="46">
        <f>'O&amp;G systems'!K67</f>
        <v>31410.314173820283</v>
      </c>
    </row>
    <row r="24" spans="1:42">
      <c r="A24" s="2" t="s">
        <v>10</v>
      </c>
      <c r="B24" s="46">
        <v>0</v>
      </c>
      <c r="C24">
        <f t="shared" si="31"/>
        <v>0</v>
      </c>
      <c r="D24">
        <f t="shared" si="28"/>
        <v>0</v>
      </c>
      <c r="E24">
        <f t="shared" si="28"/>
        <v>0</v>
      </c>
      <c r="F24">
        <f t="shared" si="28"/>
        <v>0</v>
      </c>
      <c r="G24" s="46">
        <v>0</v>
      </c>
      <c r="H24">
        <f t="shared" si="29"/>
        <v>0</v>
      </c>
      <c r="I24" s="12">
        <f t="shared" si="29"/>
        <v>0</v>
      </c>
      <c r="J24">
        <f t="shared" si="29"/>
        <v>0</v>
      </c>
      <c r="K24">
        <f t="shared" si="29"/>
        <v>0</v>
      </c>
      <c r="L24" s="46">
        <v>0</v>
      </c>
      <c r="M24" s="23">
        <f t="shared" si="30"/>
        <v>0</v>
      </c>
      <c r="N24" s="23">
        <f t="shared" si="30"/>
        <v>0</v>
      </c>
      <c r="O24" s="23">
        <f t="shared" si="30"/>
        <v>0</v>
      </c>
      <c r="P24" s="23">
        <f t="shared" si="30"/>
        <v>0</v>
      </c>
      <c r="Q24" s="46">
        <v>0</v>
      </c>
      <c r="R24" s="23">
        <f t="shared" si="12"/>
        <v>0</v>
      </c>
      <c r="S24" s="23">
        <f t="shared" si="12"/>
        <v>0</v>
      </c>
      <c r="T24" s="23">
        <f t="shared" si="12"/>
        <v>0</v>
      </c>
      <c r="U24" s="23">
        <f t="shared" si="12"/>
        <v>0</v>
      </c>
      <c r="V24" s="46">
        <v>0</v>
      </c>
      <c r="W24" s="23">
        <f t="shared" si="13"/>
        <v>0</v>
      </c>
      <c r="X24" s="23">
        <f t="shared" si="13"/>
        <v>0</v>
      </c>
      <c r="Y24" s="23">
        <f t="shared" si="13"/>
        <v>0</v>
      </c>
      <c r="Z24" s="23">
        <f t="shared" si="13"/>
        <v>0</v>
      </c>
      <c r="AA24" s="46">
        <v>0</v>
      </c>
      <c r="AB24" s="23">
        <f t="shared" si="14"/>
        <v>0</v>
      </c>
      <c r="AC24" s="23">
        <f t="shared" si="14"/>
        <v>0</v>
      </c>
      <c r="AD24" s="23">
        <f t="shared" si="14"/>
        <v>0</v>
      </c>
      <c r="AE24" s="23">
        <f t="shared" si="14"/>
        <v>0</v>
      </c>
      <c r="AF24" s="46">
        <v>0</v>
      </c>
      <c r="AG24" s="23">
        <f t="shared" si="15"/>
        <v>0</v>
      </c>
      <c r="AH24" s="23">
        <f t="shared" si="15"/>
        <v>0</v>
      </c>
      <c r="AI24" s="23">
        <f t="shared" si="15"/>
        <v>0</v>
      </c>
      <c r="AJ24" s="23">
        <f t="shared" si="15"/>
        <v>0</v>
      </c>
      <c r="AK24" s="46">
        <v>0</v>
      </c>
      <c r="AL24" s="23">
        <f t="shared" si="16"/>
        <v>0</v>
      </c>
      <c r="AM24" s="23">
        <f t="shared" si="16"/>
        <v>0</v>
      </c>
      <c r="AN24" s="23">
        <f t="shared" si="16"/>
        <v>0</v>
      </c>
      <c r="AO24" s="23">
        <f t="shared" si="16"/>
        <v>0</v>
      </c>
      <c r="AP24" s="46">
        <v>0</v>
      </c>
    </row>
    <row r="25" spans="1:42">
      <c r="A25" s="2" t="s">
        <v>11</v>
      </c>
      <c r="B25" s="46">
        <v>0</v>
      </c>
      <c r="C25">
        <f t="shared" si="31"/>
        <v>0</v>
      </c>
      <c r="D25">
        <f t="shared" si="28"/>
        <v>0</v>
      </c>
      <c r="E25">
        <f t="shared" si="28"/>
        <v>0</v>
      </c>
      <c r="F25">
        <f t="shared" si="28"/>
        <v>0</v>
      </c>
      <c r="G25" s="46">
        <v>0</v>
      </c>
      <c r="H25">
        <f t="shared" si="29"/>
        <v>0</v>
      </c>
      <c r="I25" s="12">
        <f t="shared" si="29"/>
        <v>0</v>
      </c>
      <c r="J25">
        <f t="shared" si="29"/>
        <v>0</v>
      </c>
      <c r="K25">
        <f t="shared" si="29"/>
        <v>0</v>
      </c>
      <c r="L25" s="46">
        <v>0</v>
      </c>
      <c r="M25" s="23">
        <f t="shared" si="30"/>
        <v>0</v>
      </c>
      <c r="N25" s="23">
        <f t="shared" si="30"/>
        <v>0</v>
      </c>
      <c r="O25" s="23">
        <f t="shared" si="30"/>
        <v>0</v>
      </c>
      <c r="P25" s="23">
        <f t="shared" si="30"/>
        <v>0</v>
      </c>
      <c r="Q25" s="46">
        <v>0</v>
      </c>
      <c r="R25" s="23">
        <f t="shared" si="12"/>
        <v>0</v>
      </c>
      <c r="S25" s="23">
        <f t="shared" si="12"/>
        <v>0</v>
      </c>
      <c r="T25" s="23">
        <f t="shared" si="12"/>
        <v>0</v>
      </c>
      <c r="U25" s="23">
        <f t="shared" si="12"/>
        <v>0</v>
      </c>
      <c r="V25" s="46">
        <v>0</v>
      </c>
      <c r="W25" s="23">
        <f t="shared" si="13"/>
        <v>0</v>
      </c>
      <c r="X25" s="23">
        <f t="shared" si="13"/>
        <v>0</v>
      </c>
      <c r="Y25" s="23">
        <f t="shared" si="13"/>
        <v>0</v>
      </c>
      <c r="Z25" s="23">
        <f t="shared" si="13"/>
        <v>0</v>
      </c>
      <c r="AA25" s="46">
        <v>0</v>
      </c>
      <c r="AB25" s="23">
        <f t="shared" si="14"/>
        <v>0</v>
      </c>
      <c r="AC25" s="23">
        <f t="shared" si="14"/>
        <v>0</v>
      </c>
      <c r="AD25" s="23">
        <f t="shared" si="14"/>
        <v>0</v>
      </c>
      <c r="AE25" s="23">
        <f t="shared" si="14"/>
        <v>0</v>
      </c>
      <c r="AF25" s="46">
        <v>0</v>
      </c>
      <c r="AG25" s="23">
        <f t="shared" si="15"/>
        <v>0</v>
      </c>
      <c r="AH25" s="23">
        <f t="shared" si="15"/>
        <v>0</v>
      </c>
      <c r="AI25" s="23">
        <f t="shared" si="15"/>
        <v>0</v>
      </c>
      <c r="AJ25" s="23">
        <f t="shared" si="15"/>
        <v>0</v>
      </c>
      <c r="AK25" s="46">
        <v>0</v>
      </c>
      <c r="AL25" s="23">
        <f t="shared" si="16"/>
        <v>0</v>
      </c>
      <c r="AM25" s="23">
        <f t="shared" si="16"/>
        <v>0</v>
      </c>
      <c r="AN25" s="23">
        <f t="shared" si="16"/>
        <v>0</v>
      </c>
      <c r="AO25" s="23">
        <f t="shared" si="16"/>
        <v>0</v>
      </c>
      <c r="AP25" s="46">
        <v>0</v>
      </c>
    </row>
    <row r="26" spans="1:42">
      <c r="A26" s="2" t="s">
        <v>12</v>
      </c>
      <c r="B26" s="46">
        <v>0</v>
      </c>
      <c r="C26">
        <f t="shared" si="31"/>
        <v>0</v>
      </c>
      <c r="D26">
        <f t="shared" si="28"/>
        <v>0</v>
      </c>
      <c r="E26">
        <f t="shared" si="28"/>
        <v>0</v>
      </c>
      <c r="F26">
        <f t="shared" si="28"/>
        <v>0</v>
      </c>
      <c r="G26" s="46">
        <v>0</v>
      </c>
      <c r="H26">
        <f t="shared" si="29"/>
        <v>0</v>
      </c>
      <c r="I26" s="12">
        <f t="shared" si="29"/>
        <v>0</v>
      </c>
      <c r="J26">
        <f t="shared" si="29"/>
        <v>0</v>
      </c>
      <c r="K26">
        <f t="shared" si="29"/>
        <v>0</v>
      </c>
      <c r="L26" s="46">
        <v>0</v>
      </c>
      <c r="M26" s="23">
        <f t="shared" si="30"/>
        <v>0</v>
      </c>
      <c r="N26" s="23">
        <f t="shared" si="30"/>
        <v>0</v>
      </c>
      <c r="O26" s="23">
        <f t="shared" si="30"/>
        <v>0</v>
      </c>
      <c r="P26" s="23">
        <f t="shared" si="30"/>
        <v>0</v>
      </c>
      <c r="Q26" s="46">
        <v>0</v>
      </c>
      <c r="R26" s="23">
        <f t="shared" si="12"/>
        <v>0</v>
      </c>
      <c r="S26" s="23">
        <f t="shared" si="12"/>
        <v>0</v>
      </c>
      <c r="T26" s="23">
        <f t="shared" si="12"/>
        <v>0</v>
      </c>
      <c r="U26" s="23">
        <f t="shared" si="12"/>
        <v>0</v>
      </c>
      <c r="V26" s="46">
        <v>0</v>
      </c>
      <c r="W26" s="23">
        <f t="shared" si="13"/>
        <v>0</v>
      </c>
      <c r="X26" s="23">
        <f t="shared" si="13"/>
        <v>0</v>
      </c>
      <c r="Y26" s="23">
        <f t="shared" si="13"/>
        <v>0</v>
      </c>
      <c r="Z26" s="23">
        <f t="shared" si="13"/>
        <v>0</v>
      </c>
      <c r="AA26" s="46">
        <v>0</v>
      </c>
      <c r="AB26" s="23">
        <f t="shared" si="14"/>
        <v>0</v>
      </c>
      <c r="AC26" s="23">
        <f t="shared" si="14"/>
        <v>0</v>
      </c>
      <c r="AD26" s="23">
        <f t="shared" si="14"/>
        <v>0</v>
      </c>
      <c r="AE26" s="23">
        <f t="shared" si="14"/>
        <v>0</v>
      </c>
      <c r="AF26" s="46">
        <v>0</v>
      </c>
      <c r="AG26" s="23">
        <f t="shared" si="15"/>
        <v>0</v>
      </c>
      <c r="AH26" s="23">
        <f t="shared" si="15"/>
        <v>0</v>
      </c>
      <c r="AI26" s="23">
        <f t="shared" si="15"/>
        <v>0</v>
      </c>
      <c r="AJ26" s="23">
        <f t="shared" si="15"/>
        <v>0</v>
      </c>
      <c r="AK26" s="46">
        <v>0</v>
      </c>
      <c r="AL26" s="23">
        <f t="shared" si="16"/>
        <v>0</v>
      </c>
      <c r="AM26" s="23">
        <f t="shared" si="16"/>
        <v>0</v>
      </c>
      <c r="AN26" s="23">
        <f t="shared" si="16"/>
        <v>0</v>
      </c>
      <c r="AO26" s="23">
        <f t="shared" si="16"/>
        <v>0</v>
      </c>
      <c r="AP26" s="46">
        <v>0</v>
      </c>
    </row>
    <row r="27" spans="1:42">
      <c r="A27" s="2" t="s">
        <v>13</v>
      </c>
      <c r="B27" s="46">
        <v>0</v>
      </c>
      <c r="C27">
        <f t="shared" si="31"/>
        <v>0</v>
      </c>
      <c r="D27">
        <f t="shared" si="28"/>
        <v>0</v>
      </c>
      <c r="E27">
        <f t="shared" si="28"/>
        <v>0</v>
      </c>
      <c r="F27">
        <f t="shared" si="28"/>
        <v>0</v>
      </c>
      <c r="G27" s="46">
        <v>0</v>
      </c>
      <c r="H27">
        <f t="shared" si="29"/>
        <v>0</v>
      </c>
      <c r="I27" s="12">
        <f t="shared" si="29"/>
        <v>0</v>
      </c>
      <c r="J27">
        <f t="shared" si="29"/>
        <v>0</v>
      </c>
      <c r="K27">
        <f t="shared" si="29"/>
        <v>0</v>
      </c>
      <c r="L27" s="46">
        <v>0</v>
      </c>
      <c r="M27" s="23">
        <f t="shared" si="30"/>
        <v>0</v>
      </c>
      <c r="N27" s="23">
        <f t="shared" si="30"/>
        <v>0</v>
      </c>
      <c r="O27" s="23">
        <f t="shared" si="30"/>
        <v>0</v>
      </c>
      <c r="P27" s="23">
        <f t="shared" si="30"/>
        <v>0</v>
      </c>
      <c r="Q27" s="46">
        <v>0</v>
      </c>
      <c r="R27" s="23">
        <f t="shared" si="12"/>
        <v>0</v>
      </c>
      <c r="S27" s="23">
        <f t="shared" si="12"/>
        <v>0</v>
      </c>
      <c r="T27" s="23">
        <f t="shared" si="12"/>
        <v>0</v>
      </c>
      <c r="U27" s="23">
        <f t="shared" si="12"/>
        <v>0</v>
      </c>
      <c r="V27" s="46">
        <v>0</v>
      </c>
      <c r="W27" s="23">
        <f t="shared" si="13"/>
        <v>0</v>
      </c>
      <c r="X27" s="23">
        <f t="shared" si="13"/>
        <v>0</v>
      </c>
      <c r="Y27" s="23">
        <f t="shared" si="13"/>
        <v>0</v>
      </c>
      <c r="Z27" s="23">
        <f t="shared" si="13"/>
        <v>0</v>
      </c>
      <c r="AA27" s="46">
        <v>0</v>
      </c>
      <c r="AB27" s="23">
        <f t="shared" si="14"/>
        <v>0</v>
      </c>
      <c r="AC27" s="23">
        <f t="shared" si="14"/>
        <v>0</v>
      </c>
      <c r="AD27" s="23">
        <f t="shared" si="14"/>
        <v>0</v>
      </c>
      <c r="AE27" s="23">
        <f t="shared" si="14"/>
        <v>0</v>
      </c>
      <c r="AF27" s="46">
        <v>0</v>
      </c>
      <c r="AG27" s="23">
        <f t="shared" si="15"/>
        <v>0</v>
      </c>
      <c r="AH27" s="23">
        <f t="shared" si="15"/>
        <v>0</v>
      </c>
      <c r="AI27" s="23">
        <f t="shared" si="15"/>
        <v>0</v>
      </c>
      <c r="AJ27" s="23">
        <f t="shared" si="15"/>
        <v>0</v>
      </c>
      <c r="AK27" s="46">
        <v>0</v>
      </c>
      <c r="AL27" s="23">
        <f t="shared" si="16"/>
        <v>0</v>
      </c>
      <c r="AM27" s="23">
        <f t="shared" si="16"/>
        <v>0</v>
      </c>
      <c r="AN27" s="23">
        <f t="shared" si="16"/>
        <v>0</v>
      </c>
      <c r="AO27" s="23">
        <f t="shared" si="16"/>
        <v>0</v>
      </c>
      <c r="AP27" s="46">
        <v>0</v>
      </c>
    </row>
    <row r="28" spans="1:42">
      <c r="A28" s="2" t="s">
        <v>14</v>
      </c>
      <c r="B28" s="46">
        <f>'O&amp;G systems'!C68</f>
        <v>1139.2954200000001</v>
      </c>
      <c r="C28">
        <f t="shared" si="31"/>
        <v>1025.3658780000001</v>
      </c>
      <c r="D28">
        <f t="shared" si="28"/>
        <v>911.43633600000021</v>
      </c>
      <c r="E28">
        <f t="shared" si="28"/>
        <v>797.50679400000013</v>
      </c>
      <c r="F28">
        <f t="shared" si="28"/>
        <v>683.57725200000016</v>
      </c>
      <c r="G28" s="46">
        <f>'O&amp;G systems'!D68</f>
        <v>569.64771000000019</v>
      </c>
      <c r="H28">
        <f t="shared" si="29"/>
        <v>455.71816800000016</v>
      </c>
      <c r="I28" s="12">
        <f t="shared" si="29"/>
        <v>341.78862600000014</v>
      </c>
      <c r="J28">
        <f t="shared" si="29"/>
        <v>227.85908400000005</v>
      </c>
      <c r="K28">
        <f t="shared" si="29"/>
        <v>113.92954200000003</v>
      </c>
      <c r="L28" s="46">
        <f>'O&amp;G systems'!E68</f>
        <v>0</v>
      </c>
      <c r="M28" s="23">
        <f t="shared" si="30"/>
        <v>0</v>
      </c>
      <c r="N28" s="23">
        <f t="shared" si="30"/>
        <v>0</v>
      </c>
      <c r="O28" s="23">
        <f t="shared" si="30"/>
        <v>0</v>
      </c>
      <c r="P28" s="23">
        <f t="shared" si="30"/>
        <v>0</v>
      </c>
      <c r="Q28" s="46">
        <f>'O&amp;G systems'!F68</f>
        <v>0</v>
      </c>
      <c r="R28" s="23">
        <f t="shared" si="12"/>
        <v>0</v>
      </c>
      <c r="S28" s="23">
        <f t="shared" si="12"/>
        <v>0</v>
      </c>
      <c r="T28" s="23">
        <f t="shared" si="12"/>
        <v>0</v>
      </c>
      <c r="U28" s="23">
        <f t="shared" si="12"/>
        <v>0</v>
      </c>
      <c r="V28" s="46">
        <f>'O&amp;G systems'!G68</f>
        <v>0</v>
      </c>
      <c r="W28" s="23">
        <f t="shared" si="13"/>
        <v>0</v>
      </c>
      <c r="X28" s="23">
        <f t="shared" si="13"/>
        <v>0</v>
      </c>
      <c r="Y28" s="23">
        <f t="shared" si="13"/>
        <v>0</v>
      </c>
      <c r="Z28" s="23">
        <f t="shared" si="13"/>
        <v>0</v>
      </c>
      <c r="AA28" s="46">
        <f>'O&amp;G systems'!H68</f>
        <v>0</v>
      </c>
      <c r="AB28" s="23">
        <f t="shared" si="14"/>
        <v>0</v>
      </c>
      <c r="AC28" s="23">
        <f t="shared" si="14"/>
        <v>0</v>
      </c>
      <c r="AD28" s="23">
        <f t="shared" si="14"/>
        <v>0</v>
      </c>
      <c r="AE28" s="23">
        <f t="shared" si="14"/>
        <v>0</v>
      </c>
      <c r="AF28" s="46">
        <f>'O&amp;G systems'!I68</f>
        <v>0</v>
      </c>
      <c r="AG28" s="23">
        <f t="shared" si="15"/>
        <v>0</v>
      </c>
      <c r="AH28" s="23">
        <f t="shared" si="15"/>
        <v>0</v>
      </c>
      <c r="AI28" s="23">
        <f t="shared" si="15"/>
        <v>0</v>
      </c>
      <c r="AJ28" s="23">
        <f t="shared" si="15"/>
        <v>0</v>
      </c>
      <c r="AK28" s="46">
        <f>'O&amp;G systems'!J68</f>
        <v>0</v>
      </c>
      <c r="AL28" s="23">
        <f t="shared" si="16"/>
        <v>0</v>
      </c>
      <c r="AM28" s="23">
        <f t="shared" si="16"/>
        <v>0</v>
      </c>
      <c r="AN28" s="23">
        <f t="shared" si="16"/>
        <v>0</v>
      </c>
      <c r="AO28" s="23">
        <f t="shared" si="16"/>
        <v>0</v>
      </c>
      <c r="AP28" s="46">
        <f>'O&amp;G systems'!K68</f>
        <v>0</v>
      </c>
    </row>
    <row r="29" spans="1:42">
      <c r="A29" s="2" t="s">
        <v>15</v>
      </c>
      <c r="B29" s="46">
        <f>'O&amp;G systems'!C69</f>
        <v>2132.8947799999996</v>
      </c>
      <c r="C29">
        <f t="shared" si="31"/>
        <v>2191.8897419999998</v>
      </c>
      <c r="D29">
        <f t="shared" si="28"/>
        <v>2250.8847039999996</v>
      </c>
      <c r="E29">
        <f t="shared" si="28"/>
        <v>2309.8796659999998</v>
      </c>
      <c r="F29">
        <f t="shared" si="28"/>
        <v>2368.8746279999996</v>
      </c>
      <c r="G29" s="46">
        <f>'O&amp;G systems'!D69</f>
        <v>2427.8695899999998</v>
      </c>
      <c r="H29">
        <f t="shared" si="29"/>
        <v>2486.864552</v>
      </c>
      <c r="I29" s="12">
        <f t="shared" si="29"/>
        <v>2545.8595139999998</v>
      </c>
      <c r="J29">
        <f t="shared" si="29"/>
        <v>2604.854476</v>
      </c>
      <c r="K29">
        <f t="shared" si="29"/>
        <v>2663.8494379999997</v>
      </c>
      <c r="L29" s="46">
        <f>'O&amp;G systems'!E69</f>
        <v>2722.8444</v>
      </c>
      <c r="M29" s="23">
        <f t="shared" si="30"/>
        <v>2791.3932019999997</v>
      </c>
      <c r="N29" s="23">
        <f t="shared" si="30"/>
        <v>2859.942004</v>
      </c>
      <c r="O29" s="23">
        <f t="shared" si="30"/>
        <v>2928.4908059999998</v>
      </c>
      <c r="P29" s="23">
        <f t="shared" si="30"/>
        <v>2997.039608</v>
      </c>
      <c r="Q29" s="46">
        <f>'O&amp;G systems'!F69</f>
        <v>3065.5884099999998</v>
      </c>
      <c r="R29" s="23">
        <f t="shared" si="12"/>
        <v>3134.1372119999996</v>
      </c>
      <c r="S29" s="23">
        <f t="shared" si="12"/>
        <v>3202.6860139999994</v>
      </c>
      <c r="T29" s="23">
        <f t="shared" si="12"/>
        <v>3271.2348159999997</v>
      </c>
      <c r="U29" s="23">
        <f t="shared" si="12"/>
        <v>3339.7836179999995</v>
      </c>
      <c r="V29" s="46">
        <f>'O&amp;G systems'!G69</f>
        <v>3408.3324199999993</v>
      </c>
      <c r="W29" s="23">
        <f t="shared" si="13"/>
        <v>3428.1566379999995</v>
      </c>
      <c r="X29" s="23">
        <f t="shared" si="13"/>
        <v>3447.9808559999997</v>
      </c>
      <c r="Y29" s="23">
        <f t="shared" si="13"/>
        <v>3467.8050739999994</v>
      </c>
      <c r="Z29" s="23">
        <f t="shared" si="13"/>
        <v>3487.6292919999996</v>
      </c>
      <c r="AA29" s="46">
        <f>'O&amp;G systems'!H69</f>
        <v>3507.4535099999998</v>
      </c>
      <c r="AB29" s="23">
        <f t="shared" si="14"/>
        <v>3527.2777279999996</v>
      </c>
      <c r="AC29" s="23">
        <f t="shared" si="14"/>
        <v>3547.1019459999998</v>
      </c>
      <c r="AD29" s="23">
        <f t="shared" si="14"/>
        <v>3566.9261639999995</v>
      </c>
      <c r="AE29" s="23">
        <f t="shared" si="14"/>
        <v>3586.7503819999997</v>
      </c>
      <c r="AF29" s="46">
        <f>'O&amp;G systems'!I69</f>
        <v>3606.5745999999995</v>
      </c>
      <c r="AG29" s="23">
        <f t="shared" si="15"/>
        <v>3605.1415239999997</v>
      </c>
      <c r="AH29" s="23">
        <f t="shared" si="15"/>
        <v>3603.7084479999994</v>
      </c>
      <c r="AI29" s="23">
        <f t="shared" si="15"/>
        <v>3602.2753719999996</v>
      </c>
      <c r="AJ29" s="23">
        <f t="shared" si="15"/>
        <v>3600.8422959999994</v>
      </c>
      <c r="AK29" s="46">
        <f>'O&amp;G systems'!J69</f>
        <v>3599.4092199999996</v>
      </c>
      <c r="AL29" s="23">
        <f t="shared" si="16"/>
        <v>3597.9761439999993</v>
      </c>
      <c r="AM29" s="23">
        <f t="shared" si="16"/>
        <v>3596.5430679999995</v>
      </c>
      <c r="AN29" s="23">
        <f t="shared" si="16"/>
        <v>3595.1099919999992</v>
      </c>
      <c r="AO29" s="23">
        <f t="shared" si="16"/>
        <v>3593.6769159999994</v>
      </c>
      <c r="AP29" s="46">
        <f>'O&amp;G systems'!K69</f>
        <v>3592.2438399999992</v>
      </c>
    </row>
    <row r="30" spans="1:42">
      <c r="A30" s="2" t="s">
        <v>16</v>
      </c>
      <c r="B30" s="46">
        <v>0</v>
      </c>
      <c r="C30">
        <f t="shared" si="31"/>
        <v>0</v>
      </c>
      <c r="D30">
        <f t="shared" si="28"/>
        <v>0</v>
      </c>
      <c r="E30">
        <f t="shared" si="28"/>
        <v>0</v>
      </c>
      <c r="F30">
        <f t="shared" si="28"/>
        <v>0</v>
      </c>
      <c r="G30" s="46">
        <v>0</v>
      </c>
      <c r="H30">
        <f t="shared" si="29"/>
        <v>0</v>
      </c>
      <c r="I30" s="12">
        <f t="shared" si="29"/>
        <v>0</v>
      </c>
      <c r="J30">
        <f t="shared" si="29"/>
        <v>0</v>
      </c>
      <c r="K30">
        <f t="shared" si="29"/>
        <v>0</v>
      </c>
      <c r="L30" s="46">
        <v>0</v>
      </c>
      <c r="M30" s="23">
        <f t="shared" si="30"/>
        <v>0</v>
      </c>
      <c r="N30" s="23">
        <f t="shared" si="30"/>
        <v>0</v>
      </c>
      <c r="O30" s="23">
        <f t="shared" si="30"/>
        <v>0</v>
      </c>
      <c r="P30" s="23">
        <f t="shared" si="30"/>
        <v>0</v>
      </c>
      <c r="Q30" s="46">
        <v>0</v>
      </c>
      <c r="R30" s="23">
        <f t="shared" si="12"/>
        <v>0</v>
      </c>
      <c r="S30" s="23">
        <f t="shared" si="12"/>
        <v>0</v>
      </c>
      <c r="T30" s="23">
        <f t="shared" si="12"/>
        <v>0</v>
      </c>
      <c r="U30" s="23">
        <f t="shared" si="12"/>
        <v>0</v>
      </c>
      <c r="V30" s="46">
        <v>0</v>
      </c>
      <c r="W30" s="23">
        <f t="shared" si="13"/>
        <v>0</v>
      </c>
      <c r="X30" s="23">
        <f t="shared" si="13"/>
        <v>0</v>
      </c>
      <c r="Y30" s="23">
        <f t="shared" si="13"/>
        <v>0</v>
      </c>
      <c r="Z30" s="23">
        <f t="shared" si="13"/>
        <v>0</v>
      </c>
      <c r="AA30" s="46">
        <v>0</v>
      </c>
      <c r="AB30" s="23">
        <f t="shared" si="14"/>
        <v>0</v>
      </c>
      <c r="AC30" s="23">
        <f t="shared" si="14"/>
        <v>0</v>
      </c>
      <c r="AD30" s="23">
        <f t="shared" si="14"/>
        <v>0</v>
      </c>
      <c r="AE30" s="23">
        <f t="shared" si="14"/>
        <v>0</v>
      </c>
      <c r="AF30" s="46">
        <v>0</v>
      </c>
      <c r="AG30" s="23">
        <f t="shared" si="15"/>
        <v>0</v>
      </c>
      <c r="AH30" s="23">
        <f t="shared" si="15"/>
        <v>0</v>
      </c>
      <c r="AI30" s="23">
        <f t="shared" si="15"/>
        <v>0</v>
      </c>
      <c r="AJ30" s="23">
        <f t="shared" si="15"/>
        <v>0</v>
      </c>
      <c r="AK30" s="46">
        <v>0</v>
      </c>
      <c r="AL30" s="23">
        <f t="shared" si="16"/>
        <v>0</v>
      </c>
      <c r="AM30" s="23">
        <f t="shared" si="16"/>
        <v>0</v>
      </c>
      <c r="AN30" s="23">
        <f t="shared" si="16"/>
        <v>0</v>
      </c>
      <c r="AO30" s="23">
        <f t="shared" si="16"/>
        <v>0</v>
      </c>
      <c r="AP30" s="46">
        <v>0</v>
      </c>
    </row>
    <row r="31" spans="1:42">
      <c r="M31" s="23"/>
      <c r="N31" s="23"/>
      <c r="O31" s="23"/>
      <c r="P31" s="23"/>
      <c r="R31" s="23"/>
      <c r="S31" s="23"/>
      <c r="T31" s="23"/>
      <c r="U31" s="23"/>
      <c r="W31" s="23"/>
      <c r="X31" s="23"/>
      <c r="Y31" s="23"/>
      <c r="Z31" s="23"/>
      <c r="AB31" s="23"/>
      <c r="AC31" s="23"/>
      <c r="AD31" s="23"/>
      <c r="AE31" s="23"/>
      <c r="AG31" s="23"/>
      <c r="AH31" s="23"/>
      <c r="AI31" s="23"/>
      <c r="AJ31" s="23"/>
      <c r="AL31" s="23"/>
      <c r="AM31" s="23"/>
      <c r="AN31" s="23"/>
      <c r="AO31" s="23"/>
      <c r="AP31" s="46">
        <v>0</v>
      </c>
    </row>
    <row r="32" spans="1:42">
      <c r="A32" s="1" t="s">
        <v>168</v>
      </c>
      <c r="M32" s="23"/>
      <c r="N32" s="23"/>
      <c r="O32" s="23"/>
      <c r="P32" s="23"/>
      <c r="R32" s="23"/>
      <c r="S32" s="23"/>
      <c r="T32" s="23"/>
      <c r="U32" s="23"/>
      <c r="W32" s="23"/>
      <c r="X32" s="23"/>
      <c r="Y32" s="23"/>
      <c r="Z32" s="23"/>
      <c r="AB32" s="23"/>
      <c r="AC32" s="23"/>
      <c r="AD32" s="23"/>
      <c r="AE32" s="23"/>
      <c r="AG32" s="23"/>
      <c r="AH32" s="23"/>
      <c r="AI32" s="23"/>
      <c r="AJ32" s="23"/>
      <c r="AL32" s="23"/>
      <c r="AM32" s="23"/>
      <c r="AN32" s="23"/>
      <c r="AO32" s="23"/>
    </row>
    <row r="33" spans="1:42">
      <c r="A33" s="2" t="s">
        <v>7</v>
      </c>
      <c r="B33" s="47">
        <f>'Iron and steel'!B44</f>
        <v>1402.3372287145007</v>
      </c>
      <c r="C33">
        <f t="shared" ref="C33:F43" si="32">$B33+((C$1-$B$1)*($G33-$B33)/($G$1-$B$1))</f>
        <v>1442.4040066777804</v>
      </c>
      <c r="D33">
        <f t="shared" si="32"/>
        <v>1482.4707846410604</v>
      </c>
      <c r="E33">
        <f t="shared" si="32"/>
        <v>1522.5375626043401</v>
      </c>
      <c r="F33">
        <f t="shared" si="32"/>
        <v>1562.6043405676201</v>
      </c>
      <c r="G33" s="47">
        <f>'Iron and steel'!C44</f>
        <v>1602.6711185308998</v>
      </c>
      <c r="H33">
        <f t="shared" si="29"/>
        <v>1616.0267111853191</v>
      </c>
      <c r="I33" s="12">
        <f t="shared" si="29"/>
        <v>1629.3823038397384</v>
      </c>
      <c r="J33">
        <f t="shared" si="29"/>
        <v>1642.7378964941579</v>
      </c>
      <c r="K33">
        <f t="shared" si="29"/>
        <v>1656.0934891485772</v>
      </c>
      <c r="L33" s="47">
        <f>'Iron and steel'!D44</f>
        <v>1669.4490818029965</v>
      </c>
      <c r="M33" s="23">
        <f t="shared" si="30"/>
        <v>1716.1936560934801</v>
      </c>
      <c r="N33" s="23">
        <f t="shared" si="30"/>
        <v>1762.9382303839636</v>
      </c>
      <c r="O33" s="23">
        <f t="shared" si="30"/>
        <v>1809.6828046744474</v>
      </c>
      <c r="P33" s="23">
        <f t="shared" si="30"/>
        <v>1856.427378964931</v>
      </c>
      <c r="Q33" s="47">
        <f>'Iron and steel'!E44</f>
        <v>1903.1719532554146</v>
      </c>
      <c r="R33" s="23">
        <f t="shared" si="12"/>
        <v>1949.9165275458977</v>
      </c>
      <c r="S33" s="23">
        <f t="shared" si="12"/>
        <v>1996.661101836381</v>
      </c>
      <c r="T33" s="23">
        <f t="shared" si="12"/>
        <v>2043.4056761268641</v>
      </c>
      <c r="U33" s="23">
        <f t="shared" si="12"/>
        <v>2090.1502504173473</v>
      </c>
      <c r="V33" s="47">
        <f>'Iron and steel'!F44</f>
        <v>2136.8948247078306</v>
      </c>
      <c r="W33" s="23">
        <f t="shared" si="13"/>
        <v>2183.6393989983144</v>
      </c>
      <c r="X33" s="23">
        <f t="shared" si="13"/>
        <v>2230.3839732887977</v>
      </c>
      <c r="Y33" s="23">
        <f t="shared" si="13"/>
        <v>2277.1285475792815</v>
      </c>
      <c r="Z33" s="23">
        <f t="shared" si="13"/>
        <v>2323.8731218697649</v>
      </c>
      <c r="AA33" s="47">
        <f>'Iron and steel'!G44</f>
        <v>2370.6176961602487</v>
      </c>
      <c r="AB33" s="23">
        <f t="shared" si="14"/>
        <v>2417.3622704507325</v>
      </c>
      <c r="AC33" s="23">
        <f t="shared" si="14"/>
        <v>2464.1068447412158</v>
      </c>
      <c r="AD33" s="23">
        <f t="shared" si="14"/>
        <v>2510.8514190316996</v>
      </c>
      <c r="AE33" s="23">
        <f t="shared" si="14"/>
        <v>2557.5959933221829</v>
      </c>
      <c r="AF33" s="47">
        <f>'Iron and steel'!H44</f>
        <v>2604.3405676126667</v>
      </c>
      <c r="AG33" s="23">
        <f t="shared" si="15"/>
        <v>2651.0851419031505</v>
      </c>
      <c r="AH33" s="23">
        <f t="shared" si="15"/>
        <v>2697.8297161936339</v>
      </c>
      <c r="AI33" s="23">
        <f t="shared" si="15"/>
        <v>2744.5742904841177</v>
      </c>
      <c r="AJ33" s="23">
        <f t="shared" si="15"/>
        <v>2791.318864774601</v>
      </c>
      <c r="AK33" s="47">
        <f>'Iron and steel'!I44</f>
        <v>2838.0634390650848</v>
      </c>
      <c r="AL33" s="23">
        <f t="shared" si="16"/>
        <v>2884.8080133555686</v>
      </c>
      <c r="AM33" s="23">
        <f t="shared" si="16"/>
        <v>2931.552587646052</v>
      </c>
      <c r="AN33" s="23">
        <f t="shared" si="16"/>
        <v>2978.2971619365358</v>
      </c>
      <c r="AO33" s="23">
        <f t="shared" si="16"/>
        <v>3025.0417362270191</v>
      </c>
      <c r="AP33" s="47">
        <f>'Iron and steel'!J44</f>
        <v>3071.7863105175029</v>
      </c>
    </row>
    <row r="34" spans="1:42">
      <c r="A34" s="2" t="s">
        <v>8</v>
      </c>
      <c r="B34" s="47">
        <f>SUM('Iron and steel'!B40:B41,'Iron and steel'!B46)</f>
        <v>10751.252086811361</v>
      </c>
      <c r="C34">
        <f t="shared" si="32"/>
        <v>10898.163606010025</v>
      </c>
      <c r="D34">
        <f t="shared" si="32"/>
        <v>11045.075125208688</v>
      </c>
      <c r="E34">
        <f t="shared" si="32"/>
        <v>11191.986644407352</v>
      </c>
      <c r="F34">
        <f t="shared" si="32"/>
        <v>11338.898163606016</v>
      </c>
      <c r="G34" s="47">
        <f>SUM('Iron and steel'!C40:C41,'Iron and steel'!C46)</f>
        <v>11485.80968280468</v>
      </c>
      <c r="H34">
        <f t="shared" si="29"/>
        <v>11712.854757929897</v>
      </c>
      <c r="I34" s="12">
        <f t="shared" si="29"/>
        <v>11939.899833055117</v>
      </c>
      <c r="J34">
        <f t="shared" si="29"/>
        <v>12166.944908180334</v>
      </c>
      <c r="K34">
        <f t="shared" si="29"/>
        <v>12393.989983305553</v>
      </c>
      <c r="L34" s="47">
        <f>SUM('Iron and steel'!D40:D41,'Iron and steel'!D46)</f>
        <v>12621.035058430771</v>
      </c>
      <c r="M34" s="23">
        <f t="shared" si="30"/>
        <v>12950.473010573225</v>
      </c>
      <c r="N34" s="23">
        <f t="shared" si="30"/>
        <v>13279.910962715679</v>
      </c>
      <c r="O34" s="23">
        <f t="shared" si="30"/>
        <v>13609.348914858134</v>
      </c>
      <c r="P34" s="23">
        <f t="shared" si="30"/>
        <v>13938.786867000588</v>
      </c>
      <c r="Q34" s="47">
        <f>SUM('Iron and steel'!E40:E41,'Iron and steel'!E46)</f>
        <v>14268.224819143043</v>
      </c>
      <c r="R34" s="23">
        <f t="shared" si="12"/>
        <v>14597.662771285497</v>
      </c>
      <c r="S34" s="23">
        <f t="shared" si="12"/>
        <v>14927.100723427951</v>
      </c>
      <c r="T34" s="23">
        <f t="shared" si="12"/>
        <v>15256.538675570404</v>
      </c>
      <c r="U34" s="23">
        <f t="shared" si="12"/>
        <v>15585.976627712858</v>
      </c>
      <c r="V34" s="47">
        <f>SUM('Iron and steel'!F40:F41,'Iron and steel'!F46)</f>
        <v>15915.414579855313</v>
      </c>
      <c r="W34" s="23">
        <f t="shared" si="13"/>
        <v>16244.852531997767</v>
      </c>
      <c r="X34" s="23">
        <f t="shared" si="13"/>
        <v>16574.290484140223</v>
      </c>
      <c r="Y34" s="23">
        <f t="shared" si="13"/>
        <v>16903.728436282679</v>
      </c>
      <c r="Z34" s="23">
        <f t="shared" si="13"/>
        <v>17233.166388425132</v>
      </c>
      <c r="AA34" s="47">
        <f>SUM('Iron and steel'!G40:G41,'Iron and steel'!G46)</f>
        <v>17562.604340567588</v>
      </c>
      <c r="AB34" s="23">
        <f t="shared" si="14"/>
        <v>17892.042292710041</v>
      </c>
      <c r="AC34" s="23">
        <f t="shared" si="14"/>
        <v>18221.480244852493</v>
      </c>
      <c r="AD34" s="23">
        <f t="shared" si="14"/>
        <v>18550.91819699495</v>
      </c>
      <c r="AE34" s="23">
        <f t="shared" si="14"/>
        <v>18880.356149137402</v>
      </c>
      <c r="AF34" s="47">
        <f>SUM('Iron and steel'!H40:H41,'Iron and steel'!H46)</f>
        <v>19209.794101279855</v>
      </c>
      <c r="AG34" s="23">
        <f t="shared" si="15"/>
        <v>19539.232053422307</v>
      </c>
      <c r="AH34" s="23">
        <f t="shared" si="15"/>
        <v>19868.67000556476</v>
      </c>
      <c r="AI34" s="23">
        <f t="shared" si="15"/>
        <v>20198.107957707216</v>
      </c>
      <c r="AJ34" s="23">
        <f t="shared" si="15"/>
        <v>20527.545909849669</v>
      </c>
      <c r="AK34" s="47">
        <f>SUM('Iron and steel'!I40:I41,'Iron and steel'!I46)</f>
        <v>20856.983861992121</v>
      </c>
      <c r="AL34" s="23">
        <f t="shared" si="16"/>
        <v>21186.421814134577</v>
      </c>
      <c r="AM34" s="23">
        <f t="shared" si="16"/>
        <v>21515.859766277033</v>
      </c>
      <c r="AN34" s="23">
        <f t="shared" si="16"/>
        <v>21845.297718419486</v>
      </c>
      <c r="AO34" s="23">
        <f t="shared" si="16"/>
        <v>22174.735670561942</v>
      </c>
      <c r="AP34" s="47">
        <f>SUM('Iron and steel'!J40:J41,'Iron and steel'!J46)</f>
        <v>22504.173622704398</v>
      </c>
    </row>
    <row r="35" spans="1:42">
      <c r="A35" s="2"/>
      <c r="B35" s="47"/>
      <c r="G35" s="47"/>
      <c r="J35" s="62">
        <f>(J36-I36)/I36</f>
        <v>1.3888888888886486E-2</v>
      </c>
      <c r="K35" s="62">
        <f t="shared" ref="K35:AP35" si="33">(K36-J36)/J36</f>
        <v>1.3698630136983846E-2</v>
      </c>
      <c r="L35" s="62">
        <f t="shared" si="33"/>
        <v>1.351351351351124E-2</v>
      </c>
      <c r="M35" s="62">
        <f>(M36-L36)/L36</f>
        <v>2.666666666666451E-2</v>
      </c>
      <c r="N35" s="62">
        <f t="shared" si="33"/>
        <v>2.5974025974024147E-2</v>
      </c>
      <c r="O35" s="62">
        <f t="shared" si="33"/>
        <v>2.5316455696200581E-2</v>
      </c>
      <c r="P35" s="62">
        <f t="shared" si="33"/>
        <v>2.4691358024689712E-2</v>
      </c>
      <c r="Q35" s="62">
        <f t="shared" si="33"/>
        <v>2.4096385542166903E-2</v>
      </c>
      <c r="R35" s="62">
        <f t="shared" si="33"/>
        <v>2.3529411764704994E-2</v>
      </c>
      <c r="S35" s="62">
        <f t="shared" si="33"/>
        <v>2.2988505747125392E-2</v>
      </c>
      <c r="T35" s="62">
        <f t="shared" si="33"/>
        <v>2.2471910112358745E-2</v>
      </c>
      <c r="U35" s="62">
        <f t="shared" si="33"/>
        <v>2.1978021978021019E-2</v>
      </c>
      <c r="V35" s="62">
        <f t="shared" si="33"/>
        <v>2.1505376344085288E-2</v>
      </c>
      <c r="W35" s="62">
        <f t="shared" si="33"/>
        <v>2.1052631578945769E-2</v>
      </c>
      <c r="X35" s="62">
        <f t="shared" si="33"/>
        <v>2.0618556701029394E-2</v>
      </c>
      <c r="Y35" s="62">
        <f t="shared" si="33"/>
        <v>2.0202020202018556E-2</v>
      </c>
      <c r="Z35" s="62">
        <f t="shared" si="33"/>
        <v>1.980198019801839E-2</v>
      </c>
      <c r="AA35" s="62">
        <f t="shared" si="33"/>
        <v>1.9417475728153982E-2</v>
      </c>
      <c r="AB35" s="62">
        <f t="shared" si="33"/>
        <v>1.9047619047618227E-2</v>
      </c>
      <c r="AC35" s="62">
        <f t="shared" si="33"/>
        <v>1.869158878504594E-2</v>
      </c>
      <c r="AD35" s="62">
        <f t="shared" si="33"/>
        <v>1.8348623853210247E-2</v>
      </c>
      <c r="AE35" s="62">
        <f t="shared" si="33"/>
        <v>1.8018018018017286E-2</v>
      </c>
      <c r="AF35" s="62">
        <f t="shared" si="33"/>
        <v>1.769911504424708E-2</v>
      </c>
      <c r="AG35" s="62">
        <f t="shared" si="33"/>
        <v>1.7391304347825848E-2</v>
      </c>
      <c r="AH35" s="62">
        <f t="shared" si="33"/>
        <v>1.7094017094016863E-2</v>
      </c>
      <c r="AI35" s="62">
        <f t="shared" si="33"/>
        <v>1.680672268907555E-2</v>
      </c>
      <c r="AJ35" s="62">
        <f t="shared" si="33"/>
        <v>1.6528925619834493E-2</v>
      </c>
      <c r="AK35" s="62">
        <f t="shared" si="33"/>
        <v>1.6260162601625806E-2</v>
      </c>
      <c r="AL35" s="62">
        <f t="shared" si="33"/>
        <v>1.5999999999998977E-2</v>
      </c>
      <c r="AM35" s="62">
        <f t="shared" si="33"/>
        <v>1.5748031496062003E-2</v>
      </c>
      <c r="AN35" s="62">
        <f t="shared" si="33"/>
        <v>1.5503875968991157E-2</v>
      </c>
      <c r="AO35" s="62">
        <f t="shared" si="33"/>
        <v>1.5267175572518155E-2</v>
      </c>
      <c r="AP35" s="62">
        <f t="shared" si="33"/>
        <v>1.5037593984961505E-2</v>
      </c>
    </row>
    <row r="36" spans="1:42">
      <c r="A36" s="2" t="s">
        <v>9</v>
      </c>
      <c r="B36" s="47">
        <f>'Iron and steel'!B42</f>
        <v>1001.669449081799</v>
      </c>
      <c r="C36">
        <f t="shared" si="32"/>
        <v>988.31385642737928</v>
      </c>
      <c r="D36">
        <f t="shared" si="32"/>
        <v>974.95826377295953</v>
      </c>
      <c r="E36">
        <f t="shared" si="32"/>
        <v>961.60267111853989</v>
      </c>
      <c r="F36">
        <f t="shared" si="32"/>
        <v>948.24707846412014</v>
      </c>
      <c r="G36" s="47">
        <f>'Iron and steel'!C42</f>
        <v>934.89148580970038</v>
      </c>
      <c r="H36">
        <f t="shared" si="29"/>
        <v>948.2470784641223</v>
      </c>
      <c r="I36" s="12">
        <f t="shared" si="29"/>
        <v>961.60267111854409</v>
      </c>
      <c r="J36">
        <f t="shared" si="29"/>
        <v>974.95826377296601</v>
      </c>
      <c r="K36">
        <f t="shared" si="29"/>
        <v>988.3138564273878</v>
      </c>
      <c r="L36" s="47">
        <f>'Iron and steel'!D42</f>
        <v>1001.6694490818097</v>
      </c>
      <c r="M36" s="23">
        <f t="shared" si="30"/>
        <v>1028.3806343906558</v>
      </c>
      <c r="N36" s="23">
        <f t="shared" si="30"/>
        <v>1055.0918196995021</v>
      </c>
      <c r="O36" s="23">
        <f t="shared" si="30"/>
        <v>1081.8030050083482</v>
      </c>
      <c r="P36" s="23">
        <f t="shared" si="30"/>
        <v>1108.5141903171946</v>
      </c>
      <c r="Q36" s="47">
        <f>'Iron and steel'!E42</f>
        <v>1135.2253756260407</v>
      </c>
      <c r="R36" s="23">
        <f t="shared" si="12"/>
        <v>1161.9365609348877</v>
      </c>
      <c r="S36" s="23">
        <f t="shared" si="12"/>
        <v>1188.6477462437344</v>
      </c>
      <c r="T36" s="23">
        <f t="shared" si="12"/>
        <v>1215.3589315525815</v>
      </c>
      <c r="U36" s="23">
        <f t="shared" si="12"/>
        <v>1242.0701168614282</v>
      </c>
      <c r="V36" s="47">
        <f>'Iron and steel'!F42</f>
        <v>1268.7813021702752</v>
      </c>
      <c r="W36" s="23">
        <f t="shared" si="13"/>
        <v>1295.4924874791211</v>
      </c>
      <c r="X36" s="23">
        <f t="shared" si="13"/>
        <v>1322.203672787967</v>
      </c>
      <c r="Y36" s="23">
        <f t="shared" si="13"/>
        <v>1348.9148580968126</v>
      </c>
      <c r="Z36" s="23">
        <f t="shared" si="13"/>
        <v>1375.6260434056585</v>
      </c>
      <c r="AA36" s="47">
        <f>'Iron and steel'!G42</f>
        <v>1402.3372287145044</v>
      </c>
      <c r="AB36" s="23">
        <f t="shared" si="14"/>
        <v>1429.0484140233509</v>
      </c>
      <c r="AC36" s="23">
        <f t="shared" si="14"/>
        <v>1455.7595993321975</v>
      </c>
      <c r="AD36" s="23">
        <f t="shared" si="14"/>
        <v>1482.470784641044</v>
      </c>
      <c r="AE36" s="23">
        <f t="shared" si="14"/>
        <v>1509.1819699498906</v>
      </c>
      <c r="AF36" s="47">
        <f>'Iron and steel'!H42</f>
        <v>1535.8931552587371</v>
      </c>
      <c r="AG36" s="23">
        <f t="shared" si="15"/>
        <v>1562.6043405675844</v>
      </c>
      <c r="AH36" s="23">
        <f t="shared" si="15"/>
        <v>1589.3155258764316</v>
      </c>
      <c r="AI36" s="23">
        <f t="shared" si="15"/>
        <v>1616.0267111852791</v>
      </c>
      <c r="AJ36" s="23">
        <f t="shared" si="15"/>
        <v>1642.7378964941263</v>
      </c>
      <c r="AK36" s="47">
        <f>'Iron and steel'!I42</f>
        <v>1669.4490818029735</v>
      </c>
      <c r="AL36" s="23">
        <f t="shared" si="16"/>
        <v>1696.1602671118194</v>
      </c>
      <c r="AM36" s="23">
        <f t="shared" si="16"/>
        <v>1722.8714524206653</v>
      </c>
      <c r="AN36" s="23">
        <f t="shared" si="16"/>
        <v>1749.5826377295109</v>
      </c>
      <c r="AO36" s="23">
        <f t="shared" si="16"/>
        <v>1776.2938230383568</v>
      </c>
      <c r="AP36" s="47">
        <f>'Iron and steel'!J42</f>
        <v>1803.0050083472026</v>
      </c>
    </row>
    <row r="37" spans="1:42">
      <c r="A37" s="2" t="s">
        <v>10</v>
      </c>
      <c r="B37" s="47">
        <f>'Iron and steel'!B45</f>
        <v>2938.230383973239</v>
      </c>
      <c r="C37">
        <f t="shared" si="32"/>
        <v>2978.2971619365153</v>
      </c>
      <c r="D37">
        <f t="shared" si="32"/>
        <v>3018.3639398997916</v>
      </c>
      <c r="E37">
        <f t="shared" si="32"/>
        <v>3058.4307178630675</v>
      </c>
      <c r="F37">
        <f t="shared" si="32"/>
        <v>3098.4974958263438</v>
      </c>
      <c r="G37" s="47">
        <f>'Iron and steel'!C45</f>
        <v>3138.5642737896201</v>
      </c>
      <c r="H37">
        <f t="shared" si="29"/>
        <v>3232.0534223705808</v>
      </c>
      <c r="I37" s="12">
        <f t="shared" si="29"/>
        <v>3325.5425709515412</v>
      </c>
      <c r="J37">
        <f t="shared" si="29"/>
        <v>3419.0317195325019</v>
      </c>
      <c r="K37">
        <f t="shared" si="29"/>
        <v>3512.5208681134623</v>
      </c>
      <c r="L37" s="47">
        <f>'Iron and steel'!D45</f>
        <v>3606.010016694423</v>
      </c>
      <c r="M37" s="23">
        <f t="shared" si="30"/>
        <v>3690.5954368391122</v>
      </c>
      <c r="N37" s="23">
        <f t="shared" si="30"/>
        <v>3775.1808569838013</v>
      </c>
      <c r="O37" s="23">
        <f t="shared" si="30"/>
        <v>3859.7662771284899</v>
      </c>
      <c r="P37" s="23">
        <f t="shared" si="30"/>
        <v>3944.3516972731791</v>
      </c>
      <c r="Q37" s="47">
        <f>'Iron and steel'!E45</f>
        <v>4028.9371174178682</v>
      </c>
      <c r="R37" s="23">
        <f t="shared" si="12"/>
        <v>4113.5225375625569</v>
      </c>
      <c r="S37" s="23">
        <f t="shared" si="12"/>
        <v>4198.107957707246</v>
      </c>
      <c r="T37" s="23">
        <f t="shared" si="12"/>
        <v>4282.6933778519351</v>
      </c>
      <c r="U37" s="23">
        <f t="shared" si="12"/>
        <v>4367.2787979966242</v>
      </c>
      <c r="V37" s="47">
        <f>'Iron and steel'!F45</f>
        <v>4451.8642181413134</v>
      </c>
      <c r="W37" s="23">
        <f t="shared" si="13"/>
        <v>4536.4496382860034</v>
      </c>
      <c r="X37" s="23">
        <f t="shared" si="13"/>
        <v>4621.0350584306934</v>
      </c>
      <c r="Y37" s="23">
        <f t="shared" si="13"/>
        <v>4705.6204785753825</v>
      </c>
      <c r="Z37" s="23">
        <f t="shared" si="13"/>
        <v>4790.2058987200726</v>
      </c>
      <c r="AA37" s="47">
        <f>'Iron and steel'!G45</f>
        <v>4874.7913188647626</v>
      </c>
      <c r="AB37" s="23">
        <f t="shared" si="14"/>
        <v>4959.3767390094517</v>
      </c>
      <c r="AC37" s="23">
        <f t="shared" si="14"/>
        <v>5043.9621591541409</v>
      </c>
      <c r="AD37" s="23">
        <f t="shared" si="14"/>
        <v>5128.5475792988291</v>
      </c>
      <c r="AE37" s="23">
        <f t="shared" si="14"/>
        <v>5213.1329994435182</v>
      </c>
      <c r="AF37" s="47">
        <f>'Iron and steel'!H45</f>
        <v>5297.7184195882073</v>
      </c>
      <c r="AG37" s="23">
        <f t="shared" si="15"/>
        <v>5382.3038397328964</v>
      </c>
      <c r="AH37" s="23">
        <f t="shared" si="15"/>
        <v>5466.8892598775856</v>
      </c>
      <c r="AI37" s="23">
        <f t="shared" si="15"/>
        <v>5551.4746800222747</v>
      </c>
      <c r="AJ37" s="23">
        <f t="shared" si="15"/>
        <v>5636.0601001669638</v>
      </c>
      <c r="AK37" s="47">
        <f>'Iron and steel'!I45</f>
        <v>5720.6455203116529</v>
      </c>
      <c r="AL37" s="23">
        <f t="shared" si="16"/>
        <v>5805.2309404563421</v>
      </c>
      <c r="AM37" s="23">
        <f t="shared" si="16"/>
        <v>5889.8163606010312</v>
      </c>
      <c r="AN37" s="23">
        <f t="shared" si="16"/>
        <v>5974.4017807457212</v>
      </c>
      <c r="AO37" s="23">
        <f t="shared" si="16"/>
        <v>6058.9872008904103</v>
      </c>
      <c r="AP37" s="47">
        <f>'Iron and steel'!J45</f>
        <v>6143.5726210350995</v>
      </c>
    </row>
    <row r="38" spans="1:42">
      <c r="A38" s="2" t="s">
        <v>11</v>
      </c>
      <c r="B38" s="47">
        <v>0</v>
      </c>
      <c r="C38">
        <f t="shared" si="32"/>
        <v>0</v>
      </c>
      <c r="D38">
        <f t="shared" si="32"/>
        <v>0</v>
      </c>
      <c r="E38">
        <f t="shared" si="32"/>
        <v>0</v>
      </c>
      <c r="F38">
        <f t="shared" si="32"/>
        <v>0</v>
      </c>
      <c r="G38" s="47">
        <v>0</v>
      </c>
      <c r="H38">
        <f t="shared" si="29"/>
        <v>0</v>
      </c>
      <c r="I38" s="12">
        <f t="shared" si="29"/>
        <v>0</v>
      </c>
      <c r="J38">
        <f t="shared" si="29"/>
        <v>0</v>
      </c>
      <c r="K38">
        <f t="shared" si="29"/>
        <v>0</v>
      </c>
      <c r="L38" s="47">
        <v>0</v>
      </c>
      <c r="M38" s="23">
        <f t="shared" si="30"/>
        <v>0</v>
      </c>
      <c r="N38" s="23">
        <f t="shared" si="30"/>
        <v>0</v>
      </c>
      <c r="O38" s="23">
        <f t="shared" si="30"/>
        <v>0</v>
      </c>
      <c r="P38" s="23">
        <f t="shared" si="30"/>
        <v>0</v>
      </c>
      <c r="Q38" s="47">
        <v>0</v>
      </c>
      <c r="R38" s="23">
        <f t="shared" si="12"/>
        <v>0</v>
      </c>
      <c r="S38" s="23">
        <f t="shared" si="12"/>
        <v>0</v>
      </c>
      <c r="T38" s="23">
        <f t="shared" si="12"/>
        <v>0</v>
      </c>
      <c r="U38" s="23">
        <f t="shared" si="12"/>
        <v>0</v>
      </c>
      <c r="V38" s="47">
        <v>0</v>
      </c>
      <c r="W38" s="23">
        <f t="shared" si="13"/>
        <v>0</v>
      </c>
      <c r="X38" s="23">
        <f t="shared" si="13"/>
        <v>0</v>
      </c>
      <c r="Y38" s="23">
        <f t="shared" si="13"/>
        <v>0</v>
      </c>
      <c r="Z38" s="23">
        <f t="shared" si="13"/>
        <v>0</v>
      </c>
      <c r="AA38" s="47">
        <f>0</f>
        <v>0</v>
      </c>
      <c r="AB38" s="23">
        <f t="shared" si="14"/>
        <v>0</v>
      </c>
      <c r="AC38" s="23">
        <f t="shared" si="14"/>
        <v>0</v>
      </c>
      <c r="AD38" s="23">
        <f t="shared" si="14"/>
        <v>0</v>
      </c>
      <c r="AE38" s="23">
        <f t="shared" si="14"/>
        <v>0</v>
      </c>
      <c r="AF38" s="47">
        <f>0</f>
        <v>0</v>
      </c>
      <c r="AG38" s="23">
        <f t="shared" si="15"/>
        <v>0</v>
      </c>
      <c r="AH38" s="23">
        <f t="shared" si="15"/>
        <v>0</v>
      </c>
      <c r="AI38" s="23">
        <f t="shared" si="15"/>
        <v>0</v>
      </c>
      <c r="AJ38" s="23">
        <f t="shared" si="15"/>
        <v>0</v>
      </c>
      <c r="AK38" s="47">
        <f>0</f>
        <v>0</v>
      </c>
      <c r="AL38" s="23">
        <f t="shared" si="16"/>
        <v>0</v>
      </c>
      <c r="AM38" s="23">
        <f t="shared" si="16"/>
        <v>0</v>
      </c>
      <c r="AN38" s="23">
        <f t="shared" si="16"/>
        <v>0</v>
      </c>
      <c r="AO38" s="23">
        <f t="shared" si="16"/>
        <v>0</v>
      </c>
      <c r="AP38" s="47">
        <f>0</f>
        <v>0</v>
      </c>
    </row>
    <row r="39" spans="1:42">
      <c r="A39" s="2" t="s">
        <v>12</v>
      </c>
      <c r="B39" s="47">
        <v>0</v>
      </c>
      <c r="C39">
        <f t="shared" si="32"/>
        <v>0</v>
      </c>
      <c r="D39">
        <f t="shared" si="32"/>
        <v>0</v>
      </c>
      <c r="E39">
        <f t="shared" si="32"/>
        <v>0</v>
      </c>
      <c r="F39">
        <f t="shared" si="32"/>
        <v>0</v>
      </c>
      <c r="G39" s="47">
        <v>0</v>
      </c>
      <c r="H39">
        <f t="shared" si="29"/>
        <v>0</v>
      </c>
      <c r="I39" s="12">
        <f t="shared" si="29"/>
        <v>0</v>
      </c>
      <c r="J39">
        <f t="shared" si="29"/>
        <v>0</v>
      </c>
      <c r="K39">
        <f t="shared" si="29"/>
        <v>0</v>
      </c>
      <c r="L39" s="47">
        <v>0</v>
      </c>
      <c r="M39" s="23">
        <f t="shared" si="30"/>
        <v>0</v>
      </c>
      <c r="N39" s="23">
        <f t="shared" si="30"/>
        <v>0</v>
      </c>
      <c r="O39" s="23">
        <f t="shared" si="30"/>
        <v>0</v>
      </c>
      <c r="P39" s="23">
        <f t="shared" si="30"/>
        <v>0</v>
      </c>
      <c r="Q39" s="47">
        <v>0</v>
      </c>
      <c r="R39" s="23">
        <f t="shared" si="12"/>
        <v>0</v>
      </c>
      <c r="S39" s="23">
        <f t="shared" si="12"/>
        <v>0</v>
      </c>
      <c r="T39" s="23">
        <f t="shared" si="12"/>
        <v>0</v>
      </c>
      <c r="U39" s="23">
        <f t="shared" si="12"/>
        <v>0</v>
      </c>
      <c r="V39" s="47">
        <v>0</v>
      </c>
      <c r="W39" s="23">
        <f t="shared" si="13"/>
        <v>0</v>
      </c>
      <c r="X39" s="23">
        <f t="shared" si="13"/>
        <v>0</v>
      </c>
      <c r="Y39" s="23">
        <f t="shared" si="13"/>
        <v>0</v>
      </c>
      <c r="Z39" s="23">
        <f t="shared" si="13"/>
        <v>0</v>
      </c>
      <c r="AA39" s="47">
        <v>0</v>
      </c>
      <c r="AB39" s="23">
        <f t="shared" si="14"/>
        <v>0</v>
      </c>
      <c r="AC39" s="23">
        <f t="shared" si="14"/>
        <v>0</v>
      </c>
      <c r="AD39" s="23">
        <f t="shared" si="14"/>
        <v>0</v>
      </c>
      <c r="AE39" s="23">
        <f t="shared" si="14"/>
        <v>0</v>
      </c>
      <c r="AF39" s="47">
        <v>0</v>
      </c>
      <c r="AG39" s="23">
        <f t="shared" si="15"/>
        <v>0</v>
      </c>
      <c r="AH39" s="23">
        <f t="shared" si="15"/>
        <v>0</v>
      </c>
      <c r="AI39" s="23">
        <f t="shared" si="15"/>
        <v>0</v>
      </c>
      <c r="AJ39" s="23">
        <f t="shared" si="15"/>
        <v>0</v>
      </c>
      <c r="AK39" s="47">
        <v>0</v>
      </c>
      <c r="AL39" s="23">
        <f t="shared" si="16"/>
        <v>0</v>
      </c>
      <c r="AM39" s="23">
        <f t="shared" si="16"/>
        <v>0</v>
      </c>
      <c r="AN39" s="23">
        <f t="shared" si="16"/>
        <v>0</v>
      </c>
      <c r="AO39" s="23">
        <f t="shared" si="16"/>
        <v>0</v>
      </c>
      <c r="AP39" s="47">
        <v>0</v>
      </c>
    </row>
    <row r="40" spans="1:42">
      <c r="A40" s="2" t="s">
        <v>13</v>
      </c>
      <c r="B40" s="47">
        <v>0</v>
      </c>
      <c r="C40">
        <f t="shared" si="32"/>
        <v>0</v>
      </c>
      <c r="D40">
        <f t="shared" si="32"/>
        <v>0</v>
      </c>
      <c r="E40">
        <f t="shared" si="32"/>
        <v>0</v>
      </c>
      <c r="F40">
        <f t="shared" si="32"/>
        <v>0</v>
      </c>
      <c r="G40" s="47">
        <v>0</v>
      </c>
      <c r="H40">
        <f t="shared" si="29"/>
        <v>0</v>
      </c>
      <c r="I40" s="12">
        <f t="shared" si="29"/>
        <v>0</v>
      </c>
      <c r="J40">
        <f t="shared" si="29"/>
        <v>0</v>
      </c>
      <c r="K40">
        <f t="shared" si="29"/>
        <v>0</v>
      </c>
      <c r="L40" s="47">
        <v>0</v>
      </c>
      <c r="M40" s="23">
        <f t="shared" si="30"/>
        <v>0</v>
      </c>
      <c r="N40" s="23">
        <f t="shared" si="30"/>
        <v>0</v>
      </c>
      <c r="O40" s="23">
        <f t="shared" si="30"/>
        <v>0</v>
      </c>
      <c r="P40" s="23">
        <f t="shared" si="30"/>
        <v>0</v>
      </c>
      <c r="Q40" s="47">
        <v>0</v>
      </c>
      <c r="R40" s="23">
        <f t="shared" si="12"/>
        <v>0</v>
      </c>
      <c r="S40" s="23">
        <f t="shared" si="12"/>
        <v>0</v>
      </c>
      <c r="T40" s="23">
        <f t="shared" si="12"/>
        <v>0</v>
      </c>
      <c r="U40" s="23">
        <f t="shared" si="12"/>
        <v>0</v>
      </c>
      <c r="V40" s="47">
        <v>0</v>
      </c>
      <c r="W40" s="23">
        <f t="shared" si="13"/>
        <v>0</v>
      </c>
      <c r="X40" s="23">
        <f t="shared" si="13"/>
        <v>0</v>
      </c>
      <c r="Y40" s="23">
        <f t="shared" si="13"/>
        <v>0</v>
      </c>
      <c r="Z40" s="23">
        <f t="shared" si="13"/>
        <v>0</v>
      </c>
      <c r="AA40" s="47">
        <v>0</v>
      </c>
      <c r="AB40" s="23">
        <f t="shared" si="14"/>
        <v>0</v>
      </c>
      <c r="AC40" s="23">
        <f t="shared" si="14"/>
        <v>0</v>
      </c>
      <c r="AD40" s="23">
        <f t="shared" si="14"/>
        <v>0</v>
      </c>
      <c r="AE40" s="23">
        <f t="shared" si="14"/>
        <v>0</v>
      </c>
      <c r="AF40" s="47">
        <v>0</v>
      </c>
      <c r="AG40" s="23">
        <f t="shared" si="15"/>
        <v>0</v>
      </c>
      <c r="AH40" s="23">
        <f t="shared" si="15"/>
        <v>0</v>
      </c>
      <c r="AI40" s="23">
        <f t="shared" si="15"/>
        <v>0</v>
      </c>
      <c r="AJ40" s="23">
        <f t="shared" si="15"/>
        <v>0</v>
      </c>
      <c r="AK40" s="47">
        <v>0</v>
      </c>
      <c r="AL40" s="23">
        <f t="shared" si="16"/>
        <v>0</v>
      </c>
      <c r="AM40" s="23">
        <f t="shared" si="16"/>
        <v>0</v>
      </c>
      <c r="AN40" s="23">
        <f t="shared" si="16"/>
        <v>0</v>
      </c>
      <c r="AO40" s="23">
        <f t="shared" si="16"/>
        <v>0</v>
      </c>
      <c r="AP40" s="47">
        <v>0</v>
      </c>
    </row>
    <row r="41" spans="1:42">
      <c r="A41" s="2" t="s">
        <v>14</v>
      </c>
      <c r="B41" s="47">
        <f>'Iron and steel'!B43</f>
        <v>200.33388981640064</v>
      </c>
      <c r="C41">
        <f t="shared" si="32"/>
        <v>213.68948247080047</v>
      </c>
      <c r="D41">
        <f t="shared" si="32"/>
        <v>227.0450751252003</v>
      </c>
      <c r="E41">
        <f t="shared" si="32"/>
        <v>240.40066777960016</v>
      </c>
      <c r="F41">
        <f t="shared" si="32"/>
        <v>253.75626043399998</v>
      </c>
      <c r="G41" s="47">
        <f>'Iron and steel'!C43</f>
        <v>267.11185308839981</v>
      </c>
      <c r="H41">
        <f t="shared" si="29"/>
        <v>280.4674457428394</v>
      </c>
      <c r="I41" s="12">
        <f t="shared" si="29"/>
        <v>293.82303839727905</v>
      </c>
      <c r="J41">
        <f t="shared" si="29"/>
        <v>307.17863105171864</v>
      </c>
      <c r="K41">
        <f t="shared" si="29"/>
        <v>320.53422370615829</v>
      </c>
      <c r="L41" s="47">
        <f>'Iron and steel'!D43</f>
        <v>333.88981636059788</v>
      </c>
      <c r="M41" s="23">
        <f t="shared" si="30"/>
        <v>338.3416805787412</v>
      </c>
      <c r="N41" s="23">
        <f t="shared" si="30"/>
        <v>342.79354479688453</v>
      </c>
      <c r="O41" s="23">
        <f t="shared" si="30"/>
        <v>347.24540901502792</v>
      </c>
      <c r="P41" s="23">
        <f t="shared" si="30"/>
        <v>351.69727323317125</v>
      </c>
      <c r="Q41" s="47">
        <f>'Iron and steel'!E43</f>
        <v>356.14913745131457</v>
      </c>
      <c r="R41" s="23">
        <f t="shared" si="12"/>
        <v>360.6010016694583</v>
      </c>
      <c r="S41" s="23">
        <f t="shared" si="12"/>
        <v>365.05286588760197</v>
      </c>
      <c r="T41" s="23">
        <f t="shared" si="12"/>
        <v>369.50473010574569</v>
      </c>
      <c r="U41" s="23">
        <f t="shared" si="12"/>
        <v>373.95659432388936</v>
      </c>
      <c r="V41" s="47">
        <f>'Iron and steel'!F43</f>
        <v>378.40845854203309</v>
      </c>
      <c r="W41" s="23">
        <f t="shared" si="13"/>
        <v>382.86032276017608</v>
      </c>
      <c r="X41" s="23">
        <f t="shared" si="13"/>
        <v>387.31218697831906</v>
      </c>
      <c r="Y41" s="23">
        <f t="shared" si="13"/>
        <v>391.76405119646205</v>
      </c>
      <c r="Z41" s="23">
        <f t="shared" si="13"/>
        <v>396.21591541460504</v>
      </c>
      <c r="AA41" s="47">
        <f>'Iron and steel'!G43</f>
        <v>400.66777963274802</v>
      </c>
      <c r="AB41" s="23">
        <f t="shared" si="14"/>
        <v>405.11964385089175</v>
      </c>
      <c r="AC41" s="23">
        <f t="shared" si="14"/>
        <v>409.57150806903542</v>
      </c>
      <c r="AD41" s="23">
        <f t="shared" si="14"/>
        <v>414.02337228717914</v>
      </c>
      <c r="AE41" s="23">
        <f t="shared" si="14"/>
        <v>418.47523650532281</v>
      </c>
      <c r="AF41" s="47">
        <f>'Iron and steel'!H43</f>
        <v>422.92710072346654</v>
      </c>
      <c r="AG41" s="23">
        <f t="shared" si="15"/>
        <v>427.37896494160952</v>
      </c>
      <c r="AH41" s="23">
        <f t="shared" si="15"/>
        <v>431.83082915975251</v>
      </c>
      <c r="AI41" s="23">
        <f t="shared" si="15"/>
        <v>436.2826933778955</v>
      </c>
      <c r="AJ41" s="23">
        <f t="shared" si="15"/>
        <v>440.73455759603848</v>
      </c>
      <c r="AK41" s="47">
        <f>'Iron and steel'!I43</f>
        <v>445.18642181418147</v>
      </c>
      <c r="AL41" s="23">
        <f t="shared" si="16"/>
        <v>449.63828603232446</v>
      </c>
      <c r="AM41" s="23">
        <f t="shared" si="16"/>
        <v>454.09015025046745</v>
      </c>
      <c r="AN41" s="23">
        <f t="shared" si="16"/>
        <v>458.54201446861043</v>
      </c>
      <c r="AO41" s="23">
        <f t="shared" si="16"/>
        <v>462.99387868675342</v>
      </c>
      <c r="AP41" s="47">
        <f>'Iron and steel'!J43</f>
        <v>467.44574290489641</v>
      </c>
    </row>
    <row r="42" spans="1:42">
      <c r="A42" s="2" t="s">
        <v>15</v>
      </c>
      <c r="B42" s="47">
        <v>0</v>
      </c>
      <c r="C42">
        <f t="shared" si="32"/>
        <v>0</v>
      </c>
      <c r="D42">
        <f t="shared" si="32"/>
        <v>0</v>
      </c>
      <c r="E42">
        <f t="shared" si="32"/>
        <v>0</v>
      </c>
      <c r="F42">
        <f t="shared" si="32"/>
        <v>0</v>
      </c>
      <c r="G42" s="47">
        <v>0</v>
      </c>
      <c r="H42">
        <f t="shared" si="29"/>
        <v>0</v>
      </c>
      <c r="I42" s="12">
        <f t="shared" si="29"/>
        <v>0</v>
      </c>
      <c r="J42">
        <f t="shared" si="29"/>
        <v>0</v>
      </c>
      <c r="K42">
        <f t="shared" si="29"/>
        <v>0</v>
      </c>
      <c r="L42" s="47">
        <v>0</v>
      </c>
      <c r="M42" s="23">
        <f t="shared" si="30"/>
        <v>0</v>
      </c>
      <c r="N42" s="23">
        <f t="shared" si="30"/>
        <v>0</v>
      </c>
      <c r="O42" s="23">
        <f t="shared" si="30"/>
        <v>0</v>
      </c>
      <c r="P42" s="23">
        <f t="shared" si="30"/>
        <v>0</v>
      </c>
      <c r="Q42" s="47">
        <v>0</v>
      </c>
      <c r="R42" s="23">
        <f t="shared" si="12"/>
        <v>0</v>
      </c>
      <c r="S42" s="23">
        <f t="shared" si="12"/>
        <v>0</v>
      </c>
      <c r="T42" s="23">
        <f t="shared" si="12"/>
        <v>0</v>
      </c>
      <c r="U42" s="23">
        <f t="shared" si="12"/>
        <v>0</v>
      </c>
      <c r="V42" s="47">
        <v>0</v>
      </c>
      <c r="W42" s="23">
        <f t="shared" si="13"/>
        <v>0</v>
      </c>
      <c r="X42" s="23">
        <f t="shared" si="13"/>
        <v>0</v>
      </c>
      <c r="Y42" s="23">
        <f t="shared" si="13"/>
        <v>0</v>
      </c>
      <c r="Z42" s="23">
        <f t="shared" si="13"/>
        <v>0</v>
      </c>
      <c r="AA42" s="47">
        <v>0</v>
      </c>
      <c r="AB42" s="23">
        <f t="shared" si="14"/>
        <v>0</v>
      </c>
      <c r="AC42" s="23">
        <f t="shared" si="14"/>
        <v>0</v>
      </c>
      <c r="AD42" s="23">
        <f t="shared" si="14"/>
        <v>0</v>
      </c>
      <c r="AE42" s="23">
        <f t="shared" si="14"/>
        <v>0</v>
      </c>
      <c r="AF42" s="47">
        <v>0</v>
      </c>
      <c r="AG42" s="23">
        <f t="shared" si="15"/>
        <v>0</v>
      </c>
      <c r="AH42" s="23">
        <f t="shared" si="15"/>
        <v>0</v>
      </c>
      <c r="AI42" s="23">
        <f t="shared" si="15"/>
        <v>0</v>
      </c>
      <c r="AJ42" s="23">
        <f t="shared" si="15"/>
        <v>0</v>
      </c>
      <c r="AK42" s="47">
        <v>0</v>
      </c>
      <c r="AL42" s="23">
        <f t="shared" si="16"/>
        <v>0</v>
      </c>
      <c r="AM42" s="23">
        <f t="shared" si="16"/>
        <v>0</v>
      </c>
      <c r="AN42" s="23">
        <f t="shared" si="16"/>
        <v>0</v>
      </c>
      <c r="AO42" s="23">
        <f t="shared" si="16"/>
        <v>0</v>
      </c>
      <c r="AP42" s="47">
        <v>0</v>
      </c>
    </row>
    <row r="43" spans="1:42">
      <c r="A43" s="2" t="s">
        <v>16</v>
      </c>
      <c r="B43" s="47">
        <v>0</v>
      </c>
      <c r="C43">
        <f t="shared" si="32"/>
        <v>0</v>
      </c>
      <c r="D43">
        <f t="shared" si="32"/>
        <v>0</v>
      </c>
      <c r="E43">
        <f t="shared" si="32"/>
        <v>0</v>
      </c>
      <c r="F43">
        <f t="shared" si="32"/>
        <v>0</v>
      </c>
      <c r="G43" s="47">
        <v>0</v>
      </c>
      <c r="H43">
        <f t="shared" si="29"/>
        <v>0</v>
      </c>
      <c r="I43" s="12">
        <f t="shared" si="29"/>
        <v>0</v>
      </c>
      <c r="J43">
        <f t="shared" si="29"/>
        <v>0</v>
      </c>
      <c r="K43">
        <f t="shared" si="29"/>
        <v>0</v>
      </c>
      <c r="L43" s="47">
        <v>0</v>
      </c>
      <c r="M43" s="23">
        <f t="shared" si="30"/>
        <v>0</v>
      </c>
      <c r="N43" s="23">
        <f t="shared" si="30"/>
        <v>0</v>
      </c>
      <c r="O43" s="23">
        <f t="shared" si="30"/>
        <v>0</v>
      </c>
      <c r="P43" s="23">
        <f t="shared" si="30"/>
        <v>0</v>
      </c>
      <c r="Q43" s="47">
        <v>0</v>
      </c>
      <c r="R43" s="23">
        <f t="shared" si="12"/>
        <v>0</v>
      </c>
      <c r="S43" s="23">
        <f t="shared" si="12"/>
        <v>0</v>
      </c>
      <c r="T43" s="23">
        <f t="shared" si="12"/>
        <v>0</v>
      </c>
      <c r="U43" s="23">
        <f t="shared" si="12"/>
        <v>0</v>
      </c>
      <c r="V43" s="47">
        <v>0</v>
      </c>
      <c r="W43" s="23">
        <f t="shared" si="13"/>
        <v>0</v>
      </c>
      <c r="X43" s="23">
        <f t="shared" si="13"/>
        <v>0</v>
      </c>
      <c r="Y43" s="23">
        <f t="shared" si="13"/>
        <v>0</v>
      </c>
      <c r="Z43" s="23">
        <f t="shared" si="13"/>
        <v>0</v>
      </c>
      <c r="AA43" s="47">
        <v>0</v>
      </c>
      <c r="AB43" s="23">
        <f t="shared" si="14"/>
        <v>0</v>
      </c>
      <c r="AC43" s="23">
        <f t="shared" si="14"/>
        <v>0</v>
      </c>
      <c r="AD43" s="23">
        <f t="shared" si="14"/>
        <v>0</v>
      </c>
      <c r="AE43" s="23">
        <f t="shared" si="14"/>
        <v>0</v>
      </c>
      <c r="AF43" s="47">
        <v>0</v>
      </c>
      <c r="AG43" s="23">
        <f t="shared" si="15"/>
        <v>0</v>
      </c>
      <c r="AH43" s="23">
        <f t="shared" si="15"/>
        <v>0</v>
      </c>
      <c r="AI43" s="23">
        <f t="shared" si="15"/>
        <v>0</v>
      </c>
      <c r="AJ43" s="23">
        <f t="shared" si="15"/>
        <v>0</v>
      </c>
      <c r="AK43" s="47">
        <v>0</v>
      </c>
      <c r="AL43" s="23">
        <f t="shared" si="16"/>
        <v>0</v>
      </c>
      <c r="AM43" s="23">
        <f t="shared" si="16"/>
        <v>0</v>
      </c>
      <c r="AN43" s="23">
        <f t="shared" si="16"/>
        <v>0</v>
      </c>
      <c r="AO43" s="23">
        <f t="shared" si="16"/>
        <v>0</v>
      </c>
      <c r="AP43" s="47">
        <v>0</v>
      </c>
    </row>
    <row r="44" spans="1:42">
      <c r="B44" s="47"/>
      <c r="C44" s="23"/>
      <c r="D44" s="23"/>
      <c r="E44" s="23"/>
      <c r="F44" s="23"/>
      <c r="G44" s="47"/>
      <c r="L44" s="47"/>
      <c r="M44" s="23"/>
      <c r="N44" s="23"/>
      <c r="O44" s="23"/>
      <c r="P44" s="23"/>
      <c r="Q44" s="47"/>
      <c r="R44" s="23"/>
      <c r="S44" s="23"/>
      <c r="T44" s="23"/>
      <c r="U44" s="23"/>
      <c r="V44" s="47"/>
      <c r="W44" s="23"/>
      <c r="X44" s="23"/>
      <c r="Y44" s="23"/>
      <c r="Z44" s="23"/>
      <c r="AA44" s="47"/>
      <c r="AB44" s="23"/>
      <c r="AC44" s="23"/>
      <c r="AD44" s="23"/>
      <c r="AE44" s="23"/>
      <c r="AF44" s="47"/>
      <c r="AG44" s="23"/>
      <c r="AH44" s="23"/>
      <c r="AI44" s="23"/>
      <c r="AJ44" s="23"/>
      <c r="AK44" s="47"/>
      <c r="AL44" s="23"/>
      <c r="AM44" s="23"/>
      <c r="AN44" s="23"/>
      <c r="AO44" s="23"/>
      <c r="AP44" s="47"/>
    </row>
    <row r="45" spans="1:42">
      <c r="A45" s="1" t="s">
        <v>3</v>
      </c>
      <c r="B45" s="47"/>
      <c r="C45" s="23"/>
      <c r="D45" s="23"/>
      <c r="E45" s="23"/>
      <c r="F45" s="23"/>
      <c r="G45" s="47"/>
      <c r="J45" s="62">
        <f>(J46-I46)/I46</f>
        <v>1.1494252873563218E-2</v>
      </c>
      <c r="K45" s="62">
        <f t="shared" ref="K45:AP45" si="34">(K46-J46)/J46</f>
        <v>1.1363636363636364E-2</v>
      </c>
      <c r="L45" s="62">
        <f t="shared" si="34"/>
        <v>1.1235955056179775E-2</v>
      </c>
      <c r="M45" s="62">
        <f t="shared" si="34"/>
        <v>1.1111111111111112E-2</v>
      </c>
      <c r="N45" s="62">
        <f t="shared" si="34"/>
        <v>1.098901098901099E-2</v>
      </c>
      <c r="O45" s="62">
        <f t="shared" si="34"/>
        <v>1.0869565217391304E-2</v>
      </c>
      <c r="P45" s="62">
        <f t="shared" si="34"/>
        <v>1.0752688172043012E-2</v>
      </c>
      <c r="Q45" s="62">
        <f t="shared" si="34"/>
        <v>1.0638297872340425E-2</v>
      </c>
      <c r="R45" s="62">
        <f t="shared" si="34"/>
        <v>4.2105263157894736E-2</v>
      </c>
      <c r="S45" s="62">
        <f t="shared" si="34"/>
        <v>4.0404040404040407E-2</v>
      </c>
      <c r="T45" s="62">
        <f t="shared" si="34"/>
        <v>3.8834951456310676E-2</v>
      </c>
      <c r="U45" s="62">
        <f t="shared" si="34"/>
        <v>3.7383177570093455E-2</v>
      </c>
      <c r="V45" s="62">
        <f t="shared" si="34"/>
        <v>3.6036036036036036E-2</v>
      </c>
      <c r="W45" s="62">
        <f t="shared" si="34"/>
        <v>2.6086956521739129E-2</v>
      </c>
      <c r="X45" s="62">
        <f t="shared" si="34"/>
        <v>2.5423728813559324E-2</v>
      </c>
      <c r="Y45" s="62">
        <f t="shared" si="34"/>
        <v>2.4793388429752067E-2</v>
      </c>
      <c r="Z45" s="62">
        <f t="shared" si="34"/>
        <v>2.4193548387096774E-2</v>
      </c>
      <c r="AA45" s="62">
        <f t="shared" si="34"/>
        <v>2.3622047244094488E-2</v>
      </c>
      <c r="AB45" s="62">
        <f t="shared" si="34"/>
        <v>1.5384615384615385E-2</v>
      </c>
      <c r="AC45" s="62">
        <f t="shared" si="34"/>
        <v>1.5151515151515152E-2</v>
      </c>
      <c r="AD45" s="62">
        <f t="shared" si="34"/>
        <v>1.4925373134328358E-2</v>
      </c>
      <c r="AE45" s="62">
        <f t="shared" si="34"/>
        <v>1.4705882352941176E-2</v>
      </c>
      <c r="AF45" s="62">
        <f t="shared" si="34"/>
        <v>1.4492753623188406E-2</v>
      </c>
      <c r="AG45" s="62">
        <f t="shared" si="34"/>
        <v>1.4285714285714285E-2</v>
      </c>
      <c r="AH45" s="62">
        <f t="shared" si="34"/>
        <v>1.4084507042253521E-2</v>
      </c>
      <c r="AI45" s="62">
        <f t="shared" si="34"/>
        <v>1.3888888888888888E-2</v>
      </c>
      <c r="AJ45" s="62">
        <f t="shared" si="34"/>
        <v>1.3698630136986301E-2</v>
      </c>
      <c r="AK45" s="62">
        <f t="shared" si="34"/>
        <v>1.3513513513513514E-2</v>
      </c>
      <c r="AL45" s="62">
        <f t="shared" si="34"/>
        <v>0.02</v>
      </c>
      <c r="AM45" s="62">
        <f t="shared" si="34"/>
        <v>1.9607843137254902E-2</v>
      </c>
      <c r="AN45" s="62">
        <f t="shared" si="34"/>
        <v>1.9230769230769232E-2</v>
      </c>
      <c r="AO45" s="62">
        <f t="shared" si="34"/>
        <v>1.8867924528301886E-2</v>
      </c>
      <c r="AP45" s="62">
        <f t="shared" si="34"/>
        <v>1.8518518518518517E-2</v>
      </c>
    </row>
    <row r="46" spans="1:42">
      <c r="A46" s="2" t="s">
        <v>7</v>
      </c>
      <c r="B46" s="47">
        <f>Chemicals!C27</f>
        <v>0</v>
      </c>
      <c r="C46">
        <f t="shared" ref="C46:F61" si="35">$B46+((C$1-$B$1)*($G46-$B46)/($G$1-$B$1))</f>
        <v>340</v>
      </c>
      <c r="D46">
        <f t="shared" si="35"/>
        <v>680</v>
      </c>
      <c r="E46">
        <f t="shared" si="35"/>
        <v>1020</v>
      </c>
      <c r="F46">
        <f t="shared" si="35"/>
        <v>1360</v>
      </c>
      <c r="G46" s="47">
        <f>Chemicals!D7</f>
        <v>1700</v>
      </c>
      <c r="H46">
        <f t="shared" si="29"/>
        <v>1720</v>
      </c>
      <c r="I46" s="12">
        <f t="shared" si="29"/>
        <v>1740</v>
      </c>
      <c r="J46">
        <f>$G46+((J$1-$G$1)*($L46-$G46)/($L$1-$G$1))</f>
        <v>1760</v>
      </c>
      <c r="K46">
        <f t="shared" si="29"/>
        <v>1780</v>
      </c>
      <c r="L46" s="47">
        <f>Chemicals!E7</f>
        <v>1800</v>
      </c>
      <c r="M46" s="23">
        <f t="shared" si="30"/>
        <v>1820</v>
      </c>
      <c r="N46" s="23">
        <f t="shared" si="30"/>
        <v>1840</v>
      </c>
      <c r="O46" s="23">
        <f t="shared" si="30"/>
        <v>1860</v>
      </c>
      <c r="P46" s="23">
        <f t="shared" si="30"/>
        <v>1880</v>
      </c>
      <c r="Q46" s="47">
        <f>Chemicals!F7</f>
        <v>1900</v>
      </c>
      <c r="R46" s="23">
        <f t="shared" si="12"/>
        <v>1980</v>
      </c>
      <c r="S46" s="23">
        <f t="shared" si="12"/>
        <v>2060</v>
      </c>
      <c r="T46" s="23">
        <f t="shared" si="12"/>
        <v>2140</v>
      </c>
      <c r="U46" s="23">
        <f t="shared" si="12"/>
        <v>2220</v>
      </c>
      <c r="V46" s="47">
        <f>Chemicals!G7</f>
        <v>2300</v>
      </c>
      <c r="W46" s="23">
        <f t="shared" si="13"/>
        <v>2360</v>
      </c>
      <c r="X46" s="23">
        <f t="shared" si="13"/>
        <v>2420</v>
      </c>
      <c r="Y46" s="23">
        <f t="shared" si="13"/>
        <v>2480</v>
      </c>
      <c r="Z46" s="23">
        <f t="shared" si="13"/>
        <v>2540</v>
      </c>
      <c r="AA46" s="47">
        <f>Chemicals!H7</f>
        <v>2600</v>
      </c>
      <c r="AB46" s="23">
        <f t="shared" si="14"/>
        <v>2640</v>
      </c>
      <c r="AC46" s="23">
        <f t="shared" si="14"/>
        <v>2680</v>
      </c>
      <c r="AD46" s="23">
        <f t="shared" si="14"/>
        <v>2720</v>
      </c>
      <c r="AE46" s="23">
        <f t="shared" si="14"/>
        <v>2760</v>
      </c>
      <c r="AF46" s="47">
        <f>Chemicals!I7</f>
        <v>2800</v>
      </c>
      <c r="AG46" s="23">
        <f t="shared" si="15"/>
        <v>2840</v>
      </c>
      <c r="AH46" s="23">
        <f t="shared" si="15"/>
        <v>2880</v>
      </c>
      <c r="AI46" s="23">
        <f t="shared" si="15"/>
        <v>2920</v>
      </c>
      <c r="AJ46" s="23">
        <f t="shared" si="15"/>
        <v>2960</v>
      </c>
      <c r="AK46" s="47">
        <f>Chemicals!J7</f>
        <v>3000</v>
      </c>
      <c r="AL46" s="23">
        <f t="shared" si="16"/>
        <v>3060</v>
      </c>
      <c r="AM46" s="23">
        <f t="shared" si="16"/>
        <v>3120</v>
      </c>
      <c r="AN46" s="23">
        <f t="shared" si="16"/>
        <v>3180</v>
      </c>
      <c r="AO46" s="23">
        <f t="shared" si="16"/>
        <v>3240</v>
      </c>
      <c r="AP46" s="47">
        <f>Chemicals!K7</f>
        <v>3300</v>
      </c>
    </row>
    <row r="47" spans="1:42">
      <c r="A47" s="2"/>
      <c r="B47" s="47"/>
      <c r="G47" s="47"/>
      <c r="J47" s="62">
        <f>(J48-I48)/I48</f>
        <v>-2.7210884353741496E-2</v>
      </c>
      <c r="K47" s="62">
        <f t="shared" ref="K47" si="36">(K48-J48)/J48</f>
        <v>-2.7972027972027972E-2</v>
      </c>
      <c r="L47" s="62">
        <f t="shared" ref="L47" si="37">(L48-K48)/K48</f>
        <v>-2.8776978417266189E-2</v>
      </c>
      <c r="M47" s="62">
        <f t="shared" ref="M47" si="38">(M48-L48)/L48</f>
        <v>2.2222222222222223E-2</v>
      </c>
      <c r="N47" s="62">
        <f t="shared" ref="N47" si="39">(N48-M48)/M48</f>
        <v>2.1739130434782608E-2</v>
      </c>
      <c r="O47" s="62">
        <f t="shared" ref="O47" si="40">(O48-N48)/N48</f>
        <v>2.1276595744680851E-2</v>
      </c>
      <c r="P47" s="62">
        <f t="shared" ref="P47" si="41">(P48-O48)/O48</f>
        <v>2.0833333333333332E-2</v>
      </c>
      <c r="Q47" s="62">
        <f t="shared" ref="Q47" si="42">(Q48-P48)/P48</f>
        <v>2.0408163265306121E-2</v>
      </c>
      <c r="R47" s="62">
        <f t="shared" ref="R47" si="43">(R48-Q48)/Q48</f>
        <v>3.3333333333333333E-2</v>
      </c>
      <c r="S47" s="62">
        <f t="shared" ref="S47" si="44">(S48-R48)/R48</f>
        <v>3.2258064516129031E-2</v>
      </c>
      <c r="T47" s="62">
        <f t="shared" ref="T47" si="45">(T48-S48)/S48</f>
        <v>3.125E-2</v>
      </c>
      <c r="U47" s="62">
        <f t="shared" ref="U47" si="46">(U48-T48)/T48</f>
        <v>3.0303030303030304E-2</v>
      </c>
      <c r="V47" s="62">
        <f t="shared" ref="V47" si="47">(V48-U48)/U48</f>
        <v>2.9411764705882353E-2</v>
      </c>
      <c r="W47" s="62">
        <f t="shared" ref="W47" si="48">(W48-V48)/V48</f>
        <v>0.04</v>
      </c>
      <c r="X47" s="62">
        <f t="shared" ref="X47" si="49">(X48-W48)/W48</f>
        <v>3.8461538461538464E-2</v>
      </c>
      <c r="Y47" s="62">
        <f t="shared" ref="Y47" si="50">(Y48-X48)/X48</f>
        <v>3.7037037037037035E-2</v>
      </c>
      <c r="Z47" s="62">
        <f t="shared" ref="Z47" si="51">(Z48-Y48)/Y48</f>
        <v>3.5714285714285712E-2</v>
      </c>
      <c r="AA47" s="62">
        <f t="shared" ref="AA47" si="52">(AA48-Z48)/Z48</f>
        <v>3.4482758620689655E-2</v>
      </c>
      <c r="AB47" s="62">
        <f t="shared" ref="AB47" si="53">(AB48-AA48)/AA48</f>
        <v>2.8571428571428571E-2</v>
      </c>
      <c r="AC47" s="62">
        <f t="shared" ref="AC47" si="54">(AC48-AB48)/AB48</f>
        <v>2.7777777777777776E-2</v>
      </c>
      <c r="AD47" s="62">
        <f t="shared" ref="AD47" si="55">(AD48-AC48)/AC48</f>
        <v>2.7027027027027029E-2</v>
      </c>
      <c r="AE47" s="62">
        <f t="shared" ref="AE47" si="56">(AE48-AD48)/AD48</f>
        <v>2.6315789473684209E-2</v>
      </c>
      <c r="AF47" s="62">
        <f t="shared" ref="AF47" si="57">(AF48-AE48)/AE48</f>
        <v>2.564102564102564E-2</v>
      </c>
      <c r="AG47" s="62">
        <f t="shared" ref="AG47" si="58">(AG48-AF48)/AF48</f>
        <v>2.5000000000000001E-2</v>
      </c>
      <c r="AH47" s="62">
        <f t="shared" ref="AH47" si="59">(AH48-AG48)/AG48</f>
        <v>2.4390243902439025E-2</v>
      </c>
      <c r="AI47" s="62">
        <f t="shared" ref="AI47" si="60">(AI48-AH48)/AH48</f>
        <v>2.3809523809523808E-2</v>
      </c>
      <c r="AJ47" s="62">
        <f t="shared" ref="AJ47" si="61">(AJ48-AI48)/AI48</f>
        <v>2.3255813953488372E-2</v>
      </c>
      <c r="AK47" s="62">
        <f t="shared" ref="AK47" si="62">(AK48-AJ48)/AJ48</f>
        <v>2.2727272727272728E-2</v>
      </c>
      <c r="AL47" s="62">
        <f t="shared" ref="AL47" si="63">(AL48-AK48)/AK48</f>
        <v>1.1111111111111112E-2</v>
      </c>
      <c r="AM47" s="62">
        <f t="shared" ref="AM47" si="64">(AM48-AL48)/AL48</f>
        <v>1.098901098901099E-2</v>
      </c>
      <c r="AN47" s="62">
        <f t="shared" ref="AN47" si="65">(AN48-AM48)/AM48</f>
        <v>1.0869565217391304E-2</v>
      </c>
      <c r="AO47" s="62">
        <f t="shared" ref="AO47" si="66">(AO48-AN48)/AN48</f>
        <v>1.0752688172043012E-2</v>
      </c>
      <c r="AP47" s="62">
        <f t="shared" ref="AP47" si="67">(AP48-AO48)/AO48</f>
        <v>1.0638297872340425E-2</v>
      </c>
    </row>
    <row r="48" spans="1:42">
      <c r="A48" s="2" t="s">
        <v>8</v>
      </c>
      <c r="B48" s="47">
        <f>Chemicals!C32</f>
        <v>1851.3003082858886</v>
      </c>
      <c r="C48">
        <f t="shared" si="35"/>
        <v>2101.040246628711</v>
      </c>
      <c r="D48">
        <f t="shared" si="35"/>
        <v>2350.7801849715333</v>
      </c>
      <c r="E48">
        <f t="shared" si="35"/>
        <v>2600.5201233143553</v>
      </c>
      <c r="F48">
        <f t="shared" si="35"/>
        <v>2850.2600616571776</v>
      </c>
      <c r="G48" s="47">
        <f>Chemicals!D14+Chemicals!D12</f>
        <v>3100</v>
      </c>
      <c r="H48">
        <f t="shared" si="29"/>
        <v>3020</v>
      </c>
      <c r="I48" s="12">
        <f t="shared" si="29"/>
        <v>2940</v>
      </c>
      <c r="J48">
        <f t="shared" si="29"/>
        <v>2860</v>
      </c>
      <c r="K48">
        <f t="shared" si="29"/>
        <v>2780</v>
      </c>
      <c r="L48" s="47">
        <f>Chemicals!E14+Chemicals!E12</f>
        <v>2700</v>
      </c>
      <c r="M48" s="23">
        <f t="shared" si="30"/>
        <v>2760</v>
      </c>
      <c r="N48" s="23">
        <f t="shared" si="30"/>
        <v>2820</v>
      </c>
      <c r="O48" s="23">
        <f t="shared" si="30"/>
        <v>2880</v>
      </c>
      <c r="P48" s="23">
        <f t="shared" si="30"/>
        <v>2940</v>
      </c>
      <c r="Q48" s="47">
        <f>Chemicals!F14+Chemicals!F12</f>
        <v>3000</v>
      </c>
      <c r="R48" s="23">
        <f t="shared" si="12"/>
        <v>3100</v>
      </c>
      <c r="S48" s="23">
        <f t="shared" si="12"/>
        <v>3200</v>
      </c>
      <c r="T48" s="23">
        <f t="shared" si="12"/>
        <v>3300</v>
      </c>
      <c r="U48" s="23">
        <f t="shared" si="12"/>
        <v>3400</v>
      </c>
      <c r="V48" s="47">
        <f>Chemicals!G14+Chemicals!G12</f>
        <v>3500</v>
      </c>
      <c r="W48" s="23">
        <f t="shared" si="13"/>
        <v>3640</v>
      </c>
      <c r="X48" s="23">
        <f t="shared" si="13"/>
        <v>3780</v>
      </c>
      <c r="Y48" s="23">
        <f t="shared" si="13"/>
        <v>3920</v>
      </c>
      <c r="Z48" s="23">
        <f t="shared" si="13"/>
        <v>4060</v>
      </c>
      <c r="AA48" s="47">
        <f>Chemicals!H14+Chemicals!H12</f>
        <v>4200</v>
      </c>
      <c r="AB48" s="23">
        <f t="shared" si="14"/>
        <v>4320</v>
      </c>
      <c r="AC48" s="23">
        <f t="shared" si="14"/>
        <v>4440</v>
      </c>
      <c r="AD48" s="23">
        <f t="shared" si="14"/>
        <v>4560</v>
      </c>
      <c r="AE48" s="23">
        <f t="shared" si="14"/>
        <v>4680</v>
      </c>
      <c r="AF48" s="47">
        <f>Chemicals!I14+Chemicals!I12</f>
        <v>4800</v>
      </c>
      <c r="AG48" s="23">
        <f t="shared" si="15"/>
        <v>4920</v>
      </c>
      <c r="AH48" s="23">
        <f t="shared" si="15"/>
        <v>5040</v>
      </c>
      <c r="AI48" s="23">
        <f t="shared" si="15"/>
        <v>5160</v>
      </c>
      <c r="AJ48" s="23">
        <f t="shared" si="15"/>
        <v>5280</v>
      </c>
      <c r="AK48" s="47">
        <f>Chemicals!J14+Chemicals!J12</f>
        <v>5400</v>
      </c>
      <c r="AL48" s="23">
        <f t="shared" si="16"/>
        <v>5460</v>
      </c>
      <c r="AM48" s="23">
        <f t="shared" si="16"/>
        <v>5520</v>
      </c>
      <c r="AN48" s="23">
        <f t="shared" si="16"/>
        <v>5580</v>
      </c>
      <c r="AO48" s="23">
        <f t="shared" si="16"/>
        <v>5640</v>
      </c>
      <c r="AP48" s="47">
        <f>Chemicals!K14+Chemicals!K12</f>
        <v>5700</v>
      </c>
    </row>
    <row r="49" spans="1:42">
      <c r="A49" s="2"/>
      <c r="B49" s="47"/>
      <c r="G49" s="47"/>
      <c r="J49" s="62">
        <f>(J50-I50)/I50</f>
        <v>4.6511627906976744E-2</v>
      </c>
      <c r="K49" s="62">
        <f t="shared" ref="K49" si="68">(K50-J50)/J50</f>
        <v>4.4444444444444446E-2</v>
      </c>
      <c r="L49" s="62">
        <f t="shared" ref="L49" si="69">(L50-K50)/K50</f>
        <v>4.2553191489361701E-2</v>
      </c>
      <c r="M49" s="62">
        <f t="shared" ref="M49" si="70">(M50-L50)/L50</f>
        <v>3.6734693877551024E-2</v>
      </c>
      <c r="N49" s="62">
        <f t="shared" ref="N49" si="71">(N50-M50)/M50</f>
        <v>3.5433070866141732E-2</v>
      </c>
      <c r="O49" s="62">
        <f t="shared" ref="O49" si="72">(O50-N50)/N50</f>
        <v>3.4220532319391636E-2</v>
      </c>
      <c r="P49" s="62">
        <f t="shared" ref="P49" si="73">(P50-O50)/O50</f>
        <v>3.3088235294117647E-2</v>
      </c>
      <c r="Q49" s="62">
        <f t="shared" ref="Q49" si="74">(Q50-P50)/P50</f>
        <v>3.2028469750889681E-2</v>
      </c>
      <c r="R49" s="62">
        <f t="shared" ref="R49" si="75">(R50-Q50)/Q50</f>
        <v>3.1034482758620689E-2</v>
      </c>
      <c r="S49" s="62">
        <f t="shared" ref="S49" si="76">(S50-R50)/R50</f>
        <v>3.0100334448160536E-2</v>
      </c>
      <c r="T49" s="62">
        <f t="shared" ref="T49" si="77">(T50-S50)/S50</f>
        <v>2.922077922077922E-2</v>
      </c>
      <c r="U49" s="62">
        <f t="shared" ref="U49" si="78">(U50-T50)/T50</f>
        <v>2.8391167192429023E-2</v>
      </c>
      <c r="V49" s="62">
        <f t="shared" ref="V49" si="79">(V50-U50)/U50</f>
        <v>2.7607361963190184E-2</v>
      </c>
      <c r="W49" s="62">
        <f t="shared" ref="W49" si="80">(W50-V50)/V50</f>
        <v>2.0895522388059702E-2</v>
      </c>
      <c r="X49" s="62">
        <f t="shared" ref="X49" si="81">(X50-W50)/W50</f>
        <v>2.046783625730994E-2</v>
      </c>
      <c r="Y49" s="62">
        <f t="shared" ref="Y49" si="82">(Y50-X50)/X50</f>
        <v>2.0057306590257881E-2</v>
      </c>
      <c r="Z49" s="62">
        <f t="shared" ref="Z49" si="83">(Z50-Y50)/Y50</f>
        <v>1.9662921348314606E-2</v>
      </c>
      <c r="AA49" s="62">
        <f t="shared" ref="AA49" si="84">(AA50-Z50)/Z50</f>
        <v>1.928374655647383E-2</v>
      </c>
      <c r="AB49" s="62">
        <f t="shared" ref="AB49" si="85">(AB50-AA50)/AA50</f>
        <v>2.4324324324324326E-2</v>
      </c>
      <c r="AC49" s="62">
        <f t="shared" ref="AC49" si="86">(AC50-AB50)/AB50</f>
        <v>2.3746701846965697E-2</v>
      </c>
      <c r="AD49" s="62">
        <f t="shared" ref="AD49" si="87">(AD50-AC50)/AC50</f>
        <v>2.3195876288659795E-2</v>
      </c>
      <c r="AE49" s="62">
        <f t="shared" ref="AE49" si="88">(AE50-AD50)/AD50</f>
        <v>2.2670025188916875E-2</v>
      </c>
      <c r="AF49" s="62">
        <f t="shared" ref="AF49" si="89">(AF50-AE50)/AE50</f>
        <v>2.2167487684729065E-2</v>
      </c>
      <c r="AG49" s="62">
        <f t="shared" ref="AG49" si="90">(AG50-AF50)/AF50</f>
        <v>9.6385542168674707E-3</v>
      </c>
      <c r="AH49" s="62">
        <f t="shared" ref="AH49" si="91">(AH50-AG50)/AG50</f>
        <v>9.5465393794749408E-3</v>
      </c>
      <c r="AI49" s="62">
        <f t="shared" ref="AI49" si="92">(AI50-AH50)/AH50</f>
        <v>9.4562647754137114E-3</v>
      </c>
      <c r="AJ49" s="62">
        <f t="shared" ref="AJ49" si="93">(AJ50-AI50)/AI50</f>
        <v>9.3676814988290398E-3</v>
      </c>
      <c r="AK49" s="62">
        <f t="shared" ref="AK49" si="94">(AK50-AJ50)/AJ50</f>
        <v>9.2807424593967514E-3</v>
      </c>
      <c r="AL49" s="62">
        <f t="shared" ref="AL49" si="95">(AL50-AK50)/AK50</f>
        <v>4.5977011494252873E-3</v>
      </c>
      <c r="AM49" s="62">
        <f t="shared" ref="AM49" si="96">(AM50-AL50)/AL50</f>
        <v>4.5766590389016018E-3</v>
      </c>
      <c r="AN49" s="62">
        <f t="shared" ref="AN49" si="97">(AN50-AM50)/AM50</f>
        <v>4.5558086560364463E-3</v>
      </c>
      <c r="AO49" s="62">
        <f t="shared" ref="AO49" si="98">(AO50-AN50)/AN50</f>
        <v>4.5351473922902496E-3</v>
      </c>
      <c r="AP49" s="62">
        <f t="shared" ref="AP49" si="99">(AP50-AO50)/AO50</f>
        <v>4.5146726862302479E-3</v>
      </c>
    </row>
    <row r="50" spans="1:42">
      <c r="A50" s="2" t="s">
        <v>9</v>
      </c>
      <c r="B50" s="47">
        <f>Chemicals!C33</f>
        <v>6742.6419230230176</v>
      </c>
      <c r="C50">
        <f t="shared" si="35"/>
        <v>6174.1135384184145</v>
      </c>
      <c r="D50">
        <f t="shared" si="35"/>
        <v>5605.5851538138104</v>
      </c>
      <c r="E50">
        <f t="shared" si="35"/>
        <v>5037.0567692092063</v>
      </c>
      <c r="F50">
        <f t="shared" si="35"/>
        <v>4468.5283846046041</v>
      </c>
      <c r="G50" s="47">
        <f>Chemicals!D8</f>
        <v>3900</v>
      </c>
      <c r="H50">
        <f t="shared" si="29"/>
        <v>4100</v>
      </c>
      <c r="I50" s="12">
        <f t="shared" si="29"/>
        <v>4300</v>
      </c>
      <c r="J50">
        <f t="shared" si="29"/>
        <v>4500</v>
      </c>
      <c r="K50">
        <f t="shared" si="29"/>
        <v>4700</v>
      </c>
      <c r="L50" s="47">
        <f>Chemicals!E8</f>
        <v>4900</v>
      </c>
      <c r="M50" s="23">
        <f t="shared" si="30"/>
        <v>5080</v>
      </c>
      <c r="N50" s="23">
        <f t="shared" si="30"/>
        <v>5260</v>
      </c>
      <c r="O50" s="23">
        <f t="shared" si="30"/>
        <v>5440</v>
      </c>
      <c r="P50" s="23">
        <f t="shared" si="30"/>
        <v>5620</v>
      </c>
      <c r="Q50" s="47">
        <f>Chemicals!F8</f>
        <v>5800</v>
      </c>
      <c r="R50" s="23">
        <f t="shared" si="12"/>
        <v>5980</v>
      </c>
      <c r="S50" s="23">
        <f t="shared" si="12"/>
        <v>6160</v>
      </c>
      <c r="T50" s="23">
        <f t="shared" si="12"/>
        <v>6340</v>
      </c>
      <c r="U50" s="23">
        <f t="shared" si="12"/>
        <v>6520</v>
      </c>
      <c r="V50" s="47">
        <f>Chemicals!G8</f>
        <v>6700</v>
      </c>
      <c r="W50" s="23">
        <f t="shared" si="13"/>
        <v>6840</v>
      </c>
      <c r="X50" s="23">
        <f t="shared" si="13"/>
        <v>6980</v>
      </c>
      <c r="Y50" s="23">
        <f t="shared" si="13"/>
        <v>7120</v>
      </c>
      <c r="Z50" s="23">
        <f t="shared" si="13"/>
        <v>7260</v>
      </c>
      <c r="AA50" s="47">
        <f>Chemicals!H8</f>
        <v>7400</v>
      </c>
      <c r="AB50" s="23">
        <f t="shared" si="14"/>
        <v>7580</v>
      </c>
      <c r="AC50" s="23">
        <f t="shared" si="14"/>
        <v>7760</v>
      </c>
      <c r="AD50" s="23">
        <f t="shared" si="14"/>
        <v>7940</v>
      </c>
      <c r="AE50" s="23">
        <f t="shared" si="14"/>
        <v>8120</v>
      </c>
      <c r="AF50" s="47">
        <f>Chemicals!I8</f>
        <v>8300</v>
      </c>
      <c r="AG50" s="23">
        <f t="shared" si="15"/>
        <v>8380</v>
      </c>
      <c r="AH50" s="23">
        <f t="shared" si="15"/>
        <v>8460</v>
      </c>
      <c r="AI50" s="23">
        <f t="shared" si="15"/>
        <v>8540</v>
      </c>
      <c r="AJ50" s="23">
        <f t="shared" si="15"/>
        <v>8620</v>
      </c>
      <c r="AK50" s="47">
        <f>Chemicals!J8</f>
        <v>8700</v>
      </c>
      <c r="AL50" s="23">
        <f t="shared" si="16"/>
        <v>8740</v>
      </c>
      <c r="AM50" s="23">
        <f t="shared" si="16"/>
        <v>8780</v>
      </c>
      <c r="AN50" s="23">
        <f t="shared" si="16"/>
        <v>8820</v>
      </c>
      <c r="AO50" s="23">
        <f t="shared" si="16"/>
        <v>8860</v>
      </c>
      <c r="AP50" s="47">
        <f>Chemicals!K8</f>
        <v>8900</v>
      </c>
    </row>
    <row r="51" spans="1:42">
      <c r="A51" s="2"/>
      <c r="B51" s="47"/>
      <c r="G51" s="47"/>
      <c r="J51" s="62">
        <f>(J52-I52)/I52</f>
        <v>0</v>
      </c>
      <c r="K51" s="62">
        <f t="shared" ref="K51" si="100">(K52-J52)/J52</f>
        <v>0</v>
      </c>
      <c r="L51" s="62">
        <f t="shared" ref="L51" si="101">(L52-K52)/K52</f>
        <v>0</v>
      </c>
      <c r="M51" s="62">
        <f t="shared" ref="M51" si="102">(M52-L52)/L52</f>
        <v>6.6666666666666666E-2</v>
      </c>
      <c r="N51" s="62">
        <f t="shared" ref="N51" si="103">(N52-M52)/M52</f>
        <v>6.25E-2</v>
      </c>
      <c r="O51" s="62">
        <f t="shared" ref="O51" si="104">(O52-N52)/N52</f>
        <v>5.8823529411764705E-2</v>
      </c>
      <c r="P51" s="62">
        <f t="shared" ref="P51" si="105">(P52-O52)/O52</f>
        <v>5.5555555555555552E-2</v>
      </c>
      <c r="Q51" s="62">
        <f t="shared" ref="Q51" si="106">(Q52-P52)/P52</f>
        <v>5.2631578947368418E-2</v>
      </c>
      <c r="R51" s="62">
        <f t="shared" ref="R51" si="107">(R52-Q52)/Q52</f>
        <v>0</v>
      </c>
      <c r="S51" s="62">
        <f t="shared" ref="S51" si="108">(S52-R52)/R52</f>
        <v>0</v>
      </c>
      <c r="T51" s="62">
        <f t="shared" ref="T51" si="109">(T52-S52)/S52</f>
        <v>0</v>
      </c>
      <c r="U51" s="62">
        <f t="shared" ref="U51" si="110">(U52-T52)/T52</f>
        <v>0</v>
      </c>
      <c r="V51" s="62">
        <f t="shared" ref="V51" si="111">(V52-U52)/U52</f>
        <v>0</v>
      </c>
      <c r="W51" s="62">
        <f t="shared" ref="W51" si="112">(W52-V52)/V52</f>
        <v>0.05</v>
      </c>
      <c r="X51" s="62">
        <f t="shared" ref="X51" si="113">(X52-W52)/W52</f>
        <v>4.7619047619047616E-2</v>
      </c>
      <c r="Y51" s="62">
        <f t="shared" ref="Y51" si="114">(Y52-X52)/X52</f>
        <v>4.5454545454545456E-2</v>
      </c>
      <c r="Z51" s="62">
        <f t="shared" ref="Z51" si="115">(Z52-Y52)/Y52</f>
        <v>4.3478260869565216E-2</v>
      </c>
      <c r="AA51" s="62">
        <f t="shared" ref="AA51" si="116">(AA52-Z52)/Z52</f>
        <v>4.1666666666666664E-2</v>
      </c>
      <c r="AB51" s="62">
        <f t="shared" ref="AB51" si="117">(AB52-AA52)/AA52</f>
        <v>0</v>
      </c>
      <c r="AC51" s="62">
        <f t="shared" ref="AC51" si="118">(AC52-AB52)/AB52</f>
        <v>0</v>
      </c>
      <c r="AD51" s="62">
        <f t="shared" ref="AD51" si="119">(AD52-AC52)/AC52</f>
        <v>0</v>
      </c>
      <c r="AE51" s="62">
        <f t="shared" ref="AE51" si="120">(AE52-AD52)/AD52</f>
        <v>0</v>
      </c>
      <c r="AF51" s="62">
        <f t="shared" ref="AF51" si="121">(AF52-AE52)/AE52</f>
        <v>0</v>
      </c>
      <c r="AG51" s="62">
        <f t="shared" ref="AG51" si="122">(AG52-AF52)/AF52</f>
        <v>0</v>
      </c>
      <c r="AH51" s="62">
        <f t="shared" ref="AH51" si="123">(AH52-AG52)/AG52</f>
        <v>0</v>
      </c>
      <c r="AI51" s="62">
        <f t="shared" ref="AI51" si="124">(AI52-AH52)/AH52</f>
        <v>0</v>
      </c>
      <c r="AJ51" s="62">
        <f t="shared" ref="AJ51" si="125">(AJ52-AI52)/AI52</f>
        <v>0</v>
      </c>
      <c r="AK51" s="62">
        <f t="shared" ref="AK51" si="126">(AK52-AJ52)/AJ52</f>
        <v>0</v>
      </c>
      <c r="AL51" s="62">
        <f t="shared" ref="AL51" si="127">(AL52-AK52)/AK52</f>
        <v>0.08</v>
      </c>
      <c r="AM51" s="62">
        <f t="shared" ref="AM51" si="128">(AM52-AL52)/AL52</f>
        <v>7.407407407407407E-2</v>
      </c>
      <c r="AN51" s="62">
        <f t="shared" ref="AN51" si="129">(AN52-AM52)/AM52</f>
        <v>6.8965517241379309E-2</v>
      </c>
      <c r="AO51" s="62">
        <f t="shared" ref="AO51" si="130">(AO52-AN52)/AN52</f>
        <v>6.4516129032258063E-2</v>
      </c>
      <c r="AP51" s="62">
        <f t="shared" ref="AP51" si="131">(AP52-AO52)/AO52</f>
        <v>6.0606060606060608E-2</v>
      </c>
    </row>
    <row r="52" spans="1:42">
      <c r="A52" s="2" t="s">
        <v>10</v>
      </c>
      <c r="B52" s="47">
        <f>Chemicals!C33</f>
        <v>6742.6419230230176</v>
      </c>
      <c r="C52">
        <f t="shared" si="35"/>
        <v>5454.1135384184145</v>
      </c>
      <c r="D52">
        <f t="shared" si="35"/>
        <v>4165.5851538138104</v>
      </c>
      <c r="E52">
        <f t="shared" si="35"/>
        <v>2877.0567692092068</v>
      </c>
      <c r="F52">
        <f t="shared" si="35"/>
        <v>1588.5283846046032</v>
      </c>
      <c r="G52" s="47">
        <f>Chemicals!D15</f>
        <v>300</v>
      </c>
      <c r="H52">
        <f t="shared" si="29"/>
        <v>300</v>
      </c>
      <c r="I52" s="12">
        <f t="shared" si="29"/>
        <v>300</v>
      </c>
      <c r="J52">
        <f t="shared" si="29"/>
        <v>300</v>
      </c>
      <c r="K52">
        <f t="shared" si="29"/>
        <v>300</v>
      </c>
      <c r="L52" s="47">
        <f>Chemicals!E15</f>
        <v>300</v>
      </c>
      <c r="M52" s="23">
        <f t="shared" si="30"/>
        <v>320</v>
      </c>
      <c r="N52" s="23">
        <f t="shared" si="30"/>
        <v>340</v>
      </c>
      <c r="O52" s="23">
        <f t="shared" si="30"/>
        <v>360</v>
      </c>
      <c r="P52" s="23">
        <f t="shared" si="30"/>
        <v>380</v>
      </c>
      <c r="Q52" s="47">
        <f>Chemicals!F15</f>
        <v>400</v>
      </c>
      <c r="R52" s="23">
        <f t="shared" si="12"/>
        <v>400</v>
      </c>
      <c r="S52" s="23">
        <f t="shared" si="12"/>
        <v>400</v>
      </c>
      <c r="T52" s="23">
        <f t="shared" si="12"/>
        <v>400</v>
      </c>
      <c r="U52" s="23">
        <f t="shared" si="12"/>
        <v>400</v>
      </c>
      <c r="V52" s="47">
        <f>Chemicals!G15</f>
        <v>400</v>
      </c>
      <c r="W52" s="23">
        <f t="shared" si="13"/>
        <v>420</v>
      </c>
      <c r="X52" s="23">
        <f t="shared" si="13"/>
        <v>440</v>
      </c>
      <c r="Y52" s="23">
        <f t="shared" si="13"/>
        <v>460</v>
      </c>
      <c r="Z52" s="23">
        <f t="shared" si="13"/>
        <v>480</v>
      </c>
      <c r="AA52" s="47">
        <f>Chemicals!H15</f>
        <v>500</v>
      </c>
      <c r="AB52" s="23">
        <f t="shared" si="14"/>
        <v>500</v>
      </c>
      <c r="AC52" s="23">
        <f t="shared" si="14"/>
        <v>500</v>
      </c>
      <c r="AD52" s="23">
        <f t="shared" si="14"/>
        <v>500</v>
      </c>
      <c r="AE52" s="23">
        <f t="shared" si="14"/>
        <v>500</v>
      </c>
      <c r="AF52" s="47">
        <f>Chemicals!I15</f>
        <v>500</v>
      </c>
      <c r="AG52" s="23">
        <f t="shared" si="15"/>
        <v>500</v>
      </c>
      <c r="AH52" s="23">
        <f t="shared" si="15"/>
        <v>500</v>
      </c>
      <c r="AI52" s="23">
        <f t="shared" si="15"/>
        <v>500</v>
      </c>
      <c r="AJ52" s="23">
        <f t="shared" si="15"/>
        <v>500</v>
      </c>
      <c r="AK52" s="47">
        <f>Chemicals!J15</f>
        <v>500</v>
      </c>
      <c r="AL52" s="23">
        <f t="shared" si="16"/>
        <v>540</v>
      </c>
      <c r="AM52" s="23">
        <f t="shared" si="16"/>
        <v>580</v>
      </c>
      <c r="AN52" s="23">
        <f t="shared" si="16"/>
        <v>620</v>
      </c>
      <c r="AO52" s="23">
        <f t="shared" si="16"/>
        <v>660</v>
      </c>
      <c r="AP52" s="47">
        <f>Chemicals!K15</f>
        <v>700</v>
      </c>
    </row>
    <row r="53" spans="1:42">
      <c r="A53" s="2"/>
      <c r="B53" s="47"/>
      <c r="G53" s="47"/>
      <c r="L53" s="47"/>
      <c r="M53" s="23"/>
      <c r="N53" s="23"/>
      <c r="O53" s="23"/>
      <c r="P53" s="23"/>
      <c r="Q53" s="47"/>
      <c r="R53" s="23"/>
      <c r="S53" s="23"/>
      <c r="T53" s="23"/>
      <c r="U53" s="23"/>
      <c r="V53" s="47"/>
      <c r="W53" s="23"/>
      <c r="X53" s="23"/>
      <c r="Y53" s="23"/>
      <c r="Z53" s="23"/>
      <c r="AA53" s="47"/>
      <c r="AB53" s="23"/>
      <c r="AC53" s="23"/>
      <c r="AD53" s="23"/>
      <c r="AE53" s="23"/>
      <c r="AF53" s="47"/>
      <c r="AG53" s="23"/>
      <c r="AH53" s="23"/>
      <c r="AI53" s="23"/>
      <c r="AJ53" s="23"/>
      <c r="AK53" s="47"/>
      <c r="AL53" s="23"/>
      <c r="AM53" s="23"/>
      <c r="AN53" s="23"/>
      <c r="AO53" s="23"/>
      <c r="AP53" s="47"/>
    </row>
    <row r="54" spans="1:42">
      <c r="A54" s="2" t="s">
        <v>11</v>
      </c>
      <c r="B54" s="47">
        <f>Chemicals!C28+Chemicals!C26</f>
        <v>184.91954405072462</v>
      </c>
      <c r="C54">
        <f t="shared" si="35"/>
        <v>147.9356352405797</v>
      </c>
      <c r="D54">
        <f t="shared" si="35"/>
        <v>110.95172643043477</v>
      </c>
      <c r="E54">
        <f t="shared" si="35"/>
        <v>73.96781762028985</v>
      </c>
      <c r="F54">
        <f t="shared" si="35"/>
        <v>36.983908810144925</v>
      </c>
      <c r="G54" s="47">
        <f>Chemicals!D11</f>
        <v>0</v>
      </c>
      <c r="H54">
        <f t="shared" si="29"/>
        <v>0</v>
      </c>
      <c r="I54" s="12">
        <f t="shared" si="29"/>
        <v>0</v>
      </c>
      <c r="J54">
        <f t="shared" si="29"/>
        <v>0</v>
      </c>
      <c r="K54">
        <f t="shared" si="29"/>
        <v>0</v>
      </c>
      <c r="L54" s="47">
        <f>Chemicals!E11</f>
        <v>0</v>
      </c>
      <c r="M54" s="23">
        <f t="shared" si="30"/>
        <v>0</v>
      </c>
      <c r="N54" s="23">
        <f t="shared" si="30"/>
        <v>0</v>
      </c>
      <c r="O54" s="23">
        <f t="shared" si="30"/>
        <v>0</v>
      </c>
      <c r="P54" s="23">
        <f t="shared" si="30"/>
        <v>0</v>
      </c>
      <c r="Q54" s="47">
        <f>Chemicals!F11</f>
        <v>0</v>
      </c>
      <c r="R54" s="23">
        <f t="shared" si="12"/>
        <v>0</v>
      </c>
      <c r="S54" s="23">
        <f t="shared" si="12"/>
        <v>0</v>
      </c>
      <c r="T54" s="23">
        <f t="shared" si="12"/>
        <v>0</v>
      </c>
      <c r="U54" s="23">
        <f t="shared" si="12"/>
        <v>0</v>
      </c>
      <c r="V54" s="47">
        <f>Chemicals!G11</f>
        <v>0</v>
      </c>
      <c r="W54" s="23">
        <f t="shared" si="13"/>
        <v>0</v>
      </c>
      <c r="X54" s="23">
        <f t="shared" si="13"/>
        <v>0</v>
      </c>
      <c r="Y54" s="23">
        <f t="shared" si="13"/>
        <v>0</v>
      </c>
      <c r="Z54" s="23">
        <f t="shared" si="13"/>
        <v>0</v>
      </c>
      <c r="AA54" s="47">
        <f>Chemicals!H11</f>
        <v>0</v>
      </c>
      <c r="AB54" s="23">
        <f t="shared" si="14"/>
        <v>0</v>
      </c>
      <c r="AC54" s="23">
        <f t="shared" si="14"/>
        <v>0</v>
      </c>
      <c r="AD54" s="23">
        <f t="shared" si="14"/>
        <v>0</v>
      </c>
      <c r="AE54" s="23">
        <f t="shared" si="14"/>
        <v>0</v>
      </c>
      <c r="AF54" s="47">
        <f>Chemicals!I11</f>
        <v>0</v>
      </c>
      <c r="AG54" s="23">
        <f t="shared" si="15"/>
        <v>0</v>
      </c>
      <c r="AH54" s="23">
        <f t="shared" si="15"/>
        <v>0</v>
      </c>
      <c r="AI54" s="23">
        <f t="shared" si="15"/>
        <v>0</v>
      </c>
      <c r="AJ54" s="23">
        <f t="shared" si="15"/>
        <v>0</v>
      </c>
      <c r="AK54" s="47">
        <f>Chemicals!J11</f>
        <v>0</v>
      </c>
      <c r="AL54" s="23">
        <f t="shared" si="16"/>
        <v>0</v>
      </c>
      <c r="AM54" s="23">
        <f t="shared" si="16"/>
        <v>0</v>
      </c>
      <c r="AN54" s="23">
        <f t="shared" si="16"/>
        <v>0</v>
      </c>
      <c r="AO54" s="23">
        <f t="shared" si="16"/>
        <v>0</v>
      </c>
      <c r="AP54" s="47">
        <f>Chemicals!K11</f>
        <v>0</v>
      </c>
    </row>
    <row r="55" spans="1:42">
      <c r="A55" s="2" t="s">
        <v>12</v>
      </c>
      <c r="B55" s="47">
        <v>0</v>
      </c>
      <c r="C55">
        <f t="shared" si="35"/>
        <v>0</v>
      </c>
      <c r="D55">
        <f t="shared" si="35"/>
        <v>0</v>
      </c>
      <c r="E55">
        <f t="shared" si="35"/>
        <v>0</v>
      </c>
      <c r="F55">
        <f t="shared" si="35"/>
        <v>0</v>
      </c>
      <c r="G55" s="47">
        <v>0</v>
      </c>
      <c r="H55">
        <f t="shared" si="29"/>
        <v>0</v>
      </c>
      <c r="I55" s="12">
        <f t="shared" si="29"/>
        <v>0</v>
      </c>
      <c r="J55">
        <f t="shared" si="29"/>
        <v>0</v>
      </c>
      <c r="K55">
        <f t="shared" si="29"/>
        <v>0</v>
      </c>
      <c r="L55" s="47">
        <v>0</v>
      </c>
      <c r="M55" s="23">
        <f t="shared" si="30"/>
        <v>0</v>
      </c>
      <c r="N55" s="23">
        <f t="shared" si="30"/>
        <v>0</v>
      </c>
      <c r="O55" s="23">
        <f t="shared" si="30"/>
        <v>0</v>
      </c>
      <c r="P55" s="23">
        <f t="shared" si="30"/>
        <v>0</v>
      </c>
      <c r="Q55" s="47">
        <v>0</v>
      </c>
      <c r="R55" s="23">
        <f t="shared" si="12"/>
        <v>0</v>
      </c>
      <c r="S55" s="23">
        <f t="shared" si="12"/>
        <v>0</v>
      </c>
      <c r="T55" s="23">
        <f t="shared" si="12"/>
        <v>0</v>
      </c>
      <c r="U55" s="23">
        <f t="shared" si="12"/>
        <v>0</v>
      </c>
      <c r="V55" s="47">
        <v>0</v>
      </c>
      <c r="W55" s="23">
        <f t="shared" si="13"/>
        <v>0</v>
      </c>
      <c r="X55" s="23">
        <f t="shared" si="13"/>
        <v>0</v>
      </c>
      <c r="Y55" s="23">
        <f t="shared" si="13"/>
        <v>0</v>
      </c>
      <c r="Z55" s="23">
        <f t="shared" si="13"/>
        <v>0</v>
      </c>
      <c r="AA55" s="47">
        <v>0</v>
      </c>
      <c r="AB55" s="23">
        <f t="shared" si="14"/>
        <v>0</v>
      </c>
      <c r="AC55" s="23">
        <f t="shared" si="14"/>
        <v>0</v>
      </c>
      <c r="AD55" s="23">
        <f t="shared" si="14"/>
        <v>0</v>
      </c>
      <c r="AE55" s="23">
        <f t="shared" si="14"/>
        <v>0</v>
      </c>
      <c r="AF55" s="47">
        <v>0</v>
      </c>
      <c r="AG55" s="23">
        <f t="shared" si="15"/>
        <v>0</v>
      </c>
      <c r="AH55" s="23">
        <f t="shared" si="15"/>
        <v>0</v>
      </c>
      <c r="AI55" s="23">
        <f t="shared" si="15"/>
        <v>0</v>
      </c>
      <c r="AJ55" s="23">
        <f t="shared" si="15"/>
        <v>0</v>
      </c>
      <c r="AK55" s="47">
        <v>0</v>
      </c>
      <c r="AL55" s="23">
        <f t="shared" si="16"/>
        <v>0</v>
      </c>
      <c r="AM55" s="23">
        <f t="shared" si="16"/>
        <v>0</v>
      </c>
      <c r="AN55" s="23">
        <f t="shared" si="16"/>
        <v>0</v>
      </c>
      <c r="AO55" s="23">
        <f t="shared" si="16"/>
        <v>0</v>
      </c>
      <c r="AP55" s="47">
        <v>0</v>
      </c>
    </row>
    <row r="56" spans="1:42">
      <c r="A56" s="2" t="s">
        <v>13</v>
      </c>
      <c r="B56" s="47">
        <v>0</v>
      </c>
      <c r="C56">
        <f t="shared" si="35"/>
        <v>0</v>
      </c>
      <c r="D56">
        <f t="shared" si="35"/>
        <v>0</v>
      </c>
      <c r="E56">
        <f t="shared" si="35"/>
        <v>0</v>
      </c>
      <c r="F56">
        <f t="shared" si="35"/>
        <v>0</v>
      </c>
      <c r="G56" s="47">
        <v>0</v>
      </c>
      <c r="H56">
        <f t="shared" si="29"/>
        <v>0</v>
      </c>
      <c r="I56" s="12">
        <f t="shared" si="29"/>
        <v>0</v>
      </c>
      <c r="J56">
        <f t="shared" si="29"/>
        <v>0</v>
      </c>
      <c r="K56">
        <f t="shared" si="29"/>
        <v>0</v>
      </c>
      <c r="L56" s="47">
        <v>0</v>
      </c>
      <c r="M56" s="23">
        <f t="shared" si="30"/>
        <v>0</v>
      </c>
      <c r="N56" s="23">
        <f t="shared" si="30"/>
        <v>0</v>
      </c>
      <c r="O56" s="23">
        <f t="shared" si="30"/>
        <v>0</v>
      </c>
      <c r="P56" s="23">
        <f t="shared" si="30"/>
        <v>0</v>
      </c>
      <c r="Q56" s="47">
        <v>0</v>
      </c>
      <c r="R56" s="23">
        <f t="shared" si="12"/>
        <v>0</v>
      </c>
      <c r="S56" s="23">
        <f t="shared" si="12"/>
        <v>0</v>
      </c>
      <c r="T56" s="23">
        <f t="shared" si="12"/>
        <v>0</v>
      </c>
      <c r="U56" s="23">
        <f t="shared" si="12"/>
        <v>0</v>
      </c>
      <c r="V56" s="47">
        <v>0</v>
      </c>
      <c r="W56" s="23">
        <f t="shared" si="13"/>
        <v>0</v>
      </c>
      <c r="X56" s="23">
        <f t="shared" si="13"/>
        <v>0</v>
      </c>
      <c r="Y56" s="23">
        <f t="shared" si="13"/>
        <v>0</v>
      </c>
      <c r="Z56" s="23">
        <f t="shared" si="13"/>
        <v>0</v>
      </c>
      <c r="AA56" s="47">
        <v>0</v>
      </c>
      <c r="AB56" s="23">
        <f t="shared" si="14"/>
        <v>0</v>
      </c>
      <c r="AC56" s="23">
        <f t="shared" si="14"/>
        <v>0</v>
      </c>
      <c r="AD56" s="23">
        <f t="shared" si="14"/>
        <v>0</v>
      </c>
      <c r="AE56" s="23">
        <f t="shared" si="14"/>
        <v>0</v>
      </c>
      <c r="AF56" s="47">
        <v>0</v>
      </c>
      <c r="AG56" s="23">
        <f t="shared" si="15"/>
        <v>0</v>
      </c>
      <c r="AH56" s="23">
        <f t="shared" si="15"/>
        <v>0</v>
      </c>
      <c r="AI56" s="23">
        <f t="shared" si="15"/>
        <v>0</v>
      </c>
      <c r="AJ56" s="23">
        <f t="shared" si="15"/>
        <v>0</v>
      </c>
      <c r="AK56" s="47">
        <v>0</v>
      </c>
      <c r="AL56" s="23">
        <f t="shared" si="16"/>
        <v>0</v>
      </c>
      <c r="AM56" s="23">
        <f t="shared" si="16"/>
        <v>0</v>
      </c>
      <c r="AN56" s="23">
        <f t="shared" si="16"/>
        <v>0</v>
      </c>
      <c r="AO56" s="23">
        <f t="shared" si="16"/>
        <v>0</v>
      </c>
      <c r="AP56" s="47">
        <v>0</v>
      </c>
    </row>
    <row r="57" spans="1:42">
      <c r="A57" s="2"/>
      <c r="B57" s="47"/>
      <c r="G57" s="47"/>
      <c r="J57" s="62">
        <f>(J58-I58)/I58</f>
        <v>6.5217391304347824E-2</v>
      </c>
      <c r="K57" s="62">
        <f t="shared" ref="K57" si="132">(K58-J58)/J58</f>
        <v>6.1224489795918366E-2</v>
      </c>
      <c r="L57" s="62">
        <f t="shared" ref="L57" si="133">(L58-K58)/K58</f>
        <v>5.7692307692307696E-2</v>
      </c>
      <c r="M57" s="62">
        <f t="shared" ref="M57" si="134">(M58-L58)/L58</f>
        <v>1.8181818181818181E-2</v>
      </c>
      <c r="N57" s="62">
        <f t="shared" ref="N57" si="135">(N58-M58)/M58</f>
        <v>1.7857142857142856E-2</v>
      </c>
      <c r="O57" s="62">
        <f t="shared" ref="O57" si="136">(O58-N58)/N58</f>
        <v>1.7543859649122806E-2</v>
      </c>
      <c r="P57" s="62">
        <f t="shared" ref="P57" si="137">(P58-O58)/O58</f>
        <v>1.7241379310344827E-2</v>
      </c>
      <c r="Q57" s="62">
        <f t="shared" ref="Q57" si="138">(Q58-P58)/P58</f>
        <v>1.6949152542372881E-2</v>
      </c>
      <c r="R57" s="62">
        <f t="shared" ref="R57" si="139">(R58-Q58)/Q58</f>
        <v>1.6666666666666666E-2</v>
      </c>
      <c r="S57" s="62">
        <f t="shared" ref="S57" si="140">(S58-R58)/R58</f>
        <v>1.6393442622950821E-2</v>
      </c>
      <c r="T57" s="62">
        <f t="shared" ref="T57" si="141">(T58-S58)/S58</f>
        <v>1.6129032258064516E-2</v>
      </c>
      <c r="U57" s="62">
        <f t="shared" ref="U57" si="142">(U58-T58)/T58</f>
        <v>1.5873015873015872E-2</v>
      </c>
      <c r="V57" s="62">
        <f t="shared" ref="V57" si="143">(V58-U58)/U58</f>
        <v>1.5625E-2</v>
      </c>
      <c r="W57" s="62">
        <f t="shared" ref="W57" si="144">(W58-V58)/V58</f>
        <v>1.5384615384615385E-2</v>
      </c>
      <c r="X57" s="62">
        <f t="shared" ref="X57" si="145">(X58-W58)/W58</f>
        <v>1.5151515151515152E-2</v>
      </c>
      <c r="Y57" s="62">
        <f t="shared" ref="Y57" si="146">(Y58-X58)/X58</f>
        <v>1.4925373134328358E-2</v>
      </c>
      <c r="Z57" s="62">
        <f t="shared" ref="Z57" si="147">(Z58-Y58)/Y58</f>
        <v>1.4705882352941176E-2</v>
      </c>
      <c r="AA57" s="62">
        <f t="shared" ref="AA57" si="148">(AA58-Z58)/Z58</f>
        <v>1.4492753623188406E-2</v>
      </c>
      <c r="AB57" s="62">
        <f t="shared" ref="AB57" si="149">(AB58-AA58)/AA58</f>
        <v>0</v>
      </c>
      <c r="AC57" s="62">
        <f t="shared" ref="AC57" si="150">(AC58-AB58)/AB58</f>
        <v>0</v>
      </c>
      <c r="AD57" s="62">
        <f t="shared" ref="AD57" si="151">(AD58-AC58)/AC58</f>
        <v>0</v>
      </c>
      <c r="AE57" s="62">
        <f t="shared" ref="AE57" si="152">(AE58-AD58)/AD58</f>
        <v>0</v>
      </c>
      <c r="AF57" s="62">
        <f t="shared" ref="AF57" si="153">(AF58-AE58)/AE58</f>
        <v>0</v>
      </c>
      <c r="AG57" s="62">
        <f t="shared" ref="AG57" si="154">(AG58-AF58)/AF58</f>
        <v>0</v>
      </c>
      <c r="AH57" s="62">
        <f t="shared" ref="AH57" si="155">(AH58-AG58)/AG58</f>
        <v>0</v>
      </c>
      <c r="AI57" s="62">
        <f t="shared" ref="AI57" si="156">(AI58-AH58)/AH58</f>
        <v>0</v>
      </c>
      <c r="AJ57" s="62">
        <f t="shared" ref="AJ57" si="157">(AJ58-AI58)/AI58</f>
        <v>0</v>
      </c>
      <c r="AK57" s="62">
        <f t="shared" ref="AK57" si="158">(AK58-AJ58)/AJ58</f>
        <v>0</v>
      </c>
      <c r="AL57" s="62">
        <f t="shared" ref="AL57" si="159">(AL58-AK58)/AK58</f>
        <v>-1.4285714285714285E-2</v>
      </c>
      <c r="AM57" s="62">
        <f t="shared" ref="AM57" si="160">(AM58-AL58)/AL58</f>
        <v>-1.4492753623188406E-2</v>
      </c>
      <c r="AN57" s="62">
        <f t="shared" ref="AN57" si="161">(AN58-AM58)/AM58</f>
        <v>-1.4705882352941176E-2</v>
      </c>
      <c r="AO57" s="62">
        <f t="shared" ref="AO57" si="162">(AO58-AN58)/AN58</f>
        <v>-1.4925373134328358E-2</v>
      </c>
      <c r="AP57" s="62">
        <f t="shared" ref="AP57" si="163">(AP58-AO58)/AO58</f>
        <v>-1.5151515151515152E-2</v>
      </c>
    </row>
    <row r="58" spans="1:42">
      <c r="A58" s="2" t="s">
        <v>14</v>
      </c>
      <c r="B58" s="47">
        <f>Chemicals!C29</f>
        <v>0</v>
      </c>
      <c r="C58">
        <f t="shared" si="35"/>
        <v>160</v>
      </c>
      <c r="D58">
        <f t="shared" si="35"/>
        <v>320</v>
      </c>
      <c r="E58">
        <f t="shared" si="35"/>
        <v>480</v>
      </c>
      <c r="F58">
        <f t="shared" si="35"/>
        <v>640</v>
      </c>
      <c r="G58" s="47">
        <f>Chemicals!D10</f>
        <v>800</v>
      </c>
      <c r="H58">
        <f t="shared" si="29"/>
        <v>860</v>
      </c>
      <c r="I58" s="12">
        <f t="shared" si="29"/>
        <v>920</v>
      </c>
      <c r="J58">
        <f t="shared" si="29"/>
        <v>980</v>
      </c>
      <c r="K58">
        <f t="shared" si="29"/>
        <v>1040</v>
      </c>
      <c r="L58" s="47">
        <f>Chemicals!E10</f>
        <v>1100</v>
      </c>
      <c r="M58" s="23">
        <f t="shared" si="30"/>
        <v>1120</v>
      </c>
      <c r="N58" s="23">
        <f t="shared" si="30"/>
        <v>1140</v>
      </c>
      <c r="O58" s="23">
        <f t="shared" si="30"/>
        <v>1160</v>
      </c>
      <c r="P58" s="23">
        <f t="shared" si="30"/>
        <v>1180</v>
      </c>
      <c r="Q58" s="47">
        <f>Chemicals!F10</f>
        <v>1200</v>
      </c>
      <c r="R58" s="23">
        <f t="shared" si="12"/>
        <v>1220</v>
      </c>
      <c r="S58" s="23">
        <f t="shared" si="12"/>
        <v>1240</v>
      </c>
      <c r="T58" s="23">
        <f t="shared" si="12"/>
        <v>1260</v>
      </c>
      <c r="U58" s="23">
        <f t="shared" si="12"/>
        <v>1280</v>
      </c>
      <c r="V58" s="47">
        <f>Chemicals!G10</f>
        <v>1300</v>
      </c>
      <c r="W58" s="23">
        <f t="shared" si="13"/>
        <v>1320</v>
      </c>
      <c r="X58" s="23">
        <f t="shared" si="13"/>
        <v>1340</v>
      </c>
      <c r="Y58" s="23">
        <f t="shared" si="13"/>
        <v>1360</v>
      </c>
      <c r="Z58" s="23">
        <f t="shared" si="13"/>
        <v>1380</v>
      </c>
      <c r="AA58" s="47">
        <f>Chemicals!H10</f>
        <v>1400</v>
      </c>
      <c r="AB58" s="23">
        <f t="shared" si="14"/>
        <v>1400</v>
      </c>
      <c r="AC58" s="23">
        <f t="shared" si="14"/>
        <v>1400</v>
      </c>
      <c r="AD58" s="23">
        <f t="shared" si="14"/>
        <v>1400</v>
      </c>
      <c r="AE58" s="23">
        <f t="shared" si="14"/>
        <v>1400</v>
      </c>
      <c r="AF58" s="47">
        <f>Chemicals!I10</f>
        <v>1400</v>
      </c>
      <c r="AG58" s="23">
        <f t="shared" si="15"/>
        <v>1400</v>
      </c>
      <c r="AH58" s="23">
        <f t="shared" si="15"/>
        <v>1400</v>
      </c>
      <c r="AI58" s="23">
        <f t="shared" si="15"/>
        <v>1400</v>
      </c>
      <c r="AJ58" s="23">
        <f t="shared" si="15"/>
        <v>1400</v>
      </c>
      <c r="AK58" s="47">
        <f>Chemicals!J10</f>
        <v>1400</v>
      </c>
      <c r="AL58" s="23">
        <f t="shared" si="16"/>
        <v>1380</v>
      </c>
      <c r="AM58" s="23">
        <f t="shared" si="16"/>
        <v>1360</v>
      </c>
      <c r="AN58" s="23">
        <f t="shared" si="16"/>
        <v>1340</v>
      </c>
      <c r="AO58" s="23">
        <f t="shared" si="16"/>
        <v>1320</v>
      </c>
      <c r="AP58" s="47">
        <f>Chemicals!K10</f>
        <v>1300</v>
      </c>
    </row>
    <row r="59" spans="1:42">
      <c r="A59" s="2"/>
      <c r="B59" s="47"/>
      <c r="G59" s="47"/>
      <c r="L59" s="47"/>
      <c r="M59" s="23"/>
      <c r="N59" s="23"/>
      <c r="O59" s="23"/>
      <c r="P59" s="23"/>
      <c r="Q59" s="47"/>
      <c r="R59" s="23"/>
      <c r="S59" s="23"/>
      <c r="T59" s="23"/>
      <c r="U59" s="23"/>
      <c r="V59" s="47"/>
      <c r="W59" s="23"/>
      <c r="X59" s="23"/>
      <c r="Y59" s="23"/>
      <c r="Z59" s="23"/>
      <c r="AA59" s="47"/>
      <c r="AB59" s="23"/>
      <c r="AC59" s="23"/>
      <c r="AD59" s="23"/>
      <c r="AE59" s="23"/>
      <c r="AF59" s="47"/>
      <c r="AG59" s="23"/>
      <c r="AH59" s="23"/>
      <c r="AI59" s="23"/>
      <c r="AJ59" s="23"/>
      <c r="AK59" s="47"/>
      <c r="AL59" s="23"/>
      <c r="AM59" s="23"/>
      <c r="AN59" s="23"/>
      <c r="AO59" s="23"/>
      <c r="AP59" s="47"/>
    </row>
    <row r="60" spans="1:42">
      <c r="A60" s="2" t="s">
        <v>15</v>
      </c>
      <c r="B60" s="47">
        <v>0</v>
      </c>
      <c r="C60">
        <f t="shared" si="35"/>
        <v>0</v>
      </c>
      <c r="D60">
        <f t="shared" si="35"/>
        <v>0</v>
      </c>
      <c r="E60">
        <f t="shared" si="35"/>
        <v>0</v>
      </c>
      <c r="F60">
        <f t="shared" si="35"/>
        <v>0</v>
      </c>
      <c r="G60" s="47">
        <f>Chemicals!D9</f>
        <v>0</v>
      </c>
      <c r="H60">
        <f t="shared" si="29"/>
        <v>0</v>
      </c>
      <c r="I60" s="12">
        <f t="shared" si="29"/>
        <v>0</v>
      </c>
      <c r="J60">
        <f t="shared" si="29"/>
        <v>0</v>
      </c>
      <c r="K60">
        <f t="shared" si="29"/>
        <v>0</v>
      </c>
      <c r="L60" s="47">
        <f>Chemicals!E9</f>
        <v>0</v>
      </c>
      <c r="M60" s="23">
        <f t="shared" si="30"/>
        <v>0</v>
      </c>
      <c r="N60" s="23">
        <f t="shared" si="30"/>
        <v>0</v>
      </c>
      <c r="O60" s="23">
        <f t="shared" si="30"/>
        <v>0</v>
      </c>
      <c r="P60" s="23">
        <f t="shared" si="30"/>
        <v>0</v>
      </c>
      <c r="Q60" s="47">
        <f>Chemicals!F9</f>
        <v>0</v>
      </c>
      <c r="R60" s="23">
        <f t="shared" si="12"/>
        <v>0</v>
      </c>
      <c r="S60" s="23">
        <f t="shared" si="12"/>
        <v>0</v>
      </c>
      <c r="T60" s="23">
        <f t="shared" si="12"/>
        <v>0</v>
      </c>
      <c r="U60" s="23">
        <f t="shared" si="12"/>
        <v>0</v>
      </c>
      <c r="V60" s="47">
        <f>Chemicals!G9</f>
        <v>0</v>
      </c>
      <c r="W60" s="23">
        <f t="shared" si="13"/>
        <v>0</v>
      </c>
      <c r="X60" s="23">
        <f t="shared" si="13"/>
        <v>0</v>
      </c>
      <c r="Y60" s="23">
        <f t="shared" si="13"/>
        <v>0</v>
      </c>
      <c r="Z60" s="23">
        <f t="shared" si="13"/>
        <v>0</v>
      </c>
      <c r="AA60" s="47">
        <f>Chemicals!H9</f>
        <v>0</v>
      </c>
      <c r="AB60" s="23">
        <f t="shared" si="14"/>
        <v>0</v>
      </c>
      <c r="AC60" s="23">
        <f t="shared" si="14"/>
        <v>0</v>
      </c>
      <c r="AD60" s="23">
        <f t="shared" si="14"/>
        <v>0</v>
      </c>
      <c r="AE60" s="23">
        <f t="shared" si="14"/>
        <v>0</v>
      </c>
      <c r="AF60" s="47">
        <f>Chemicals!I9</f>
        <v>0</v>
      </c>
      <c r="AG60" s="23">
        <f t="shared" si="15"/>
        <v>0</v>
      </c>
      <c r="AH60" s="23">
        <f t="shared" si="15"/>
        <v>0</v>
      </c>
      <c r="AI60" s="23">
        <f t="shared" si="15"/>
        <v>0</v>
      </c>
      <c r="AJ60" s="23">
        <f t="shared" si="15"/>
        <v>0</v>
      </c>
      <c r="AK60" s="47">
        <f>Chemicals!J9</f>
        <v>0</v>
      </c>
      <c r="AL60" s="23">
        <f t="shared" si="16"/>
        <v>0</v>
      </c>
      <c r="AM60" s="23">
        <f t="shared" si="16"/>
        <v>0</v>
      </c>
      <c r="AN60" s="23">
        <f t="shared" si="16"/>
        <v>0</v>
      </c>
      <c r="AO60" s="23">
        <f t="shared" si="16"/>
        <v>0</v>
      </c>
      <c r="AP60" s="47">
        <f>Chemicals!K9</f>
        <v>0</v>
      </c>
    </row>
    <row r="61" spans="1:42">
      <c r="A61" s="2" t="s">
        <v>16</v>
      </c>
      <c r="B61" s="47">
        <v>0</v>
      </c>
      <c r="C61">
        <f t="shared" si="35"/>
        <v>0</v>
      </c>
      <c r="D61">
        <f t="shared" si="35"/>
        <v>0</v>
      </c>
      <c r="E61">
        <f t="shared" si="35"/>
        <v>0</v>
      </c>
      <c r="F61">
        <f t="shared" si="35"/>
        <v>0</v>
      </c>
      <c r="G61" s="47">
        <v>0</v>
      </c>
      <c r="H61">
        <f t="shared" si="29"/>
        <v>0</v>
      </c>
      <c r="I61" s="12">
        <f t="shared" si="29"/>
        <v>0</v>
      </c>
      <c r="J61">
        <f t="shared" si="29"/>
        <v>0</v>
      </c>
      <c r="K61">
        <f t="shared" si="29"/>
        <v>0</v>
      </c>
      <c r="L61" s="47">
        <v>0</v>
      </c>
      <c r="M61" s="23">
        <f t="shared" si="30"/>
        <v>0</v>
      </c>
      <c r="N61" s="23">
        <f t="shared" si="30"/>
        <v>0</v>
      </c>
      <c r="O61" s="23">
        <f t="shared" si="30"/>
        <v>0</v>
      </c>
      <c r="P61" s="23">
        <f t="shared" si="30"/>
        <v>0</v>
      </c>
      <c r="Q61" s="47">
        <v>0</v>
      </c>
      <c r="R61" s="23">
        <f t="shared" si="12"/>
        <v>0</v>
      </c>
      <c r="S61" s="23">
        <f t="shared" si="12"/>
        <v>0</v>
      </c>
      <c r="T61" s="23">
        <f t="shared" si="12"/>
        <v>0</v>
      </c>
      <c r="U61" s="23">
        <f t="shared" si="12"/>
        <v>0</v>
      </c>
      <c r="V61" s="47">
        <v>0</v>
      </c>
      <c r="W61" s="23">
        <f t="shared" si="13"/>
        <v>0</v>
      </c>
      <c r="X61" s="23">
        <f t="shared" si="13"/>
        <v>0</v>
      </c>
      <c r="Y61" s="23">
        <f t="shared" si="13"/>
        <v>0</v>
      </c>
      <c r="Z61" s="23">
        <f t="shared" si="13"/>
        <v>0</v>
      </c>
      <c r="AA61" s="47">
        <v>0</v>
      </c>
      <c r="AB61" s="23">
        <f t="shared" si="14"/>
        <v>0</v>
      </c>
      <c r="AC61" s="23">
        <f t="shared" si="14"/>
        <v>0</v>
      </c>
      <c r="AD61" s="23">
        <f t="shared" si="14"/>
        <v>0</v>
      </c>
      <c r="AE61" s="23">
        <f t="shared" si="14"/>
        <v>0</v>
      </c>
      <c r="AF61" s="47">
        <v>0</v>
      </c>
      <c r="AG61" s="23">
        <f t="shared" si="15"/>
        <v>0</v>
      </c>
      <c r="AH61" s="23">
        <f t="shared" si="15"/>
        <v>0</v>
      </c>
      <c r="AI61" s="23">
        <f t="shared" si="15"/>
        <v>0</v>
      </c>
      <c r="AJ61" s="23">
        <f t="shared" si="15"/>
        <v>0</v>
      </c>
      <c r="AK61" s="47">
        <v>0</v>
      </c>
      <c r="AL61" s="23">
        <f t="shared" si="16"/>
        <v>0</v>
      </c>
      <c r="AM61" s="23">
        <f t="shared" si="16"/>
        <v>0</v>
      </c>
      <c r="AN61" s="23">
        <f t="shared" si="16"/>
        <v>0</v>
      </c>
      <c r="AO61" s="23">
        <f t="shared" si="16"/>
        <v>0</v>
      </c>
      <c r="AP61" s="47">
        <v>0</v>
      </c>
    </row>
    <row r="62" spans="1:42">
      <c r="B62" s="47"/>
      <c r="C62" s="23"/>
      <c r="D62" s="23"/>
      <c r="E62" s="23"/>
      <c r="F62" s="23"/>
      <c r="G62" s="47"/>
      <c r="L62" s="47"/>
      <c r="M62" s="23"/>
      <c r="N62" s="23"/>
      <c r="O62" s="23"/>
      <c r="P62" s="23"/>
      <c r="Q62" s="47"/>
      <c r="R62" s="23"/>
      <c r="S62" s="23"/>
      <c r="T62" s="23"/>
      <c r="U62" s="23"/>
      <c r="V62" s="47"/>
      <c r="W62" s="23"/>
      <c r="X62" s="23"/>
      <c r="Y62" s="23"/>
      <c r="Z62" s="23"/>
      <c r="AA62" s="47"/>
      <c r="AB62" s="23"/>
      <c r="AC62" s="23"/>
      <c r="AD62" s="23"/>
      <c r="AE62" s="23"/>
      <c r="AF62" s="47"/>
      <c r="AG62" s="23"/>
      <c r="AH62" s="23"/>
      <c r="AI62" s="23"/>
      <c r="AJ62" s="23"/>
      <c r="AK62" s="47"/>
      <c r="AL62" s="23"/>
      <c r="AM62" s="23"/>
      <c r="AN62" s="23"/>
      <c r="AO62" s="23"/>
      <c r="AP62" s="47"/>
    </row>
    <row r="63" spans="1:42">
      <c r="A63" s="1" t="s">
        <v>4</v>
      </c>
      <c r="B63" s="47"/>
      <c r="C63" s="23"/>
      <c r="D63" s="23"/>
      <c r="E63" s="23"/>
      <c r="F63" s="23"/>
      <c r="G63" s="47"/>
      <c r="L63" s="47"/>
      <c r="M63" s="23"/>
      <c r="N63" s="23"/>
      <c r="O63" s="23"/>
      <c r="P63" s="23"/>
      <c r="Q63" s="47"/>
      <c r="R63" s="23"/>
      <c r="S63" s="23"/>
      <c r="T63" s="23"/>
      <c r="U63" s="23"/>
      <c r="V63" s="47"/>
      <c r="W63" s="23"/>
      <c r="X63" s="23"/>
      <c r="Y63" s="23"/>
      <c r="Z63" s="23"/>
      <c r="AA63" s="47"/>
      <c r="AB63" s="23"/>
      <c r="AC63" s="23"/>
      <c r="AD63" s="23"/>
      <c r="AE63" s="23"/>
      <c r="AF63" s="47"/>
      <c r="AG63" s="23"/>
      <c r="AH63" s="23"/>
      <c r="AI63" s="23"/>
      <c r="AJ63" s="23"/>
      <c r="AK63" s="47"/>
      <c r="AL63" s="23"/>
      <c r="AM63" s="23"/>
      <c r="AN63" s="23"/>
      <c r="AO63" s="23"/>
      <c r="AP63" s="47"/>
    </row>
    <row r="64" spans="1:42">
      <c r="A64" s="2" t="s">
        <v>7</v>
      </c>
      <c r="B64" s="46">
        <v>0</v>
      </c>
      <c r="C64">
        <f t="shared" ref="C64:F73" si="164">$B64+((C$1-$B$1)*($G64-$B64)/($G$1-$B$1))</f>
        <v>0</v>
      </c>
      <c r="D64">
        <f t="shared" si="164"/>
        <v>0</v>
      </c>
      <c r="E64">
        <f t="shared" si="164"/>
        <v>0</v>
      </c>
      <c r="F64">
        <f t="shared" si="164"/>
        <v>0</v>
      </c>
      <c r="G64" s="46">
        <v>0</v>
      </c>
      <c r="H64">
        <f t="shared" ref="H64:K73" si="165">$G64+((H$1-$G$1)*($L64-$G64)/($L$1-$G$1))</f>
        <v>0</v>
      </c>
      <c r="I64" s="12">
        <f t="shared" si="165"/>
        <v>0</v>
      </c>
      <c r="J64">
        <f t="shared" si="165"/>
        <v>0</v>
      </c>
      <c r="K64">
        <f t="shared" si="165"/>
        <v>0</v>
      </c>
      <c r="L64" s="46">
        <v>0</v>
      </c>
      <c r="M64" s="23">
        <f t="shared" ref="M64:P73" si="166">$L64+((M$1-$L$1)*($Q64-$L64)/($Q$1-$L$1))</f>
        <v>0</v>
      </c>
      <c r="N64" s="23">
        <f t="shared" si="166"/>
        <v>0</v>
      </c>
      <c r="O64" s="23">
        <f t="shared" si="166"/>
        <v>0</v>
      </c>
      <c r="P64" s="23">
        <f t="shared" si="166"/>
        <v>0</v>
      </c>
      <c r="Q64" s="46">
        <v>0</v>
      </c>
      <c r="R64" s="23">
        <f t="shared" ref="R64:U73" si="167">$Q64+((R$1-$Q$1)*($V64-$Q64)/($V$1-$Q$1))</f>
        <v>0</v>
      </c>
      <c r="S64" s="23">
        <f t="shared" si="167"/>
        <v>0</v>
      </c>
      <c r="T64" s="23">
        <f t="shared" si="167"/>
        <v>0</v>
      </c>
      <c r="U64" s="23">
        <f t="shared" si="167"/>
        <v>0</v>
      </c>
      <c r="V64" s="46">
        <v>0</v>
      </c>
      <c r="W64" s="23">
        <f t="shared" ref="W64:Z73" si="168">$V64+((W$1-$V$1)*($AA64-$V64)/($AA$1-$V$1))</f>
        <v>0</v>
      </c>
      <c r="X64" s="23">
        <f t="shared" si="168"/>
        <v>0</v>
      </c>
      <c r="Y64" s="23">
        <f t="shared" si="168"/>
        <v>0</v>
      </c>
      <c r="Z64" s="23">
        <f t="shared" si="168"/>
        <v>0</v>
      </c>
      <c r="AA64" s="46">
        <v>0</v>
      </c>
      <c r="AB64" s="23">
        <f t="shared" ref="AB64:AE73" si="169">$AA64+((AB$1-$AA$1)*($AF64-$AA64)/($AF$1-$AA$1))</f>
        <v>0</v>
      </c>
      <c r="AC64" s="23">
        <f t="shared" si="169"/>
        <v>0</v>
      </c>
      <c r="AD64" s="23">
        <f t="shared" si="169"/>
        <v>0</v>
      </c>
      <c r="AE64" s="23">
        <f t="shared" si="169"/>
        <v>0</v>
      </c>
      <c r="AF64" s="46">
        <v>0</v>
      </c>
      <c r="AG64" s="23">
        <f t="shared" ref="AG64:AJ73" si="170">$AF64+((AG$1-$AF$1)*($AK64-$AF64)/($AK$1-$AF$1))</f>
        <v>0</v>
      </c>
      <c r="AH64" s="23">
        <f t="shared" si="170"/>
        <v>0</v>
      </c>
      <c r="AI64" s="23">
        <f t="shared" si="170"/>
        <v>0</v>
      </c>
      <c r="AJ64" s="23">
        <f t="shared" si="170"/>
        <v>0</v>
      </c>
      <c r="AK64" s="46">
        <v>0</v>
      </c>
      <c r="AL64" s="23">
        <f t="shared" ref="AL64:AO73" si="171">$AK64+((AL$1-$AK$1)*($AP64-$AK64)/($AP$1-$AK$1))</f>
        <v>0</v>
      </c>
      <c r="AM64" s="23">
        <f t="shared" si="171"/>
        <v>0</v>
      </c>
      <c r="AN64" s="23">
        <f t="shared" si="171"/>
        <v>0</v>
      </c>
      <c r="AO64" s="23">
        <f t="shared" si="171"/>
        <v>0</v>
      </c>
      <c r="AP64" s="46">
        <v>0</v>
      </c>
    </row>
    <row r="65" spans="1:42">
      <c r="A65" s="2" t="s">
        <v>8</v>
      </c>
      <c r="B65" s="46">
        <v>0</v>
      </c>
      <c r="C65">
        <f t="shared" si="164"/>
        <v>0</v>
      </c>
      <c r="D65">
        <f t="shared" si="164"/>
        <v>0</v>
      </c>
      <c r="E65">
        <f t="shared" si="164"/>
        <v>0</v>
      </c>
      <c r="F65">
        <f t="shared" si="164"/>
        <v>0</v>
      </c>
      <c r="G65" s="46">
        <v>0</v>
      </c>
      <c r="H65">
        <f t="shared" si="165"/>
        <v>0</v>
      </c>
      <c r="I65" s="12">
        <f t="shared" si="165"/>
        <v>0</v>
      </c>
      <c r="J65">
        <f t="shared" si="165"/>
        <v>0</v>
      </c>
      <c r="K65">
        <f t="shared" si="165"/>
        <v>0</v>
      </c>
      <c r="L65" s="46">
        <v>0</v>
      </c>
      <c r="M65" s="23">
        <f t="shared" si="166"/>
        <v>0</v>
      </c>
      <c r="N65" s="23">
        <f t="shared" si="166"/>
        <v>0</v>
      </c>
      <c r="O65" s="23">
        <f t="shared" si="166"/>
        <v>0</v>
      </c>
      <c r="P65" s="23">
        <f t="shared" si="166"/>
        <v>0</v>
      </c>
      <c r="Q65" s="46">
        <v>0</v>
      </c>
      <c r="R65" s="23">
        <f t="shared" si="167"/>
        <v>0</v>
      </c>
      <c r="S65" s="23">
        <f t="shared" si="167"/>
        <v>0</v>
      </c>
      <c r="T65" s="23">
        <f t="shared" si="167"/>
        <v>0</v>
      </c>
      <c r="U65" s="23">
        <f t="shared" si="167"/>
        <v>0</v>
      </c>
      <c r="V65" s="46">
        <v>0</v>
      </c>
      <c r="W65" s="23">
        <f t="shared" si="168"/>
        <v>0</v>
      </c>
      <c r="X65" s="23">
        <f t="shared" si="168"/>
        <v>0</v>
      </c>
      <c r="Y65" s="23">
        <f t="shared" si="168"/>
        <v>0</v>
      </c>
      <c r="Z65" s="23">
        <f t="shared" si="168"/>
        <v>0</v>
      </c>
      <c r="AA65" s="46">
        <v>0</v>
      </c>
      <c r="AB65" s="23">
        <f t="shared" si="169"/>
        <v>0</v>
      </c>
      <c r="AC65" s="23">
        <f t="shared" si="169"/>
        <v>0</v>
      </c>
      <c r="AD65" s="23">
        <f t="shared" si="169"/>
        <v>0</v>
      </c>
      <c r="AE65" s="23">
        <f t="shared" si="169"/>
        <v>0</v>
      </c>
      <c r="AF65" s="46">
        <v>0</v>
      </c>
      <c r="AG65" s="23">
        <f t="shared" si="170"/>
        <v>0</v>
      </c>
      <c r="AH65" s="23">
        <f t="shared" si="170"/>
        <v>0</v>
      </c>
      <c r="AI65" s="23">
        <f t="shared" si="170"/>
        <v>0</v>
      </c>
      <c r="AJ65" s="23">
        <f t="shared" si="170"/>
        <v>0</v>
      </c>
      <c r="AK65" s="46">
        <v>0</v>
      </c>
      <c r="AL65" s="23">
        <f t="shared" si="171"/>
        <v>0</v>
      </c>
      <c r="AM65" s="23">
        <f t="shared" si="171"/>
        <v>0</v>
      </c>
      <c r="AN65" s="23">
        <f t="shared" si="171"/>
        <v>0</v>
      </c>
      <c r="AO65" s="23">
        <f t="shared" si="171"/>
        <v>0</v>
      </c>
      <c r="AP65" s="46">
        <v>0</v>
      </c>
    </row>
    <row r="66" spans="1:42">
      <c r="A66" s="2" t="s">
        <v>9</v>
      </c>
      <c r="B66" s="46">
        <v>0</v>
      </c>
      <c r="C66">
        <f t="shared" si="164"/>
        <v>0</v>
      </c>
      <c r="D66">
        <f t="shared" si="164"/>
        <v>0</v>
      </c>
      <c r="E66">
        <f t="shared" si="164"/>
        <v>0</v>
      </c>
      <c r="F66">
        <f t="shared" si="164"/>
        <v>0</v>
      </c>
      <c r="G66" s="46">
        <v>0</v>
      </c>
      <c r="H66">
        <f t="shared" si="165"/>
        <v>0</v>
      </c>
      <c r="I66" s="12">
        <f t="shared" si="165"/>
        <v>0</v>
      </c>
      <c r="J66">
        <f t="shared" si="165"/>
        <v>0</v>
      </c>
      <c r="K66">
        <f t="shared" si="165"/>
        <v>0</v>
      </c>
      <c r="L66" s="46">
        <v>0</v>
      </c>
      <c r="M66" s="23">
        <f t="shared" si="166"/>
        <v>0</v>
      </c>
      <c r="N66" s="23">
        <f t="shared" si="166"/>
        <v>0</v>
      </c>
      <c r="O66" s="23">
        <f t="shared" si="166"/>
        <v>0</v>
      </c>
      <c r="P66" s="23">
        <f t="shared" si="166"/>
        <v>0</v>
      </c>
      <c r="Q66" s="46">
        <v>0</v>
      </c>
      <c r="R66" s="23">
        <f t="shared" si="167"/>
        <v>0</v>
      </c>
      <c r="S66" s="23">
        <f t="shared" si="167"/>
        <v>0</v>
      </c>
      <c r="T66" s="23">
        <f t="shared" si="167"/>
        <v>0</v>
      </c>
      <c r="U66" s="23">
        <f t="shared" si="167"/>
        <v>0</v>
      </c>
      <c r="V66" s="46">
        <v>0</v>
      </c>
      <c r="W66" s="23">
        <f t="shared" si="168"/>
        <v>0</v>
      </c>
      <c r="X66" s="23">
        <f t="shared" si="168"/>
        <v>0</v>
      </c>
      <c r="Y66" s="23">
        <f t="shared" si="168"/>
        <v>0</v>
      </c>
      <c r="Z66" s="23">
        <f t="shared" si="168"/>
        <v>0</v>
      </c>
      <c r="AA66" s="46">
        <v>0</v>
      </c>
      <c r="AB66" s="23">
        <f t="shared" si="169"/>
        <v>0</v>
      </c>
      <c r="AC66" s="23">
        <f t="shared" si="169"/>
        <v>0</v>
      </c>
      <c r="AD66" s="23">
        <f t="shared" si="169"/>
        <v>0</v>
      </c>
      <c r="AE66" s="23">
        <f t="shared" si="169"/>
        <v>0</v>
      </c>
      <c r="AF66" s="46">
        <v>0</v>
      </c>
      <c r="AG66" s="23">
        <f t="shared" si="170"/>
        <v>0</v>
      </c>
      <c r="AH66" s="23">
        <f t="shared" si="170"/>
        <v>0</v>
      </c>
      <c r="AI66" s="23">
        <f t="shared" si="170"/>
        <v>0</v>
      </c>
      <c r="AJ66" s="23">
        <f t="shared" si="170"/>
        <v>0</v>
      </c>
      <c r="AK66" s="46">
        <v>0</v>
      </c>
      <c r="AL66" s="23">
        <f t="shared" si="171"/>
        <v>0</v>
      </c>
      <c r="AM66" s="23">
        <f t="shared" si="171"/>
        <v>0</v>
      </c>
      <c r="AN66" s="23">
        <f t="shared" si="171"/>
        <v>0</v>
      </c>
      <c r="AO66" s="23">
        <f t="shared" si="171"/>
        <v>0</v>
      </c>
      <c r="AP66" s="46">
        <v>0</v>
      </c>
    </row>
    <row r="67" spans="1:42">
      <c r="A67" s="2" t="s">
        <v>10</v>
      </c>
      <c r="B67" s="46">
        <v>0</v>
      </c>
      <c r="C67">
        <f t="shared" si="164"/>
        <v>0</v>
      </c>
      <c r="D67">
        <f t="shared" si="164"/>
        <v>0</v>
      </c>
      <c r="E67">
        <f t="shared" si="164"/>
        <v>0</v>
      </c>
      <c r="F67">
        <f t="shared" si="164"/>
        <v>0</v>
      </c>
      <c r="G67" s="46">
        <v>0</v>
      </c>
      <c r="H67">
        <f t="shared" si="165"/>
        <v>0</v>
      </c>
      <c r="I67" s="12">
        <f t="shared" si="165"/>
        <v>0</v>
      </c>
      <c r="J67">
        <f t="shared" si="165"/>
        <v>0</v>
      </c>
      <c r="K67">
        <f t="shared" si="165"/>
        <v>0</v>
      </c>
      <c r="L67" s="46">
        <v>0</v>
      </c>
      <c r="M67" s="23">
        <f t="shared" si="166"/>
        <v>0</v>
      </c>
      <c r="N67" s="23">
        <f t="shared" si="166"/>
        <v>0</v>
      </c>
      <c r="O67" s="23">
        <f t="shared" si="166"/>
        <v>0</v>
      </c>
      <c r="P67" s="23">
        <f t="shared" si="166"/>
        <v>0</v>
      </c>
      <c r="Q67" s="46">
        <v>0</v>
      </c>
      <c r="R67" s="23">
        <f t="shared" si="167"/>
        <v>0</v>
      </c>
      <c r="S67" s="23">
        <f t="shared" si="167"/>
        <v>0</v>
      </c>
      <c r="T67" s="23">
        <f t="shared" si="167"/>
        <v>0</v>
      </c>
      <c r="U67" s="23">
        <f t="shared" si="167"/>
        <v>0</v>
      </c>
      <c r="V67" s="46">
        <v>0</v>
      </c>
      <c r="W67" s="23">
        <f t="shared" si="168"/>
        <v>0</v>
      </c>
      <c r="X67" s="23">
        <f t="shared" si="168"/>
        <v>0</v>
      </c>
      <c r="Y67" s="23">
        <f t="shared" si="168"/>
        <v>0</v>
      </c>
      <c r="Z67" s="23">
        <f t="shared" si="168"/>
        <v>0</v>
      </c>
      <c r="AA67" s="46">
        <v>0</v>
      </c>
      <c r="AB67" s="23">
        <f t="shared" si="169"/>
        <v>0</v>
      </c>
      <c r="AC67" s="23">
        <f t="shared" si="169"/>
        <v>0</v>
      </c>
      <c r="AD67" s="23">
        <f t="shared" si="169"/>
        <v>0</v>
      </c>
      <c r="AE67" s="23">
        <f t="shared" si="169"/>
        <v>0</v>
      </c>
      <c r="AF67" s="46">
        <v>0</v>
      </c>
      <c r="AG67" s="23">
        <f t="shared" si="170"/>
        <v>0</v>
      </c>
      <c r="AH67" s="23">
        <f t="shared" si="170"/>
        <v>0</v>
      </c>
      <c r="AI67" s="23">
        <f t="shared" si="170"/>
        <v>0</v>
      </c>
      <c r="AJ67" s="23">
        <f t="shared" si="170"/>
        <v>0</v>
      </c>
      <c r="AK67" s="46">
        <v>0</v>
      </c>
      <c r="AL67" s="23">
        <f t="shared" si="171"/>
        <v>0</v>
      </c>
      <c r="AM67" s="23">
        <f t="shared" si="171"/>
        <v>0</v>
      </c>
      <c r="AN67" s="23">
        <f t="shared" si="171"/>
        <v>0</v>
      </c>
      <c r="AO67" s="23">
        <f t="shared" si="171"/>
        <v>0</v>
      </c>
      <c r="AP67" s="46">
        <v>0</v>
      </c>
    </row>
    <row r="68" spans="1:42">
      <c r="A68" s="2" t="s">
        <v>11</v>
      </c>
      <c r="B68" s="46">
        <v>0</v>
      </c>
      <c r="C68">
        <f t="shared" si="164"/>
        <v>0</v>
      </c>
      <c r="D68">
        <f t="shared" si="164"/>
        <v>0</v>
      </c>
      <c r="E68">
        <f t="shared" si="164"/>
        <v>0</v>
      </c>
      <c r="F68">
        <f t="shared" si="164"/>
        <v>0</v>
      </c>
      <c r="G68" s="46">
        <v>0</v>
      </c>
      <c r="H68">
        <f t="shared" si="165"/>
        <v>0</v>
      </c>
      <c r="I68" s="12">
        <f t="shared" si="165"/>
        <v>0</v>
      </c>
      <c r="J68">
        <f t="shared" si="165"/>
        <v>0</v>
      </c>
      <c r="K68">
        <f t="shared" si="165"/>
        <v>0</v>
      </c>
      <c r="L68" s="46">
        <v>0</v>
      </c>
      <c r="M68" s="23">
        <f t="shared" si="166"/>
        <v>0</v>
      </c>
      <c r="N68" s="23">
        <f t="shared" si="166"/>
        <v>0</v>
      </c>
      <c r="O68" s="23">
        <f t="shared" si="166"/>
        <v>0</v>
      </c>
      <c r="P68" s="23">
        <f t="shared" si="166"/>
        <v>0</v>
      </c>
      <c r="Q68" s="46">
        <v>0</v>
      </c>
      <c r="R68" s="23">
        <f t="shared" si="167"/>
        <v>0</v>
      </c>
      <c r="S68" s="23">
        <f t="shared" si="167"/>
        <v>0</v>
      </c>
      <c r="T68" s="23">
        <f t="shared" si="167"/>
        <v>0</v>
      </c>
      <c r="U68" s="23">
        <f t="shared" si="167"/>
        <v>0</v>
      </c>
      <c r="V68" s="46">
        <v>0</v>
      </c>
      <c r="W68" s="23">
        <f t="shared" si="168"/>
        <v>0</v>
      </c>
      <c r="X68" s="23">
        <f t="shared" si="168"/>
        <v>0</v>
      </c>
      <c r="Y68" s="23">
        <f t="shared" si="168"/>
        <v>0</v>
      </c>
      <c r="Z68" s="23">
        <f t="shared" si="168"/>
        <v>0</v>
      </c>
      <c r="AA68" s="46">
        <v>0</v>
      </c>
      <c r="AB68" s="23">
        <f t="shared" si="169"/>
        <v>0</v>
      </c>
      <c r="AC68" s="23">
        <f t="shared" si="169"/>
        <v>0</v>
      </c>
      <c r="AD68" s="23">
        <f t="shared" si="169"/>
        <v>0</v>
      </c>
      <c r="AE68" s="23">
        <f t="shared" si="169"/>
        <v>0</v>
      </c>
      <c r="AF68" s="46">
        <v>0</v>
      </c>
      <c r="AG68" s="23">
        <f t="shared" si="170"/>
        <v>0</v>
      </c>
      <c r="AH68" s="23">
        <f t="shared" si="170"/>
        <v>0</v>
      </c>
      <c r="AI68" s="23">
        <f t="shared" si="170"/>
        <v>0</v>
      </c>
      <c r="AJ68" s="23">
        <f t="shared" si="170"/>
        <v>0</v>
      </c>
      <c r="AK68" s="46">
        <v>0</v>
      </c>
      <c r="AL68" s="23">
        <f t="shared" si="171"/>
        <v>0</v>
      </c>
      <c r="AM68" s="23">
        <f t="shared" si="171"/>
        <v>0</v>
      </c>
      <c r="AN68" s="23">
        <f t="shared" si="171"/>
        <v>0</v>
      </c>
      <c r="AO68" s="23">
        <f t="shared" si="171"/>
        <v>0</v>
      </c>
      <c r="AP68" s="46">
        <v>0</v>
      </c>
    </row>
    <row r="69" spans="1:42">
      <c r="A69" s="2" t="s">
        <v>12</v>
      </c>
      <c r="B69" s="46">
        <v>0</v>
      </c>
      <c r="C69">
        <f t="shared" si="164"/>
        <v>0</v>
      </c>
      <c r="D69">
        <f t="shared" si="164"/>
        <v>0</v>
      </c>
      <c r="E69">
        <f t="shared" si="164"/>
        <v>0</v>
      </c>
      <c r="F69">
        <f t="shared" si="164"/>
        <v>0</v>
      </c>
      <c r="G69" s="46">
        <v>0</v>
      </c>
      <c r="H69">
        <f t="shared" si="165"/>
        <v>0</v>
      </c>
      <c r="I69" s="12">
        <f t="shared" si="165"/>
        <v>0</v>
      </c>
      <c r="J69">
        <f t="shared" si="165"/>
        <v>0</v>
      </c>
      <c r="K69">
        <f t="shared" si="165"/>
        <v>0</v>
      </c>
      <c r="L69" s="46">
        <v>0</v>
      </c>
      <c r="M69" s="23">
        <f t="shared" si="166"/>
        <v>0</v>
      </c>
      <c r="N69" s="23">
        <f t="shared" si="166"/>
        <v>0</v>
      </c>
      <c r="O69" s="23">
        <f t="shared" si="166"/>
        <v>0</v>
      </c>
      <c r="P69" s="23">
        <f t="shared" si="166"/>
        <v>0</v>
      </c>
      <c r="Q69" s="46">
        <v>0</v>
      </c>
      <c r="R69" s="23">
        <f t="shared" si="167"/>
        <v>0</v>
      </c>
      <c r="S69" s="23">
        <f t="shared" si="167"/>
        <v>0</v>
      </c>
      <c r="T69" s="23">
        <f t="shared" si="167"/>
        <v>0</v>
      </c>
      <c r="U69" s="23">
        <f t="shared" si="167"/>
        <v>0</v>
      </c>
      <c r="V69" s="46">
        <v>0</v>
      </c>
      <c r="W69" s="23">
        <f t="shared" si="168"/>
        <v>0</v>
      </c>
      <c r="X69" s="23">
        <f t="shared" si="168"/>
        <v>0</v>
      </c>
      <c r="Y69" s="23">
        <f t="shared" si="168"/>
        <v>0</v>
      </c>
      <c r="Z69" s="23">
        <f t="shared" si="168"/>
        <v>0</v>
      </c>
      <c r="AA69" s="46">
        <v>0</v>
      </c>
      <c r="AB69" s="23">
        <f t="shared" si="169"/>
        <v>0</v>
      </c>
      <c r="AC69" s="23">
        <f t="shared" si="169"/>
        <v>0</v>
      </c>
      <c r="AD69" s="23">
        <f t="shared" si="169"/>
        <v>0</v>
      </c>
      <c r="AE69" s="23">
        <f t="shared" si="169"/>
        <v>0</v>
      </c>
      <c r="AF69" s="46">
        <v>0</v>
      </c>
      <c r="AG69" s="23">
        <f t="shared" si="170"/>
        <v>0</v>
      </c>
      <c r="AH69" s="23">
        <f t="shared" si="170"/>
        <v>0</v>
      </c>
      <c r="AI69" s="23">
        <f t="shared" si="170"/>
        <v>0</v>
      </c>
      <c r="AJ69" s="23">
        <f t="shared" si="170"/>
        <v>0</v>
      </c>
      <c r="AK69" s="46">
        <v>0</v>
      </c>
      <c r="AL69" s="23">
        <f t="shared" si="171"/>
        <v>0</v>
      </c>
      <c r="AM69" s="23">
        <f t="shared" si="171"/>
        <v>0</v>
      </c>
      <c r="AN69" s="23">
        <f t="shared" si="171"/>
        <v>0</v>
      </c>
      <c r="AO69" s="23">
        <f t="shared" si="171"/>
        <v>0</v>
      </c>
      <c r="AP69" s="46">
        <v>0</v>
      </c>
    </row>
    <row r="70" spans="1:42">
      <c r="A70" s="2" t="s">
        <v>13</v>
      </c>
      <c r="B70" s="46">
        <v>0</v>
      </c>
      <c r="C70">
        <f t="shared" si="164"/>
        <v>0</v>
      </c>
      <c r="D70">
        <f t="shared" si="164"/>
        <v>0</v>
      </c>
      <c r="E70">
        <f t="shared" si="164"/>
        <v>0</v>
      </c>
      <c r="F70">
        <f t="shared" si="164"/>
        <v>0</v>
      </c>
      <c r="G70" s="46">
        <v>0</v>
      </c>
      <c r="H70">
        <f t="shared" si="165"/>
        <v>0</v>
      </c>
      <c r="I70" s="12">
        <f>$G70+((I$1-$G$1)*($L70-$G70)/($L$1-$G$1))</f>
        <v>0</v>
      </c>
      <c r="J70">
        <f t="shared" si="165"/>
        <v>0</v>
      </c>
      <c r="K70">
        <f t="shared" si="165"/>
        <v>0</v>
      </c>
      <c r="L70" s="46">
        <v>0</v>
      </c>
      <c r="M70" s="23">
        <f t="shared" si="166"/>
        <v>0</v>
      </c>
      <c r="N70" s="23">
        <f t="shared" si="166"/>
        <v>0</v>
      </c>
      <c r="O70" s="23">
        <f t="shared" si="166"/>
        <v>0</v>
      </c>
      <c r="P70" s="23">
        <f t="shared" si="166"/>
        <v>0</v>
      </c>
      <c r="Q70" s="46">
        <v>0</v>
      </c>
      <c r="R70" s="23">
        <f t="shared" si="167"/>
        <v>0</v>
      </c>
      <c r="S70" s="23">
        <f t="shared" si="167"/>
        <v>0</v>
      </c>
      <c r="T70" s="23">
        <f t="shared" si="167"/>
        <v>0</v>
      </c>
      <c r="U70" s="23">
        <f t="shared" si="167"/>
        <v>0</v>
      </c>
      <c r="V70" s="46">
        <v>0</v>
      </c>
      <c r="W70" s="23">
        <f t="shared" si="168"/>
        <v>0</v>
      </c>
      <c r="X70" s="23">
        <f t="shared" si="168"/>
        <v>0</v>
      </c>
      <c r="Y70" s="23">
        <f t="shared" si="168"/>
        <v>0</v>
      </c>
      <c r="Z70" s="23">
        <f t="shared" si="168"/>
        <v>0</v>
      </c>
      <c r="AA70" s="46">
        <v>0</v>
      </c>
      <c r="AB70" s="23">
        <f t="shared" si="169"/>
        <v>0</v>
      </c>
      <c r="AC70" s="23">
        <f t="shared" si="169"/>
        <v>0</v>
      </c>
      <c r="AD70" s="23">
        <f t="shared" si="169"/>
        <v>0</v>
      </c>
      <c r="AE70" s="23">
        <f t="shared" si="169"/>
        <v>0</v>
      </c>
      <c r="AF70" s="46">
        <v>0</v>
      </c>
      <c r="AG70" s="23">
        <f t="shared" si="170"/>
        <v>0</v>
      </c>
      <c r="AH70" s="23">
        <f t="shared" si="170"/>
        <v>0</v>
      </c>
      <c r="AI70" s="23">
        <f t="shared" si="170"/>
        <v>0</v>
      </c>
      <c r="AJ70" s="23">
        <f t="shared" si="170"/>
        <v>0</v>
      </c>
      <c r="AK70" s="46">
        <v>0</v>
      </c>
      <c r="AL70" s="23">
        <f t="shared" si="171"/>
        <v>0</v>
      </c>
      <c r="AM70" s="23">
        <f t="shared" si="171"/>
        <v>0</v>
      </c>
      <c r="AN70" s="23">
        <f t="shared" si="171"/>
        <v>0</v>
      </c>
      <c r="AO70" s="23">
        <f t="shared" si="171"/>
        <v>0</v>
      </c>
      <c r="AP70" s="46">
        <v>0</v>
      </c>
    </row>
    <row r="71" spans="1:42">
      <c r="A71" s="2" t="s">
        <v>14</v>
      </c>
      <c r="B71" s="46">
        <v>0</v>
      </c>
      <c r="C71">
        <f t="shared" si="164"/>
        <v>0</v>
      </c>
      <c r="D71">
        <f t="shared" si="164"/>
        <v>0</v>
      </c>
      <c r="E71">
        <f t="shared" si="164"/>
        <v>0</v>
      </c>
      <c r="F71">
        <f t="shared" si="164"/>
        <v>0</v>
      </c>
      <c r="G71" s="46">
        <v>0</v>
      </c>
      <c r="H71">
        <f t="shared" si="165"/>
        <v>0</v>
      </c>
      <c r="I71" s="12">
        <f t="shared" si="165"/>
        <v>0</v>
      </c>
      <c r="J71">
        <f t="shared" si="165"/>
        <v>0</v>
      </c>
      <c r="K71">
        <f t="shared" si="165"/>
        <v>0</v>
      </c>
      <c r="L71" s="46">
        <v>0</v>
      </c>
      <c r="M71" s="23">
        <f t="shared" si="166"/>
        <v>0</v>
      </c>
      <c r="N71" s="23">
        <f t="shared" si="166"/>
        <v>0</v>
      </c>
      <c r="O71" s="23">
        <f t="shared" si="166"/>
        <v>0</v>
      </c>
      <c r="P71" s="23">
        <f t="shared" si="166"/>
        <v>0</v>
      </c>
      <c r="Q71" s="46">
        <v>0</v>
      </c>
      <c r="R71" s="23">
        <f t="shared" si="167"/>
        <v>0</v>
      </c>
      <c r="S71" s="23">
        <f t="shared" si="167"/>
        <v>0</v>
      </c>
      <c r="T71" s="23">
        <f t="shared" si="167"/>
        <v>0</v>
      </c>
      <c r="U71" s="23">
        <f t="shared" si="167"/>
        <v>0</v>
      </c>
      <c r="V71" s="46">
        <v>0</v>
      </c>
      <c r="W71" s="23">
        <f t="shared" si="168"/>
        <v>0</v>
      </c>
      <c r="X71" s="23">
        <f t="shared" si="168"/>
        <v>0</v>
      </c>
      <c r="Y71" s="23">
        <f t="shared" si="168"/>
        <v>0</v>
      </c>
      <c r="Z71" s="23">
        <f t="shared" si="168"/>
        <v>0</v>
      </c>
      <c r="AA71" s="46">
        <v>0</v>
      </c>
      <c r="AB71" s="23">
        <f t="shared" si="169"/>
        <v>0</v>
      </c>
      <c r="AC71" s="23">
        <f t="shared" si="169"/>
        <v>0</v>
      </c>
      <c r="AD71" s="23">
        <f t="shared" si="169"/>
        <v>0</v>
      </c>
      <c r="AE71" s="23">
        <f t="shared" si="169"/>
        <v>0</v>
      </c>
      <c r="AF71" s="46">
        <v>0</v>
      </c>
      <c r="AG71" s="23">
        <f t="shared" si="170"/>
        <v>0</v>
      </c>
      <c r="AH71" s="23">
        <f t="shared" si="170"/>
        <v>0</v>
      </c>
      <c r="AI71" s="23">
        <f t="shared" si="170"/>
        <v>0</v>
      </c>
      <c r="AJ71" s="23">
        <f t="shared" si="170"/>
        <v>0</v>
      </c>
      <c r="AK71" s="46">
        <v>0</v>
      </c>
      <c r="AL71" s="23">
        <f t="shared" si="171"/>
        <v>0</v>
      </c>
      <c r="AM71" s="23">
        <f t="shared" si="171"/>
        <v>0</v>
      </c>
      <c r="AN71" s="23">
        <f t="shared" si="171"/>
        <v>0</v>
      </c>
      <c r="AO71" s="23">
        <f t="shared" si="171"/>
        <v>0</v>
      </c>
      <c r="AP71" s="46">
        <v>0</v>
      </c>
    </row>
    <row r="72" spans="1:42">
      <c r="A72" s="2" t="s">
        <v>15</v>
      </c>
      <c r="B72" s="46">
        <v>0</v>
      </c>
      <c r="C72">
        <f t="shared" si="164"/>
        <v>0</v>
      </c>
      <c r="D72">
        <f t="shared" si="164"/>
        <v>0</v>
      </c>
      <c r="E72">
        <f t="shared" si="164"/>
        <v>0</v>
      </c>
      <c r="F72">
        <f t="shared" si="164"/>
        <v>0</v>
      </c>
      <c r="G72" s="46">
        <v>0</v>
      </c>
      <c r="H72">
        <f t="shared" si="165"/>
        <v>0</v>
      </c>
      <c r="I72" s="12">
        <f t="shared" si="165"/>
        <v>0</v>
      </c>
      <c r="J72">
        <f t="shared" si="165"/>
        <v>0</v>
      </c>
      <c r="K72">
        <f t="shared" si="165"/>
        <v>0</v>
      </c>
      <c r="L72" s="46">
        <v>0</v>
      </c>
      <c r="M72" s="23">
        <f t="shared" si="166"/>
        <v>0</v>
      </c>
      <c r="N72" s="23">
        <f t="shared" si="166"/>
        <v>0</v>
      </c>
      <c r="O72" s="23">
        <f t="shared" si="166"/>
        <v>0</v>
      </c>
      <c r="P72" s="23">
        <f t="shared" si="166"/>
        <v>0</v>
      </c>
      <c r="Q72" s="46">
        <v>0</v>
      </c>
      <c r="R72" s="23">
        <f t="shared" si="167"/>
        <v>0</v>
      </c>
      <c r="S72" s="23">
        <f t="shared" si="167"/>
        <v>0</v>
      </c>
      <c r="T72" s="23">
        <f t="shared" si="167"/>
        <v>0</v>
      </c>
      <c r="U72" s="23">
        <f t="shared" si="167"/>
        <v>0</v>
      </c>
      <c r="V72" s="46">
        <v>0</v>
      </c>
      <c r="W72" s="23">
        <f t="shared" si="168"/>
        <v>0</v>
      </c>
      <c r="X72" s="23">
        <f t="shared" si="168"/>
        <v>0</v>
      </c>
      <c r="Y72" s="23">
        <f t="shared" si="168"/>
        <v>0</v>
      </c>
      <c r="Z72" s="23">
        <f t="shared" si="168"/>
        <v>0</v>
      </c>
      <c r="AA72" s="46">
        <v>0</v>
      </c>
      <c r="AB72" s="23">
        <f t="shared" si="169"/>
        <v>0</v>
      </c>
      <c r="AC72" s="23">
        <f t="shared" si="169"/>
        <v>0</v>
      </c>
      <c r="AD72" s="23">
        <f t="shared" si="169"/>
        <v>0</v>
      </c>
      <c r="AE72" s="23">
        <f t="shared" si="169"/>
        <v>0</v>
      </c>
      <c r="AF72" s="46">
        <v>0</v>
      </c>
      <c r="AG72" s="23">
        <f t="shared" si="170"/>
        <v>0</v>
      </c>
      <c r="AH72" s="23">
        <f t="shared" si="170"/>
        <v>0</v>
      </c>
      <c r="AI72" s="23">
        <f t="shared" si="170"/>
        <v>0</v>
      </c>
      <c r="AJ72" s="23">
        <f t="shared" si="170"/>
        <v>0</v>
      </c>
      <c r="AK72" s="46">
        <v>0</v>
      </c>
      <c r="AL72" s="23">
        <f t="shared" si="171"/>
        <v>0</v>
      </c>
      <c r="AM72" s="23">
        <f t="shared" si="171"/>
        <v>0</v>
      </c>
      <c r="AN72" s="23">
        <f t="shared" si="171"/>
        <v>0</v>
      </c>
      <c r="AO72" s="23">
        <f t="shared" si="171"/>
        <v>0</v>
      </c>
      <c r="AP72" s="46">
        <v>0</v>
      </c>
    </row>
    <row r="73" spans="1:42">
      <c r="A73" s="2" t="s">
        <v>16</v>
      </c>
      <c r="B73" s="46">
        <v>0</v>
      </c>
      <c r="C73">
        <f t="shared" si="164"/>
        <v>0</v>
      </c>
      <c r="D73">
        <f t="shared" si="164"/>
        <v>0</v>
      </c>
      <c r="E73">
        <f t="shared" si="164"/>
        <v>0</v>
      </c>
      <c r="F73">
        <f t="shared" si="164"/>
        <v>0</v>
      </c>
      <c r="G73" s="46">
        <v>0</v>
      </c>
      <c r="H73">
        <f t="shared" si="165"/>
        <v>0</v>
      </c>
      <c r="I73" s="12">
        <f t="shared" si="165"/>
        <v>0</v>
      </c>
      <c r="J73">
        <f t="shared" si="165"/>
        <v>0</v>
      </c>
      <c r="K73">
        <f t="shared" si="165"/>
        <v>0</v>
      </c>
      <c r="L73" s="46">
        <v>0</v>
      </c>
      <c r="M73" s="23">
        <f t="shared" si="166"/>
        <v>0</v>
      </c>
      <c r="N73" s="23">
        <f t="shared" si="166"/>
        <v>0</v>
      </c>
      <c r="O73" s="23">
        <f t="shared" si="166"/>
        <v>0</v>
      </c>
      <c r="P73" s="23">
        <f t="shared" si="166"/>
        <v>0</v>
      </c>
      <c r="Q73" s="46">
        <v>0</v>
      </c>
      <c r="R73" s="23">
        <f t="shared" si="167"/>
        <v>0</v>
      </c>
      <c r="S73" s="23">
        <f t="shared" si="167"/>
        <v>0</v>
      </c>
      <c r="T73" s="23">
        <f t="shared" si="167"/>
        <v>0</v>
      </c>
      <c r="U73" s="23">
        <f t="shared" si="167"/>
        <v>0</v>
      </c>
      <c r="V73" s="46">
        <v>0</v>
      </c>
      <c r="W73" s="23">
        <f t="shared" si="168"/>
        <v>0</v>
      </c>
      <c r="X73" s="23">
        <f t="shared" si="168"/>
        <v>0</v>
      </c>
      <c r="Y73" s="23">
        <f t="shared" si="168"/>
        <v>0</v>
      </c>
      <c r="Z73" s="23">
        <f t="shared" si="168"/>
        <v>0</v>
      </c>
      <c r="AA73" s="46">
        <v>0</v>
      </c>
      <c r="AB73" s="23">
        <f t="shared" si="169"/>
        <v>0</v>
      </c>
      <c r="AC73" s="23">
        <f t="shared" si="169"/>
        <v>0</v>
      </c>
      <c r="AD73" s="23">
        <f t="shared" si="169"/>
        <v>0</v>
      </c>
      <c r="AE73" s="23">
        <f t="shared" si="169"/>
        <v>0</v>
      </c>
      <c r="AF73" s="46">
        <v>0</v>
      </c>
      <c r="AG73" s="23">
        <f t="shared" si="170"/>
        <v>0</v>
      </c>
      <c r="AH73" s="23">
        <f t="shared" si="170"/>
        <v>0</v>
      </c>
      <c r="AI73" s="23">
        <f t="shared" si="170"/>
        <v>0</v>
      </c>
      <c r="AJ73" s="23">
        <f t="shared" si="170"/>
        <v>0</v>
      </c>
      <c r="AK73" s="46">
        <v>0</v>
      </c>
      <c r="AL73" s="23">
        <f t="shared" si="171"/>
        <v>0</v>
      </c>
      <c r="AM73" s="23">
        <f t="shared" si="171"/>
        <v>0</v>
      </c>
      <c r="AN73" s="23">
        <f t="shared" si="171"/>
        <v>0</v>
      </c>
      <c r="AO73" s="23">
        <f t="shared" si="171"/>
        <v>0</v>
      </c>
      <c r="AP73" s="46">
        <v>0</v>
      </c>
    </row>
    <row r="76" spans="1:42">
      <c r="A76" s="1" t="s">
        <v>5</v>
      </c>
      <c r="B76" s="47"/>
      <c r="C76" s="23"/>
      <c r="D76" s="23"/>
      <c r="E76" s="23"/>
      <c r="F76" s="23"/>
      <c r="G76" s="47"/>
      <c r="L76" s="47"/>
      <c r="M76" s="23"/>
      <c r="N76" s="23"/>
      <c r="O76" s="23"/>
      <c r="P76" s="23"/>
      <c r="Q76" s="47"/>
      <c r="R76" s="23"/>
      <c r="S76" s="23"/>
      <c r="T76" s="23"/>
      <c r="U76" s="23"/>
      <c r="V76" s="47"/>
      <c r="W76" s="23"/>
      <c r="X76" s="23"/>
      <c r="Y76" s="23"/>
      <c r="Z76" s="23"/>
      <c r="AA76" s="47"/>
      <c r="AB76" s="23"/>
      <c r="AC76" s="23"/>
      <c r="AD76" s="23"/>
      <c r="AE76" s="23"/>
      <c r="AF76" s="47"/>
      <c r="AG76" s="23"/>
      <c r="AH76" s="23"/>
      <c r="AI76" s="23"/>
      <c r="AJ76" s="23"/>
      <c r="AK76" s="47"/>
      <c r="AL76" s="23"/>
      <c r="AM76" s="23"/>
      <c r="AN76" s="23"/>
      <c r="AO76" s="23"/>
      <c r="AP76" s="47"/>
    </row>
    <row r="77" spans="1:42">
      <c r="A77" s="13" t="s">
        <v>68</v>
      </c>
      <c r="B77" s="47"/>
      <c r="C77" s="23"/>
      <c r="D77" s="23"/>
      <c r="E77" s="23"/>
      <c r="F77" s="23"/>
      <c r="G77" s="47"/>
      <c r="L77" s="47"/>
      <c r="M77" s="23"/>
      <c r="N77" s="23"/>
      <c r="O77" s="23"/>
      <c r="P77" s="23"/>
      <c r="Q77" s="47"/>
      <c r="R77" s="23"/>
      <c r="S77" s="23"/>
      <c r="T77" s="23"/>
      <c r="U77" s="23"/>
      <c r="V77" s="47"/>
      <c r="W77" s="23"/>
      <c r="X77" s="23"/>
      <c r="Y77" s="23"/>
      <c r="Z77" s="23"/>
      <c r="AA77" s="47"/>
      <c r="AB77" s="23"/>
      <c r="AC77" s="23"/>
      <c r="AD77" s="23"/>
      <c r="AE77" s="23"/>
      <c r="AF77" s="47"/>
      <c r="AG77" s="23"/>
      <c r="AH77" s="23"/>
      <c r="AI77" s="23"/>
      <c r="AJ77" s="23"/>
      <c r="AK77" s="47"/>
      <c r="AL77" s="23"/>
      <c r="AM77" s="23"/>
      <c r="AN77" s="23"/>
      <c r="AO77" s="23"/>
      <c r="AP77" s="47"/>
    </row>
    <row r="78" spans="1:42">
      <c r="A78" s="2" t="s">
        <v>7</v>
      </c>
      <c r="B78" s="47">
        <f>B79*85.98/1000</f>
        <v>1003.80675527135</v>
      </c>
      <c r="C78">
        <f t="shared" ref="C78:F88" si="172">$B78+((C$1-$B$1)*($G78-$B78)/($G$1-$B$1))</f>
        <v>1015.2427845710977</v>
      </c>
      <c r="D78">
        <f t="shared" si="172"/>
        <v>1026.6788138708453</v>
      </c>
      <c r="E78">
        <f t="shared" si="172"/>
        <v>1038.1148431705928</v>
      </c>
      <c r="F78">
        <f t="shared" si="172"/>
        <v>1049.5508724703407</v>
      </c>
      <c r="G78" s="47">
        <f t="shared" ref="G78:AP78" si="173">G79*85.98/1000</f>
        <v>1060.9869017700883</v>
      </c>
      <c r="H78">
        <f t="shared" ref="H78:K133" si="174">$G78+((H$1-$G$1)*($L78-$G78)/($L$1-$G$1))</f>
        <v>1070.2935430431799</v>
      </c>
      <c r="I78" s="12">
        <f t="shared" ref="I78:K132" si="175">$G78+((I$1-$G$1)*($L78-$G78)/($L$1-$G$1))</f>
        <v>1079.6001843162712</v>
      </c>
      <c r="J78">
        <f t="shared" si="175"/>
        <v>1088.9068255893628</v>
      </c>
      <c r="K78">
        <f t="shared" si="175"/>
        <v>1098.2134668624542</v>
      </c>
      <c r="L78" s="47">
        <f t="shared" si="173"/>
        <v>1107.5201081355458</v>
      </c>
      <c r="M78" s="23">
        <f t="shared" ref="M78:P133" si="176">$L78+((M$1-$L$1)*($Q78-$L78)/($Q$1-$L$1))</f>
        <v>1115.2968259382119</v>
      </c>
      <c r="N78" s="23">
        <f t="shared" ref="N78:P132" si="177">$L78+((N$1-$L$1)*($Q78-$L78)/($Q$1-$L$1))</f>
        <v>1123.0735437408778</v>
      </c>
      <c r="O78" s="23">
        <f t="shared" si="177"/>
        <v>1130.8502615435439</v>
      </c>
      <c r="P78" s="23">
        <f t="shared" si="177"/>
        <v>1138.6269793462097</v>
      </c>
      <c r="Q78" s="47">
        <f t="shared" si="173"/>
        <v>1146.4036971488758</v>
      </c>
      <c r="R78" s="23">
        <f t="shared" ref="R78:U117" si="178">$Q78+((R$1-$Q$1)*($V78-$Q78)/($V$1-$Q$1))</f>
        <v>1152.5089191137483</v>
      </c>
      <c r="S78" s="23">
        <f t="shared" si="178"/>
        <v>1158.6141410786206</v>
      </c>
      <c r="T78" s="23">
        <f t="shared" si="178"/>
        <v>1164.7193630434931</v>
      </c>
      <c r="U78" s="23">
        <f t="shared" si="178"/>
        <v>1170.8245850083654</v>
      </c>
      <c r="V78" s="47">
        <f t="shared" si="173"/>
        <v>1176.9298069732379</v>
      </c>
      <c r="W78" s="23">
        <f t="shared" ref="W78:Z117" si="179">$V78+((W$1-$V$1)*($AA78-$V78)/($AA$1-$V$1))</f>
        <v>1179.1020782333521</v>
      </c>
      <c r="X78" s="23">
        <f t="shared" si="179"/>
        <v>1181.2743494934664</v>
      </c>
      <c r="Y78" s="23">
        <f t="shared" si="179"/>
        <v>1183.4466207535804</v>
      </c>
      <c r="Z78" s="23">
        <f t="shared" si="179"/>
        <v>1185.6188920136947</v>
      </c>
      <c r="AA78" s="47">
        <f t="shared" si="173"/>
        <v>1187.7911632738089</v>
      </c>
      <c r="AB78" s="23">
        <f t="shared" ref="AB78:AE117" si="180">$AA78+((AB$1-$AA$1)*($AF78-$AA78)/($AF$1-$AA$1))</f>
        <v>1184.9249495785796</v>
      </c>
      <c r="AC78" s="23">
        <f t="shared" si="180"/>
        <v>1182.05873588335</v>
      </c>
      <c r="AD78" s="23">
        <f t="shared" si="180"/>
        <v>1179.1925221881206</v>
      </c>
      <c r="AE78" s="23">
        <f t="shared" si="180"/>
        <v>1176.326308492891</v>
      </c>
      <c r="AF78" s="47">
        <f t="shared" si="173"/>
        <v>1173.4600947976617</v>
      </c>
      <c r="AG78" s="23">
        <f t="shared" ref="AG78:AJ117" si="181">$AF78+((AG$1-$AF$1)*($AK78-$AF78)/($AK$1-$AF$1))</f>
        <v>1168.84244846205</v>
      </c>
      <c r="AH78" s="23">
        <f t="shared" si="181"/>
        <v>1164.2248021264384</v>
      </c>
      <c r="AI78" s="23">
        <f t="shared" si="181"/>
        <v>1159.6071557908269</v>
      </c>
      <c r="AJ78" s="23">
        <f t="shared" si="181"/>
        <v>1154.9895094552153</v>
      </c>
      <c r="AK78" s="47">
        <f t="shared" si="173"/>
        <v>1150.3718631196036</v>
      </c>
      <c r="AL78" s="23">
        <f t="shared" ref="AL78:AO117" si="182">$AK78+((AL$1-$AK$1)*($AP78-$AK78)/($AP$1-$AK$1))</f>
        <v>1144.1483863476237</v>
      </c>
      <c r="AM78" s="23">
        <f t="shared" si="182"/>
        <v>1137.9249095756438</v>
      </c>
      <c r="AN78" s="23">
        <f t="shared" si="182"/>
        <v>1131.7014328036639</v>
      </c>
      <c r="AO78" s="23">
        <f t="shared" si="182"/>
        <v>1125.477956031684</v>
      </c>
      <c r="AP78" s="47">
        <f t="shared" si="173"/>
        <v>1119.2544792597041</v>
      </c>
    </row>
    <row r="79" spans="1:42">
      <c r="A79" s="16" t="s">
        <v>136</v>
      </c>
      <c r="B79" s="47">
        <v>11674.886662844265</v>
      </c>
      <c r="C79">
        <f t="shared" si="172"/>
        <v>11807.894679822024</v>
      </c>
      <c r="D79">
        <f t="shared" si="172"/>
        <v>11940.902696799782</v>
      </c>
      <c r="E79">
        <f t="shared" si="172"/>
        <v>12073.910713777541</v>
      </c>
      <c r="F79">
        <f t="shared" si="172"/>
        <v>12206.918730755298</v>
      </c>
      <c r="G79" s="47">
        <v>12339.926747733058</v>
      </c>
      <c r="H79">
        <f t="shared" si="174"/>
        <v>12448.168679264711</v>
      </c>
      <c r="I79" s="12">
        <f t="shared" si="175"/>
        <v>12556.410610796363</v>
      </c>
      <c r="J79">
        <f t="shared" si="175"/>
        <v>12664.652542328015</v>
      </c>
      <c r="K79">
        <f t="shared" si="175"/>
        <v>12772.894473859667</v>
      </c>
      <c r="L79" s="47">
        <v>12881.13640539132</v>
      </c>
      <c r="M79" s="23">
        <f t="shared" si="176"/>
        <v>12971.58439100037</v>
      </c>
      <c r="N79" s="23">
        <f t="shared" si="177"/>
        <v>13062.032376609417</v>
      </c>
      <c r="O79" s="23">
        <f t="shared" si="177"/>
        <v>13152.480362218466</v>
      </c>
      <c r="P79" s="23">
        <f t="shared" si="177"/>
        <v>13242.928347827514</v>
      </c>
      <c r="Q79" s="47">
        <v>13333.376333436563</v>
      </c>
      <c r="R79" s="23">
        <f t="shared" si="178"/>
        <v>13404.383799880765</v>
      </c>
      <c r="S79" s="23">
        <f t="shared" si="178"/>
        <v>13475.391266324965</v>
      </c>
      <c r="T79" s="23">
        <f t="shared" si="178"/>
        <v>13546.398732769167</v>
      </c>
      <c r="U79" s="23">
        <f t="shared" si="178"/>
        <v>13617.406199213367</v>
      </c>
      <c r="V79" s="47">
        <v>13688.413665657568</v>
      </c>
      <c r="W79" s="23">
        <f t="shared" si="179"/>
        <v>13713.678509343476</v>
      </c>
      <c r="X79" s="23">
        <f t="shared" si="179"/>
        <v>13738.943353029381</v>
      </c>
      <c r="Y79" s="23">
        <f t="shared" si="179"/>
        <v>13764.208196715288</v>
      </c>
      <c r="Z79" s="23">
        <f t="shared" si="179"/>
        <v>13789.473040401193</v>
      </c>
      <c r="AA79" s="47">
        <v>13814.737884087101</v>
      </c>
      <c r="AB79" s="23">
        <f t="shared" si="180"/>
        <v>13781.402065347516</v>
      </c>
      <c r="AC79" s="23">
        <f t="shared" si="180"/>
        <v>13748.066246607932</v>
      </c>
      <c r="AD79" s="23">
        <f t="shared" si="180"/>
        <v>13714.730427868348</v>
      </c>
      <c r="AE79" s="23">
        <f t="shared" si="180"/>
        <v>13681.394609128763</v>
      </c>
      <c r="AF79" s="47">
        <v>13648.058790389179</v>
      </c>
      <c r="AG79" s="23">
        <f t="shared" si="181"/>
        <v>13594.35273856769</v>
      </c>
      <c r="AH79" s="23">
        <f t="shared" si="181"/>
        <v>13540.6466867462</v>
      </c>
      <c r="AI79" s="23">
        <f t="shared" si="181"/>
        <v>13486.940634924713</v>
      </c>
      <c r="AJ79" s="23">
        <f t="shared" si="181"/>
        <v>13433.234583103223</v>
      </c>
      <c r="AK79" s="47">
        <v>13379.528531281734</v>
      </c>
      <c r="AL79" s="23">
        <f t="shared" si="182"/>
        <v>13307.145689086108</v>
      </c>
      <c r="AM79" s="23">
        <f t="shared" si="182"/>
        <v>13234.762846890482</v>
      </c>
      <c r="AN79" s="23">
        <f t="shared" si="182"/>
        <v>13162.380004694858</v>
      </c>
      <c r="AO79" s="23">
        <f t="shared" si="182"/>
        <v>13089.997162499232</v>
      </c>
      <c r="AP79" s="47">
        <v>13017.614320303606</v>
      </c>
    </row>
    <row r="80" spans="1:42">
      <c r="A80" s="2" t="s">
        <v>8</v>
      </c>
      <c r="B80" s="47">
        <v>0</v>
      </c>
      <c r="C80">
        <f t="shared" si="172"/>
        <v>0</v>
      </c>
      <c r="D80">
        <f t="shared" si="172"/>
        <v>0</v>
      </c>
      <c r="E80">
        <f t="shared" si="172"/>
        <v>0</v>
      </c>
      <c r="F80">
        <f t="shared" si="172"/>
        <v>0</v>
      </c>
      <c r="G80" s="47">
        <v>0</v>
      </c>
      <c r="H80">
        <f t="shared" si="174"/>
        <v>0</v>
      </c>
      <c r="I80" s="12">
        <f t="shared" si="175"/>
        <v>0</v>
      </c>
      <c r="J80">
        <f t="shared" si="175"/>
        <v>0</v>
      </c>
      <c r="K80">
        <f t="shared" si="175"/>
        <v>0</v>
      </c>
      <c r="L80" s="47">
        <v>0</v>
      </c>
      <c r="M80" s="23">
        <f t="shared" si="176"/>
        <v>0</v>
      </c>
      <c r="N80" s="23">
        <f t="shared" si="177"/>
        <v>0</v>
      </c>
      <c r="O80" s="23">
        <f t="shared" si="177"/>
        <v>0</v>
      </c>
      <c r="P80" s="23">
        <f t="shared" si="177"/>
        <v>0</v>
      </c>
      <c r="Q80" s="47">
        <v>0</v>
      </c>
      <c r="R80" s="23">
        <f t="shared" si="178"/>
        <v>0</v>
      </c>
      <c r="S80" s="23">
        <f t="shared" si="178"/>
        <v>0</v>
      </c>
      <c r="T80" s="23">
        <f t="shared" si="178"/>
        <v>0</v>
      </c>
      <c r="U80" s="23">
        <f t="shared" si="178"/>
        <v>0</v>
      </c>
      <c r="V80" s="47">
        <v>0</v>
      </c>
      <c r="W80" s="23">
        <f t="shared" si="179"/>
        <v>0</v>
      </c>
      <c r="X80" s="23">
        <f t="shared" si="179"/>
        <v>0</v>
      </c>
      <c r="Y80" s="23">
        <f t="shared" si="179"/>
        <v>0</v>
      </c>
      <c r="Z80" s="23">
        <f t="shared" si="179"/>
        <v>0</v>
      </c>
      <c r="AA80" s="47">
        <v>0</v>
      </c>
      <c r="AB80" s="23">
        <f t="shared" si="180"/>
        <v>0</v>
      </c>
      <c r="AC80" s="23">
        <f t="shared" si="180"/>
        <v>0</v>
      </c>
      <c r="AD80" s="23">
        <f t="shared" si="180"/>
        <v>0</v>
      </c>
      <c r="AE80" s="23">
        <f t="shared" si="180"/>
        <v>0</v>
      </c>
      <c r="AF80" s="47">
        <v>0</v>
      </c>
      <c r="AG80" s="23">
        <f t="shared" si="181"/>
        <v>0</v>
      </c>
      <c r="AH80" s="23">
        <f t="shared" si="181"/>
        <v>0</v>
      </c>
      <c r="AI80" s="23">
        <f t="shared" si="181"/>
        <v>0</v>
      </c>
      <c r="AJ80" s="23">
        <f t="shared" si="181"/>
        <v>0</v>
      </c>
      <c r="AK80" s="47">
        <v>0</v>
      </c>
      <c r="AL80" s="23">
        <f t="shared" si="182"/>
        <v>0</v>
      </c>
      <c r="AM80" s="23">
        <f t="shared" si="182"/>
        <v>0</v>
      </c>
      <c r="AN80" s="23">
        <f t="shared" si="182"/>
        <v>0</v>
      </c>
      <c r="AO80" s="23">
        <f t="shared" si="182"/>
        <v>0</v>
      </c>
      <c r="AP80" s="47">
        <v>0</v>
      </c>
    </row>
    <row r="81" spans="1:42">
      <c r="A81" s="2" t="s">
        <v>9</v>
      </c>
      <c r="B81" s="47">
        <v>0</v>
      </c>
      <c r="C81">
        <f t="shared" si="172"/>
        <v>0</v>
      </c>
      <c r="D81">
        <f t="shared" si="172"/>
        <v>0</v>
      </c>
      <c r="E81">
        <f t="shared" si="172"/>
        <v>0</v>
      </c>
      <c r="F81">
        <f t="shared" si="172"/>
        <v>0</v>
      </c>
      <c r="G81" s="47">
        <v>0</v>
      </c>
      <c r="H81">
        <f t="shared" si="174"/>
        <v>0</v>
      </c>
      <c r="I81" s="12">
        <f t="shared" si="175"/>
        <v>0</v>
      </c>
      <c r="J81">
        <f t="shared" si="175"/>
        <v>0</v>
      </c>
      <c r="K81">
        <f t="shared" si="175"/>
        <v>0</v>
      </c>
      <c r="L81" s="47">
        <v>0</v>
      </c>
      <c r="M81" s="23">
        <f t="shared" si="176"/>
        <v>0</v>
      </c>
      <c r="N81" s="23">
        <f t="shared" si="177"/>
        <v>0</v>
      </c>
      <c r="O81" s="23">
        <f t="shared" si="177"/>
        <v>0</v>
      </c>
      <c r="P81" s="23">
        <f t="shared" si="177"/>
        <v>0</v>
      </c>
      <c r="Q81" s="47">
        <v>0</v>
      </c>
      <c r="R81" s="23">
        <f t="shared" si="178"/>
        <v>0</v>
      </c>
      <c r="S81" s="23">
        <f t="shared" si="178"/>
        <v>0</v>
      </c>
      <c r="T81" s="23">
        <f t="shared" si="178"/>
        <v>0</v>
      </c>
      <c r="U81" s="23">
        <f t="shared" si="178"/>
        <v>0</v>
      </c>
      <c r="V81" s="47">
        <v>0</v>
      </c>
      <c r="W81" s="23">
        <f t="shared" si="179"/>
        <v>0</v>
      </c>
      <c r="X81" s="23">
        <f t="shared" si="179"/>
        <v>0</v>
      </c>
      <c r="Y81" s="23">
        <f t="shared" si="179"/>
        <v>0</v>
      </c>
      <c r="Z81" s="23">
        <f t="shared" si="179"/>
        <v>0</v>
      </c>
      <c r="AA81" s="47">
        <v>0</v>
      </c>
      <c r="AB81" s="23">
        <f t="shared" si="180"/>
        <v>0</v>
      </c>
      <c r="AC81" s="23">
        <f t="shared" si="180"/>
        <v>0</v>
      </c>
      <c r="AD81" s="23">
        <f t="shared" si="180"/>
        <v>0</v>
      </c>
      <c r="AE81" s="23">
        <f t="shared" si="180"/>
        <v>0</v>
      </c>
      <c r="AF81" s="47">
        <v>0</v>
      </c>
      <c r="AG81" s="23">
        <f t="shared" si="181"/>
        <v>0</v>
      </c>
      <c r="AH81" s="23">
        <f t="shared" si="181"/>
        <v>0</v>
      </c>
      <c r="AI81" s="23">
        <f t="shared" si="181"/>
        <v>0</v>
      </c>
      <c r="AJ81" s="23">
        <f t="shared" si="181"/>
        <v>0</v>
      </c>
      <c r="AK81" s="47">
        <v>0</v>
      </c>
      <c r="AL81" s="23">
        <f t="shared" si="182"/>
        <v>0</v>
      </c>
      <c r="AM81" s="23">
        <f t="shared" si="182"/>
        <v>0</v>
      </c>
      <c r="AN81" s="23">
        <f t="shared" si="182"/>
        <v>0</v>
      </c>
      <c r="AO81" s="23">
        <f t="shared" si="182"/>
        <v>0</v>
      </c>
      <c r="AP81" s="47">
        <v>0</v>
      </c>
    </row>
    <row r="82" spans="1:42">
      <c r="A82" s="2" t="s">
        <v>10</v>
      </c>
      <c r="B82" s="47">
        <v>0</v>
      </c>
      <c r="C82">
        <f t="shared" si="172"/>
        <v>0</v>
      </c>
      <c r="D82">
        <f t="shared" si="172"/>
        <v>0</v>
      </c>
      <c r="E82">
        <f t="shared" si="172"/>
        <v>0</v>
      </c>
      <c r="F82">
        <f t="shared" si="172"/>
        <v>0</v>
      </c>
      <c r="G82" s="47">
        <v>0</v>
      </c>
      <c r="H82">
        <f t="shared" si="174"/>
        <v>0</v>
      </c>
      <c r="I82" s="12">
        <f t="shared" si="175"/>
        <v>0</v>
      </c>
      <c r="J82">
        <f t="shared" si="175"/>
        <v>0</v>
      </c>
      <c r="K82">
        <f t="shared" si="175"/>
        <v>0</v>
      </c>
      <c r="L82" s="47">
        <v>0</v>
      </c>
      <c r="M82" s="23">
        <f t="shared" si="176"/>
        <v>0</v>
      </c>
      <c r="N82" s="23">
        <f t="shared" si="177"/>
        <v>0</v>
      </c>
      <c r="O82" s="23">
        <f t="shared" si="177"/>
        <v>0</v>
      </c>
      <c r="P82" s="23">
        <f t="shared" si="177"/>
        <v>0</v>
      </c>
      <c r="Q82" s="47">
        <v>0</v>
      </c>
      <c r="R82" s="23">
        <f t="shared" si="178"/>
        <v>0</v>
      </c>
      <c r="S82" s="23">
        <f t="shared" si="178"/>
        <v>0</v>
      </c>
      <c r="T82" s="23">
        <f t="shared" si="178"/>
        <v>0</v>
      </c>
      <c r="U82" s="23">
        <f t="shared" si="178"/>
        <v>0</v>
      </c>
      <c r="V82" s="47">
        <v>0</v>
      </c>
      <c r="W82" s="23">
        <f t="shared" si="179"/>
        <v>0</v>
      </c>
      <c r="X82" s="23">
        <f t="shared" si="179"/>
        <v>0</v>
      </c>
      <c r="Y82" s="23">
        <f t="shared" si="179"/>
        <v>0</v>
      </c>
      <c r="Z82" s="23">
        <f t="shared" si="179"/>
        <v>0</v>
      </c>
      <c r="AA82" s="47">
        <v>0</v>
      </c>
      <c r="AB82" s="23">
        <f t="shared" si="180"/>
        <v>0</v>
      </c>
      <c r="AC82" s="23">
        <f t="shared" si="180"/>
        <v>0</v>
      </c>
      <c r="AD82" s="23">
        <f t="shared" si="180"/>
        <v>0</v>
      </c>
      <c r="AE82" s="23">
        <f t="shared" si="180"/>
        <v>0</v>
      </c>
      <c r="AF82" s="47">
        <v>0</v>
      </c>
      <c r="AG82" s="23">
        <f t="shared" si="181"/>
        <v>0</v>
      </c>
      <c r="AH82" s="23">
        <f t="shared" si="181"/>
        <v>0</v>
      </c>
      <c r="AI82" s="23">
        <f t="shared" si="181"/>
        <v>0</v>
      </c>
      <c r="AJ82" s="23">
        <f t="shared" si="181"/>
        <v>0</v>
      </c>
      <c r="AK82" s="47">
        <v>0</v>
      </c>
      <c r="AL82" s="23">
        <f t="shared" si="182"/>
        <v>0</v>
      </c>
      <c r="AM82" s="23">
        <f t="shared" si="182"/>
        <v>0</v>
      </c>
      <c r="AN82" s="23">
        <f t="shared" si="182"/>
        <v>0</v>
      </c>
      <c r="AO82" s="23">
        <f t="shared" si="182"/>
        <v>0</v>
      </c>
      <c r="AP82" s="47">
        <v>0</v>
      </c>
    </row>
    <row r="83" spans="1:42">
      <c r="A83" s="2" t="s">
        <v>11</v>
      </c>
      <c r="B83" s="47">
        <v>0</v>
      </c>
      <c r="C83">
        <f t="shared" si="172"/>
        <v>0</v>
      </c>
      <c r="D83">
        <f t="shared" si="172"/>
        <v>0</v>
      </c>
      <c r="E83">
        <f t="shared" si="172"/>
        <v>0</v>
      </c>
      <c r="F83">
        <f t="shared" si="172"/>
        <v>0</v>
      </c>
      <c r="G83" s="47">
        <v>0</v>
      </c>
      <c r="H83">
        <f t="shared" si="174"/>
        <v>0</v>
      </c>
      <c r="I83" s="12">
        <f t="shared" si="175"/>
        <v>0</v>
      </c>
      <c r="J83">
        <f t="shared" si="175"/>
        <v>0</v>
      </c>
      <c r="K83">
        <f t="shared" si="175"/>
        <v>0</v>
      </c>
      <c r="L83" s="47">
        <v>0</v>
      </c>
      <c r="M83" s="23">
        <f t="shared" si="176"/>
        <v>0</v>
      </c>
      <c r="N83" s="23">
        <f t="shared" si="177"/>
        <v>0</v>
      </c>
      <c r="O83" s="23">
        <f t="shared" si="177"/>
        <v>0</v>
      </c>
      <c r="P83" s="23">
        <f t="shared" si="177"/>
        <v>0</v>
      </c>
      <c r="Q83" s="47">
        <v>0</v>
      </c>
      <c r="R83" s="23">
        <f t="shared" si="178"/>
        <v>0</v>
      </c>
      <c r="S83" s="23">
        <f t="shared" si="178"/>
        <v>0</v>
      </c>
      <c r="T83" s="23">
        <f t="shared" si="178"/>
        <v>0</v>
      </c>
      <c r="U83" s="23">
        <f t="shared" si="178"/>
        <v>0</v>
      </c>
      <c r="V83" s="47">
        <v>0</v>
      </c>
      <c r="W83" s="23">
        <f t="shared" si="179"/>
        <v>0</v>
      </c>
      <c r="X83" s="23">
        <f t="shared" si="179"/>
        <v>0</v>
      </c>
      <c r="Y83" s="23">
        <f t="shared" si="179"/>
        <v>0</v>
      </c>
      <c r="Z83" s="23">
        <f t="shared" si="179"/>
        <v>0</v>
      </c>
      <c r="AA83" s="47">
        <v>0</v>
      </c>
      <c r="AB83" s="23">
        <f t="shared" si="180"/>
        <v>0</v>
      </c>
      <c r="AC83" s="23">
        <f t="shared" si="180"/>
        <v>0</v>
      </c>
      <c r="AD83" s="23">
        <f t="shared" si="180"/>
        <v>0</v>
      </c>
      <c r="AE83" s="23">
        <f t="shared" si="180"/>
        <v>0</v>
      </c>
      <c r="AF83" s="47">
        <v>0</v>
      </c>
      <c r="AG83" s="23">
        <f t="shared" si="181"/>
        <v>0</v>
      </c>
      <c r="AH83" s="23">
        <f t="shared" si="181"/>
        <v>0</v>
      </c>
      <c r="AI83" s="23">
        <f t="shared" si="181"/>
        <v>0</v>
      </c>
      <c r="AJ83" s="23">
        <f t="shared" si="181"/>
        <v>0</v>
      </c>
      <c r="AK83" s="47">
        <v>0</v>
      </c>
      <c r="AL83" s="23">
        <f t="shared" si="182"/>
        <v>0</v>
      </c>
      <c r="AM83" s="23">
        <f t="shared" si="182"/>
        <v>0</v>
      </c>
      <c r="AN83" s="23">
        <f t="shared" si="182"/>
        <v>0</v>
      </c>
      <c r="AO83" s="23">
        <f t="shared" si="182"/>
        <v>0</v>
      </c>
      <c r="AP83" s="47">
        <v>0</v>
      </c>
    </row>
    <row r="84" spans="1:42">
      <c r="A84" s="2" t="s">
        <v>12</v>
      </c>
      <c r="B84" s="47">
        <v>0</v>
      </c>
      <c r="C84">
        <f t="shared" si="172"/>
        <v>0</v>
      </c>
      <c r="D84">
        <f t="shared" si="172"/>
        <v>0</v>
      </c>
      <c r="E84">
        <f t="shared" si="172"/>
        <v>0</v>
      </c>
      <c r="F84">
        <f t="shared" si="172"/>
        <v>0</v>
      </c>
      <c r="G84" s="47">
        <v>0</v>
      </c>
      <c r="H84">
        <f t="shared" si="174"/>
        <v>0</v>
      </c>
      <c r="I84" s="12">
        <f t="shared" si="175"/>
        <v>0</v>
      </c>
      <c r="J84">
        <f t="shared" si="175"/>
        <v>0</v>
      </c>
      <c r="K84">
        <f t="shared" si="175"/>
        <v>0</v>
      </c>
      <c r="L84" s="47">
        <v>0</v>
      </c>
      <c r="M84" s="23">
        <f t="shared" si="176"/>
        <v>0</v>
      </c>
      <c r="N84" s="23">
        <f t="shared" si="177"/>
        <v>0</v>
      </c>
      <c r="O84" s="23">
        <f t="shared" si="177"/>
        <v>0</v>
      </c>
      <c r="P84" s="23">
        <f t="shared" si="177"/>
        <v>0</v>
      </c>
      <c r="Q84" s="47">
        <v>0</v>
      </c>
      <c r="R84" s="23">
        <f t="shared" si="178"/>
        <v>0</v>
      </c>
      <c r="S84" s="23">
        <f t="shared" si="178"/>
        <v>0</v>
      </c>
      <c r="T84" s="23">
        <f t="shared" si="178"/>
        <v>0</v>
      </c>
      <c r="U84" s="23">
        <f t="shared" si="178"/>
        <v>0</v>
      </c>
      <c r="V84" s="47">
        <v>0</v>
      </c>
      <c r="W84" s="23">
        <f t="shared" si="179"/>
        <v>0</v>
      </c>
      <c r="X84" s="23">
        <f t="shared" si="179"/>
        <v>0</v>
      </c>
      <c r="Y84" s="23">
        <f t="shared" si="179"/>
        <v>0</v>
      </c>
      <c r="Z84" s="23">
        <f t="shared" si="179"/>
        <v>0</v>
      </c>
      <c r="AA84" s="47">
        <v>0</v>
      </c>
      <c r="AB84" s="23">
        <f t="shared" si="180"/>
        <v>0</v>
      </c>
      <c r="AC84" s="23">
        <f t="shared" si="180"/>
        <v>0</v>
      </c>
      <c r="AD84" s="23">
        <f t="shared" si="180"/>
        <v>0</v>
      </c>
      <c r="AE84" s="23">
        <f t="shared" si="180"/>
        <v>0</v>
      </c>
      <c r="AF84" s="47">
        <v>0</v>
      </c>
      <c r="AG84" s="23">
        <f t="shared" si="181"/>
        <v>0</v>
      </c>
      <c r="AH84" s="23">
        <f t="shared" si="181"/>
        <v>0</v>
      </c>
      <c r="AI84" s="23">
        <f t="shared" si="181"/>
        <v>0</v>
      </c>
      <c r="AJ84" s="23">
        <f t="shared" si="181"/>
        <v>0</v>
      </c>
      <c r="AK84" s="47">
        <v>0</v>
      </c>
      <c r="AL84" s="23">
        <f t="shared" si="182"/>
        <v>0</v>
      </c>
      <c r="AM84" s="23">
        <f t="shared" si="182"/>
        <v>0</v>
      </c>
      <c r="AN84" s="23">
        <f t="shared" si="182"/>
        <v>0</v>
      </c>
      <c r="AO84" s="23">
        <f t="shared" si="182"/>
        <v>0</v>
      </c>
      <c r="AP84" s="47">
        <v>0</v>
      </c>
    </row>
    <row r="85" spans="1:42">
      <c r="A85" s="2" t="s">
        <v>13</v>
      </c>
      <c r="B85" s="47">
        <v>0</v>
      </c>
      <c r="C85">
        <f t="shared" si="172"/>
        <v>0</v>
      </c>
      <c r="D85">
        <f t="shared" si="172"/>
        <v>0</v>
      </c>
      <c r="E85">
        <f t="shared" si="172"/>
        <v>0</v>
      </c>
      <c r="F85">
        <f t="shared" si="172"/>
        <v>0</v>
      </c>
      <c r="G85" s="47">
        <v>0</v>
      </c>
      <c r="H85">
        <f t="shared" si="174"/>
        <v>0</v>
      </c>
      <c r="I85" s="12">
        <f t="shared" si="175"/>
        <v>0</v>
      </c>
      <c r="J85">
        <f t="shared" si="175"/>
        <v>0</v>
      </c>
      <c r="K85">
        <f t="shared" si="175"/>
        <v>0</v>
      </c>
      <c r="L85" s="47">
        <v>0</v>
      </c>
      <c r="M85" s="23">
        <f t="shared" si="176"/>
        <v>0</v>
      </c>
      <c r="N85" s="23">
        <f t="shared" si="177"/>
        <v>0</v>
      </c>
      <c r="O85" s="23">
        <f t="shared" si="177"/>
        <v>0</v>
      </c>
      <c r="P85" s="23">
        <f t="shared" si="177"/>
        <v>0</v>
      </c>
      <c r="Q85" s="47">
        <v>0</v>
      </c>
      <c r="R85" s="23">
        <f t="shared" si="178"/>
        <v>0</v>
      </c>
      <c r="S85" s="23">
        <f t="shared" si="178"/>
        <v>0</v>
      </c>
      <c r="T85" s="23">
        <f t="shared" si="178"/>
        <v>0</v>
      </c>
      <c r="U85" s="23">
        <f t="shared" si="178"/>
        <v>0</v>
      </c>
      <c r="V85" s="47">
        <v>0</v>
      </c>
      <c r="W85" s="23">
        <f t="shared" si="179"/>
        <v>0</v>
      </c>
      <c r="X85" s="23">
        <f t="shared" si="179"/>
        <v>0</v>
      </c>
      <c r="Y85" s="23">
        <f t="shared" si="179"/>
        <v>0</v>
      </c>
      <c r="Z85" s="23">
        <f t="shared" si="179"/>
        <v>0</v>
      </c>
      <c r="AA85" s="47">
        <v>0</v>
      </c>
      <c r="AB85" s="23">
        <f t="shared" si="180"/>
        <v>0</v>
      </c>
      <c r="AC85" s="23">
        <f t="shared" si="180"/>
        <v>0</v>
      </c>
      <c r="AD85" s="23">
        <f t="shared" si="180"/>
        <v>0</v>
      </c>
      <c r="AE85" s="23">
        <f t="shared" si="180"/>
        <v>0</v>
      </c>
      <c r="AF85" s="47">
        <v>0</v>
      </c>
      <c r="AG85" s="23">
        <f t="shared" si="181"/>
        <v>0</v>
      </c>
      <c r="AH85" s="23">
        <f t="shared" si="181"/>
        <v>0</v>
      </c>
      <c r="AI85" s="23">
        <f t="shared" si="181"/>
        <v>0</v>
      </c>
      <c r="AJ85" s="23">
        <f t="shared" si="181"/>
        <v>0</v>
      </c>
      <c r="AK85" s="47">
        <v>0</v>
      </c>
      <c r="AL85" s="23">
        <f t="shared" si="182"/>
        <v>0</v>
      </c>
      <c r="AM85" s="23">
        <f t="shared" si="182"/>
        <v>0</v>
      </c>
      <c r="AN85" s="23">
        <f t="shared" si="182"/>
        <v>0</v>
      </c>
      <c r="AO85" s="23">
        <f t="shared" si="182"/>
        <v>0</v>
      </c>
      <c r="AP85" s="47">
        <v>0</v>
      </c>
    </row>
    <row r="86" spans="1:42">
      <c r="A86" s="2" t="s">
        <v>14</v>
      </c>
      <c r="B86" s="47">
        <v>0</v>
      </c>
      <c r="C86">
        <f t="shared" si="172"/>
        <v>0</v>
      </c>
      <c r="D86">
        <f t="shared" si="172"/>
        <v>0</v>
      </c>
      <c r="E86">
        <f t="shared" si="172"/>
        <v>0</v>
      </c>
      <c r="F86">
        <f t="shared" si="172"/>
        <v>0</v>
      </c>
      <c r="G86" s="47">
        <v>0</v>
      </c>
      <c r="H86">
        <f t="shared" si="174"/>
        <v>0</v>
      </c>
      <c r="I86" s="12">
        <f t="shared" si="175"/>
        <v>0</v>
      </c>
      <c r="J86">
        <f t="shared" si="175"/>
        <v>0</v>
      </c>
      <c r="K86">
        <f t="shared" si="175"/>
        <v>0</v>
      </c>
      <c r="L86" s="47">
        <v>0</v>
      </c>
      <c r="M86" s="23">
        <f t="shared" si="176"/>
        <v>0</v>
      </c>
      <c r="N86" s="23">
        <f t="shared" si="177"/>
        <v>0</v>
      </c>
      <c r="O86" s="23">
        <f t="shared" si="177"/>
        <v>0</v>
      </c>
      <c r="P86" s="23">
        <f t="shared" si="177"/>
        <v>0</v>
      </c>
      <c r="Q86" s="47">
        <v>0</v>
      </c>
      <c r="R86" s="23">
        <f t="shared" si="178"/>
        <v>0</v>
      </c>
      <c r="S86" s="23">
        <f t="shared" si="178"/>
        <v>0</v>
      </c>
      <c r="T86" s="23">
        <f t="shared" si="178"/>
        <v>0</v>
      </c>
      <c r="U86" s="23">
        <f t="shared" si="178"/>
        <v>0</v>
      </c>
      <c r="V86" s="47">
        <v>0</v>
      </c>
      <c r="W86" s="23">
        <f t="shared" si="179"/>
        <v>0</v>
      </c>
      <c r="X86" s="23">
        <f t="shared" si="179"/>
        <v>0</v>
      </c>
      <c r="Y86" s="23">
        <f t="shared" si="179"/>
        <v>0</v>
      </c>
      <c r="Z86" s="23">
        <f t="shared" si="179"/>
        <v>0</v>
      </c>
      <c r="AA86" s="47">
        <v>0</v>
      </c>
      <c r="AB86" s="23">
        <f t="shared" si="180"/>
        <v>0</v>
      </c>
      <c r="AC86" s="23">
        <f t="shared" si="180"/>
        <v>0</v>
      </c>
      <c r="AD86" s="23">
        <f t="shared" si="180"/>
        <v>0</v>
      </c>
      <c r="AE86" s="23">
        <f t="shared" si="180"/>
        <v>0</v>
      </c>
      <c r="AF86" s="47">
        <v>0</v>
      </c>
      <c r="AG86" s="23">
        <f t="shared" si="181"/>
        <v>0</v>
      </c>
      <c r="AH86" s="23">
        <f t="shared" si="181"/>
        <v>0</v>
      </c>
      <c r="AI86" s="23">
        <f t="shared" si="181"/>
        <v>0</v>
      </c>
      <c r="AJ86" s="23">
        <f t="shared" si="181"/>
        <v>0</v>
      </c>
      <c r="AK86" s="47">
        <v>0</v>
      </c>
      <c r="AL86" s="23">
        <f t="shared" si="182"/>
        <v>0</v>
      </c>
      <c r="AM86" s="23">
        <f t="shared" si="182"/>
        <v>0</v>
      </c>
      <c r="AN86" s="23">
        <f t="shared" si="182"/>
        <v>0</v>
      </c>
      <c r="AO86" s="23">
        <f t="shared" si="182"/>
        <v>0</v>
      </c>
      <c r="AP86" s="47">
        <v>0</v>
      </c>
    </row>
    <row r="87" spans="1:42">
      <c r="A87" s="2" t="s">
        <v>15</v>
      </c>
      <c r="B87" s="47">
        <v>0</v>
      </c>
      <c r="C87">
        <f t="shared" si="172"/>
        <v>0</v>
      </c>
      <c r="D87">
        <f t="shared" si="172"/>
        <v>0</v>
      </c>
      <c r="E87">
        <f t="shared" si="172"/>
        <v>0</v>
      </c>
      <c r="F87">
        <f t="shared" si="172"/>
        <v>0</v>
      </c>
      <c r="G87" s="47">
        <v>0</v>
      </c>
      <c r="H87">
        <f t="shared" si="174"/>
        <v>0</v>
      </c>
      <c r="I87" s="12">
        <f t="shared" si="175"/>
        <v>0</v>
      </c>
      <c r="J87">
        <f t="shared" si="175"/>
        <v>0</v>
      </c>
      <c r="K87">
        <f t="shared" si="175"/>
        <v>0</v>
      </c>
      <c r="L87" s="47">
        <v>0</v>
      </c>
      <c r="M87" s="23">
        <f t="shared" si="176"/>
        <v>0</v>
      </c>
      <c r="N87" s="23">
        <f t="shared" si="177"/>
        <v>0</v>
      </c>
      <c r="O87" s="23">
        <f t="shared" si="177"/>
        <v>0</v>
      </c>
      <c r="P87" s="23">
        <f t="shared" si="177"/>
        <v>0</v>
      </c>
      <c r="Q87" s="47">
        <v>0</v>
      </c>
      <c r="R87" s="23">
        <f t="shared" si="178"/>
        <v>0</v>
      </c>
      <c r="S87" s="23">
        <f t="shared" si="178"/>
        <v>0</v>
      </c>
      <c r="T87" s="23">
        <f t="shared" si="178"/>
        <v>0</v>
      </c>
      <c r="U87" s="23">
        <f t="shared" si="178"/>
        <v>0</v>
      </c>
      <c r="V87" s="47">
        <v>0</v>
      </c>
      <c r="W87" s="23">
        <f t="shared" si="179"/>
        <v>0</v>
      </c>
      <c r="X87" s="23">
        <f t="shared" si="179"/>
        <v>0</v>
      </c>
      <c r="Y87" s="23">
        <f t="shared" si="179"/>
        <v>0</v>
      </c>
      <c r="Z87" s="23">
        <f t="shared" si="179"/>
        <v>0</v>
      </c>
      <c r="AA87" s="47">
        <v>0</v>
      </c>
      <c r="AB87" s="23">
        <f t="shared" si="180"/>
        <v>0</v>
      </c>
      <c r="AC87" s="23">
        <f t="shared" si="180"/>
        <v>0</v>
      </c>
      <c r="AD87" s="23">
        <f t="shared" si="180"/>
        <v>0</v>
      </c>
      <c r="AE87" s="23">
        <f t="shared" si="180"/>
        <v>0</v>
      </c>
      <c r="AF87" s="47">
        <v>0</v>
      </c>
      <c r="AG87" s="23">
        <f t="shared" si="181"/>
        <v>0</v>
      </c>
      <c r="AH87" s="23">
        <f t="shared" si="181"/>
        <v>0</v>
      </c>
      <c r="AI87" s="23">
        <f t="shared" si="181"/>
        <v>0</v>
      </c>
      <c r="AJ87" s="23">
        <f t="shared" si="181"/>
        <v>0</v>
      </c>
      <c r="AK87" s="47">
        <v>0</v>
      </c>
      <c r="AL87" s="23">
        <f t="shared" si="182"/>
        <v>0</v>
      </c>
      <c r="AM87" s="23">
        <f t="shared" si="182"/>
        <v>0</v>
      </c>
      <c r="AN87" s="23">
        <f t="shared" si="182"/>
        <v>0</v>
      </c>
      <c r="AO87" s="23">
        <f t="shared" si="182"/>
        <v>0</v>
      </c>
      <c r="AP87" s="47">
        <v>0</v>
      </c>
    </row>
    <row r="88" spans="1:42">
      <c r="A88" s="2" t="s">
        <v>16</v>
      </c>
      <c r="B88" s="47">
        <v>0</v>
      </c>
      <c r="C88">
        <f t="shared" si="172"/>
        <v>0</v>
      </c>
      <c r="D88">
        <f t="shared" si="172"/>
        <v>0</v>
      </c>
      <c r="E88">
        <f t="shared" si="172"/>
        <v>0</v>
      </c>
      <c r="F88">
        <f t="shared" si="172"/>
        <v>0</v>
      </c>
      <c r="G88" s="47">
        <v>0</v>
      </c>
      <c r="H88">
        <f t="shared" si="174"/>
        <v>0</v>
      </c>
      <c r="I88" s="12">
        <f t="shared" si="175"/>
        <v>0</v>
      </c>
      <c r="J88">
        <f t="shared" si="175"/>
        <v>0</v>
      </c>
      <c r="K88">
        <f t="shared" si="175"/>
        <v>0</v>
      </c>
      <c r="L88" s="47">
        <v>0</v>
      </c>
      <c r="M88" s="23">
        <f t="shared" si="176"/>
        <v>0</v>
      </c>
      <c r="N88" s="23">
        <f t="shared" si="177"/>
        <v>0</v>
      </c>
      <c r="O88" s="23">
        <f t="shared" si="177"/>
        <v>0</v>
      </c>
      <c r="P88" s="23">
        <f t="shared" si="177"/>
        <v>0</v>
      </c>
      <c r="Q88" s="47">
        <v>0</v>
      </c>
      <c r="R88" s="23">
        <f t="shared" si="178"/>
        <v>0</v>
      </c>
      <c r="S88" s="23">
        <f t="shared" si="178"/>
        <v>0</v>
      </c>
      <c r="T88" s="23">
        <f t="shared" si="178"/>
        <v>0</v>
      </c>
      <c r="U88" s="23">
        <f t="shared" si="178"/>
        <v>0</v>
      </c>
      <c r="V88" s="47">
        <v>0</v>
      </c>
      <c r="W88" s="23">
        <f t="shared" si="179"/>
        <v>0</v>
      </c>
      <c r="X88" s="23">
        <f t="shared" si="179"/>
        <v>0</v>
      </c>
      <c r="Y88" s="23">
        <f t="shared" si="179"/>
        <v>0</v>
      </c>
      <c r="Z88" s="23">
        <f t="shared" si="179"/>
        <v>0</v>
      </c>
      <c r="AA88" s="47">
        <v>0</v>
      </c>
      <c r="AB88" s="23">
        <f t="shared" si="180"/>
        <v>0</v>
      </c>
      <c r="AC88" s="23">
        <f t="shared" si="180"/>
        <v>0</v>
      </c>
      <c r="AD88" s="23">
        <f t="shared" si="180"/>
        <v>0</v>
      </c>
      <c r="AE88" s="23">
        <f t="shared" si="180"/>
        <v>0</v>
      </c>
      <c r="AF88" s="47">
        <v>0</v>
      </c>
      <c r="AG88" s="23">
        <f t="shared" si="181"/>
        <v>0</v>
      </c>
      <c r="AH88" s="23">
        <f t="shared" si="181"/>
        <v>0</v>
      </c>
      <c r="AI88" s="23">
        <f t="shared" si="181"/>
        <v>0</v>
      </c>
      <c r="AJ88" s="23">
        <f t="shared" si="181"/>
        <v>0</v>
      </c>
      <c r="AK88" s="47">
        <v>0</v>
      </c>
      <c r="AL88" s="23">
        <f t="shared" si="182"/>
        <v>0</v>
      </c>
      <c r="AM88" s="23">
        <f t="shared" si="182"/>
        <v>0</v>
      </c>
      <c r="AN88" s="23">
        <f t="shared" si="182"/>
        <v>0</v>
      </c>
      <c r="AO88" s="23">
        <f t="shared" si="182"/>
        <v>0</v>
      </c>
      <c r="AP88" s="47">
        <v>0</v>
      </c>
    </row>
    <row r="89" spans="1:42">
      <c r="A89" s="16" t="s">
        <v>69</v>
      </c>
      <c r="B89" s="47"/>
      <c r="C89" s="23"/>
      <c r="D89" s="23"/>
      <c r="E89" s="23"/>
      <c r="F89" s="23"/>
      <c r="G89" s="47"/>
      <c r="L89" s="47"/>
      <c r="M89" s="23"/>
      <c r="N89" s="23"/>
      <c r="O89" s="23"/>
      <c r="P89" s="23"/>
      <c r="Q89" s="47"/>
      <c r="R89" s="23"/>
      <c r="S89" s="23"/>
      <c r="T89" s="23"/>
      <c r="U89" s="23"/>
      <c r="V89" s="47"/>
      <c r="W89" s="23"/>
      <c r="X89" s="23"/>
      <c r="Y89" s="23"/>
      <c r="Z89" s="23"/>
      <c r="AA89" s="47"/>
      <c r="AB89" s="23"/>
      <c r="AC89" s="23"/>
      <c r="AD89" s="23"/>
      <c r="AE89" s="23"/>
      <c r="AF89" s="47"/>
      <c r="AG89" s="23"/>
      <c r="AH89" s="23"/>
      <c r="AI89" s="23"/>
      <c r="AJ89" s="23"/>
      <c r="AK89" s="47"/>
      <c r="AL89" s="23"/>
      <c r="AM89" s="23"/>
      <c r="AN89" s="23"/>
      <c r="AO89" s="23"/>
      <c r="AP89" s="47"/>
    </row>
    <row r="90" spans="1:42">
      <c r="A90" s="2" t="s">
        <v>7</v>
      </c>
      <c r="B90" s="47"/>
      <c r="C90" s="23"/>
      <c r="D90" s="23"/>
      <c r="E90" s="23"/>
      <c r="F90" s="23"/>
      <c r="G90" s="47"/>
      <c r="H90">
        <f t="shared" si="174"/>
        <v>0</v>
      </c>
      <c r="I90" s="12">
        <f t="shared" si="175"/>
        <v>0</v>
      </c>
      <c r="J90">
        <f t="shared" si="175"/>
        <v>0</v>
      </c>
      <c r="K90">
        <f t="shared" si="175"/>
        <v>0</v>
      </c>
      <c r="L90" s="47"/>
      <c r="M90" s="23">
        <f t="shared" si="176"/>
        <v>0</v>
      </c>
      <c r="N90" s="23">
        <f t="shared" si="177"/>
        <v>0</v>
      </c>
      <c r="O90" s="23">
        <f t="shared" si="177"/>
        <v>0</v>
      </c>
      <c r="P90" s="23">
        <f t="shared" si="177"/>
        <v>0</v>
      </c>
      <c r="Q90" s="47"/>
      <c r="R90" s="23">
        <f t="shared" si="178"/>
        <v>0</v>
      </c>
      <c r="S90" s="23">
        <f t="shared" si="178"/>
        <v>0</v>
      </c>
      <c r="T90" s="23">
        <f t="shared" si="178"/>
        <v>0</v>
      </c>
      <c r="U90" s="23">
        <f t="shared" si="178"/>
        <v>0</v>
      </c>
      <c r="V90" s="47"/>
      <c r="W90" s="23">
        <f t="shared" si="179"/>
        <v>0</v>
      </c>
      <c r="X90" s="23">
        <f t="shared" si="179"/>
        <v>0</v>
      </c>
      <c r="Y90" s="23">
        <f t="shared" si="179"/>
        <v>0</v>
      </c>
      <c r="Z90" s="23">
        <f t="shared" si="179"/>
        <v>0</v>
      </c>
      <c r="AA90" s="47"/>
      <c r="AB90" s="23">
        <f t="shared" si="180"/>
        <v>0</v>
      </c>
      <c r="AC90" s="23">
        <f t="shared" si="180"/>
        <v>0</v>
      </c>
      <c r="AD90" s="23">
        <f t="shared" si="180"/>
        <v>0</v>
      </c>
      <c r="AE90" s="23">
        <f t="shared" si="180"/>
        <v>0</v>
      </c>
      <c r="AF90" s="47"/>
      <c r="AG90" s="23">
        <f t="shared" si="181"/>
        <v>0</v>
      </c>
      <c r="AH90" s="23">
        <f t="shared" si="181"/>
        <v>0</v>
      </c>
      <c r="AI90" s="23">
        <f t="shared" si="181"/>
        <v>0</v>
      </c>
      <c r="AJ90" s="23">
        <f t="shared" si="181"/>
        <v>0</v>
      </c>
      <c r="AK90" s="47"/>
      <c r="AL90" s="23">
        <f t="shared" si="182"/>
        <v>0</v>
      </c>
      <c r="AM90" s="23">
        <f t="shared" si="182"/>
        <v>0</v>
      </c>
      <c r="AN90" s="23">
        <f t="shared" si="182"/>
        <v>0</v>
      </c>
      <c r="AO90" s="23">
        <f t="shared" si="182"/>
        <v>0</v>
      </c>
      <c r="AP90" s="47"/>
    </row>
    <row r="91" spans="1:42">
      <c r="A91" s="2" t="s">
        <v>8</v>
      </c>
      <c r="B91" s="47"/>
      <c r="C91" s="23"/>
      <c r="D91" s="23"/>
      <c r="E91" s="23"/>
      <c r="F91" s="23"/>
      <c r="G91" s="47"/>
      <c r="H91">
        <f t="shared" si="174"/>
        <v>0</v>
      </c>
      <c r="I91" s="12">
        <f t="shared" si="175"/>
        <v>0</v>
      </c>
      <c r="J91">
        <f t="shared" si="175"/>
        <v>0</v>
      </c>
      <c r="K91">
        <f t="shared" si="175"/>
        <v>0</v>
      </c>
      <c r="L91" s="47"/>
      <c r="M91" s="23">
        <f t="shared" si="176"/>
        <v>0</v>
      </c>
      <c r="N91" s="23">
        <f t="shared" si="177"/>
        <v>0</v>
      </c>
      <c r="O91" s="23">
        <f t="shared" si="177"/>
        <v>0</v>
      </c>
      <c r="P91" s="23">
        <f t="shared" si="177"/>
        <v>0</v>
      </c>
      <c r="Q91" s="47"/>
      <c r="R91" s="23">
        <f t="shared" si="178"/>
        <v>0</v>
      </c>
      <c r="S91" s="23">
        <f t="shared" si="178"/>
        <v>0</v>
      </c>
      <c r="T91" s="23">
        <f t="shared" si="178"/>
        <v>0</v>
      </c>
      <c r="U91" s="23">
        <f t="shared" si="178"/>
        <v>0</v>
      </c>
      <c r="V91" s="47"/>
      <c r="W91" s="23">
        <f t="shared" si="179"/>
        <v>0</v>
      </c>
      <c r="X91" s="23">
        <f t="shared" si="179"/>
        <v>0</v>
      </c>
      <c r="Y91" s="23">
        <f t="shared" si="179"/>
        <v>0</v>
      </c>
      <c r="Z91" s="23">
        <f t="shared" si="179"/>
        <v>0</v>
      </c>
      <c r="AA91" s="47"/>
      <c r="AB91" s="23">
        <f t="shared" si="180"/>
        <v>0</v>
      </c>
      <c r="AC91" s="23">
        <f t="shared" si="180"/>
        <v>0</v>
      </c>
      <c r="AD91" s="23">
        <f t="shared" si="180"/>
        <v>0</v>
      </c>
      <c r="AE91" s="23">
        <f t="shared" si="180"/>
        <v>0</v>
      </c>
      <c r="AF91" s="47"/>
      <c r="AG91" s="23">
        <f t="shared" si="181"/>
        <v>0</v>
      </c>
      <c r="AH91" s="23">
        <f t="shared" si="181"/>
        <v>0</v>
      </c>
      <c r="AI91" s="23">
        <f t="shared" si="181"/>
        <v>0</v>
      </c>
      <c r="AJ91" s="23">
        <f t="shared" si="181"/>
        <v>0</v>
      </c>
      <c r="AK91" s="47"/>
      <c r="AL91" s="23">
        <f t="shared" si="182"/>
        <v>0</v>
      </c>
      <c r="AM91" s="23">
        <f t="shared" si="182"/>
        <v>0</v>
      </c>
      <c r="AN91" s="23">
        <f t="shared" si="182"/>
        <v>0</v>
      </c>
      <c r="AO91" s="23">
        <f t="shared" si="182"/>
        <v>0</v>
      </c>
      <c r="AP91" s="47"/>
    </row>
    <row r="92" spans="1:42">
      <c r="A92" s="2" t="s">
        <v>9</v>
      </c>
      <c r="B92" s="47"/>
      <c r="C92" s="23"/>
      <c r="D92" s="23"/>
      <c r="E92" s="23"/>
      <c r="F92" s="23"/>
      <c r="G92" s="47"/>
      <c r="H92">
        <f t="shared" si="174"/>
        <v>0</v>
      </c>
      <c r="I92" s="12">
        <f t="shared" si="175"/>
        <v>0</v>
      </c>
      <c r="J92">
        <f t="shared" si="175"/>
        <v>0</v>
      </c>
      <c r="K92">
        <f t="shared" si="175"/>
        <v>0</v>
      </c>
      <c r="L92" s="47"/>
      <c r="M92" s="23">
        <f t="shared" si="176"/>
        <v>0</v>
      </c>
      <c r="N92" s="23">
        <f t="shared" si="177"/>
        <v>0</v>
      </c>
      <c r="O92" s="23">
        <f t="shared" si="177"/>
        <v>0</v>
      </c>
      <c r="P92" s="23">
        <f t="shared" si="177"/>
        <v>0</v>
      </c>
      <c r="Q92" s="47"/>
      <c r="R92" s="23">
        <f t="shared" si="178"/>
        <v>0</v>
      </c>
      <c r="S92" s="23">
        <f t="shared" si="178"/>
        <v>0</v>
      </c>
      <c r="T92" s="23">
        <f t="shared" si="178"/>
        <v>0</v>
      </c>
      <c r="U92" s="23">
        <f t="shared" si="178"/>
        <v>0</v>
      </c>
      <c r="V92" s="47"/>
      <c r="W92" s="23">
        <f t="shared" si="179"/>
        <v>0</v>
      </c>
      <c r="X92" s="23">
        <f t="shared" si="179"/>
        <v>0</v>
      </c>
      <c r="Y92" s="23">
        <f t="shared" si="179"/>
        <v>0</v>
      </c>
      <c r="Z92" s="23">
        <f t="shared" si="179"/>
        <v>0</v>
      </c>
      <c r="AA92" s="47"/>
      <c r="AB92" s="23">
        <f t="shared" si="180"/>
        <v>0</v>
      </c>
      <c r="AC92" s="23">
        <f t="shared" si="180"/>
        <v>0</v>
      </c>
      <c r="AD92" s="23">
        <f t="shared" si="180"/>
        <v>0</v>
      </c>
      <c r="AE92" s="23">
        <f t="shared" si="180"/>
        <v>0</v>
      </c>
      <c r="AF92" s="47"/>
      <c r="AG92" s="23">
        <f t="shared" si="181"/>
        <v>0</v>
      </c>
      <c r="AH92" s="23">
        <f t="shared" si="181"/>
        <v>0</v>
      </c>
      <c r="AI92" s="23">
        <f t="shared" si="181"/>
        <v>0</v>
      </c>
      <c r="AJ92" s="23">
        <f t="shared" si="181"/>
        <v>0</v>
      </c>
      <c r="AK92" s="47"/>
      <c r="AL92" s="23">
        <f t="shared" si="182"/>
        <v>0</v>
      </c>
      <c r="AM92" s="23">
        <f t="shared" si="182"/>
        <v>0</v>
      </c>
      <c r="AN92" s="23">
        <f t="shared" si="182"/>
        <v>0</v>
      </c>
      <c r="AO92" s="23">
        <f t="shared" si="182"/>
        <v>0</v>
      </c>
      <c r="AP92" s="47"/>
    </row>
    <row r="93" spans="1:42">
      <c r="A93" s="2" t="s">
        <v>10</v>
      </c>
      <c r="B93" s="47"/>
      <c r="C93" s="23"/>
      <c r="D93" s="23"/>
      <c r="E93" s="23"/>
      <c r="F93" s="23"/>
      <c r="G93" s="47"/>
      <c r="H93">
        <f t="shared" si="174"/>
        <v>0</v>
      </c>
      <c r="I93" s="12">
        <f t="shared" si="175"/>
        <v>0</v>
      </c>
      <c r="J93">
        <f t="shared" si="175"/>
        <v>0</v>
      </c>
      <c r="K93">
        <f t="shared" si="175"/>
        <v>0</v>
      </c>
      <c r="L93" s="47"/>
      <c r="M93" s="23">
        <f t="shared" si="176"/>
        <v>0</v>
      </c>
      <c r="N93" s="23">
        <f t="shared" si="177"/>
        <v>0</v>
      </c>
      <c r="O93" s="23">
        <f t="shared" si="177"/>
        <v>0</v>
      </c>
      <c r="P93" s="23">
        <f t="shared" si="177"/>
        <v>0</v>
      </c>
      <c r="Q93" s="47"/>
      <c r="R93" s="23">
        <f t="shared" si="178"/>
        <v>0</v>
      </c>
      <c r="S93" s="23">
        <f t="shared" si="178"/>
        <v>0</v>
      </c>
      <c r="T93" s="23">
        <f t="shared" si="178"/>
        <v>0</v>
      </c>
      <c r="U93" s="23">
        <f t="shared" si="178"/>
        <v>0</v>
      </c>
      <c r="V93" s="47"/>
      <c r="W93" s="23">
        <f t="shared" si="179"/>
        <v>0</v>
      </c>
      <c r="X93" s="23">
        <f t="shared" si="179"/>
        <v>0</v>
      </c>
      <c r="Y93" s="23">
        <f t="shared" si="179"/>
        <v>0</v>
      </c>
      <c r="Z93" s="23">
        <f t="shared" si="179"/>
        <v>0</v>
      </c>
      <c r="AA93" s="47"/>
      <c r="AB93" s="23">
        <f t="shared" si="180"/>
        <v>0</v>
      </c>
      <c r="AC93" s="23">
        <f t="shared" si="180"/>
        <v>0</v>
      </c>
      <c r="AD93" s="23">
        <f t="shared" si="180"/>
        <v>0</v>
      </c>
      <c r="AE93" s="23">
        <f t="shared" si="180"/>
        <v>0</v>
      </c>
      <c r="AF93" s="47"/>
      <c r="AG93" s="23">
        <f t="shared" si="181"/>
        <v>0</v>
      </c>
      <c r="AH93" s="23">
        <f t="shared" si="181"/>
        <v>0</v>
      </c>
      <c r="AI93" s="23">
        <f t="shared" si="181"/>
        <v>0</v>
      </c>
      <c r="AJ93" s="23">
        <f t="shared" si="181"/>
        <v>0</v>
      </c>
      <c r="AK93" s="47"/>
      <c r="AL93" s="23">
        <f t="shared" si="182"/>
        <v>0</v>
      </c>
      <c r="AM93" s="23">
        <f t="shared" si="182"/>
        <v>0</v>
      </c>
      <c r="AN93" s="23">
        <f t="shared" si="182"/>
        <v>0</v>
      </c>
      <c r="AO93" s="23">
        <f t="shared" si="182"/>
        <v>0</v>
      </c>
      <c r="AP93" s="47"/>
    </row>
    <row r="94" spans="1:42">
      <c r="A94" s="2" t="s">
        <v>11</v>
      </c>
      <c r="B94" s="47">
        <f>B95*0.848/1000</f>
        <v>539.97475232269585</v>
      </c>
      <c r="C94">
        <f t="shared" ref="C94:F95" si="183">$B94+((C$1-$B$1)*($G94-$B94)/($G$1-$B$1))</f>
        <v>551.60501962820013</v>
      </c>
      <c r="D94">
        <f t="shared" si="183"/>
        <v>563.23528693370429</v>
      </c>
      <c r="E94">
        <f t="shared" si="183"/>
        <v>574.86555423920856</v>
      </c>
      <c r="F94">
        <f t="shared" si="183"/>
        <v>586.49582154471273</v>
      </c>
      <c r="G94" s="47">
        <f t="shared" ref="G94:AP94" si="184">G95*0.848/1000</f>
        <v>598.126088850217</v>
      </c>
      <c r="H94">
        <f t="shared" si="174"/>
        <v>605.85524894476634</v>
      </c>
      <c r="I94" s="12">
        <f t="shared" si="175"/>
        <v>613.58440903931569</v>
      </c>
      <c r="J94">
        <f t="shared" si="175"/>
        <v>621.31356913386503</v>
      </c>
      <c r="K94">
        <f t="shared" si="175"/>
        <v>629.04272922841437</v>
      </c>
      <c r="L94" s="47">
        <f t="shared" si="184"/>
        <v>636.77188932296372</v>
      </c>
      <c r="M94" s="23">
        <f t="shared" si="176"/>
        <v>643.95401848062886</v>
      </c>
      <c r="N94" s="23">
        <f t="shared" si="177"/>
        <v>651.13614763829401</v>
      </c>
      <c r="O94" s="23">
        <f t="shared" si="177"/>
        <v>658.31827679595915</v>
      </c>
      <c r="P94" s="23">
        <f t="shared" si="177"/>
        <v>665.50040595362429</v>
      </c>
      <c r="Q94" s="47">
        <f t="shared" si="184"/>
        <v>672.68253511128944</v>
      </c>
      <c r="R94" s="23">
        <f t="shared" si="178"/>
        <v>677.99895856499631</v>
      </c>
      <c r="S94" s="23">
        <f t="shared" si="178"/>
        <v>683.31538201870319</v>
      </c>
      <c r="T94" s="23">
        <f t="shared" si="178"/>
        <v>688.63180547241006</v>
      </c>
      <c r="U94" s="23">
        <f t="shared" si="178"/>
        <v>693.94822892611694</v>
      </c>
      <c r="V94" s="47">
        <f t="shared" si="184"/>
        <v>699.26465237982381</v>
      </c>
      <c r="W94" s="23">
        <f t="shared" si="179"/>
        <v>702.8812213852724</v>
      </c>
      <c r="X94" s="23">
        <f t="shared" si="179"/>
        <v>706.49779039072087</v>
      </c>
      <c r="Y94" s="23">
        <f t="shared" si="179"/>
        <v>710.11435939616945</v>
      </c>
      <c r="Z94" s="23">
        <f t="shared" si="179"/>
        <v>713.73092840161792</v>
      </c>
      <c r="AA94" s="47">
        <f t="shared" si="184"/>
        <v>717.3474974070665</v>
      </c>
      <c r="AB94" s="23">
        <f t="shared" si="180"/>
        <v>718.79689552593049</v>
      </c>
      <c r="AC94" s="23">
        <f t="shared" si="180"/>
        <v>720.24629364479449</v>
      </c>
      <c r="AD94" s="23">
        <f t="shared" si="180"/>
        <v>721.69569176365837</v>
      </c>
      <c r="AE94" s="23">
        <f t="shared" si="180"/>
        <v>723.14508988252237</v>
      </c>
      <c r="AF94" s="47">
        <f t="shared" si="184"/>
        <v>724.59448800138637</v>
      </c>
      <c r="AG94" s="23">
        <f t="shared" si="181"/>
        <v>725.08128849340483</v>
      </c>
      <c r="AH94" s="23">
        <f t="shared" si="181"/>
        <v>725.56808898542317</v>
      </c>
      <c r="AI94" s="23">
        <f t="shared" si="181"/>
        <v>726.05488947744163</v>
      </c>
      <c r="AJ94" s="23">
        <f t="shared" si="181"/>
        <v>726.54168996945998</v>
      </c>
      <c r="AK94" s="47">
        <f t="shared" si="184"/>
        <v>727.02849046147844</v>
      </c>
      <c r="AL94" s="23">
        <f t="shared" si="182"/>
        <v>725.48180143014076</v>
      </c>
      <c r="AM94" s="23">
        <f t="shared" si="182"/>
        <v>723.93511239880308</v>
      </c>
      <c r="AN94" s="23">
        <f t="shared" si="182"/>
        <v>722.38842336746541</v>
      </c>
      <c r="AO94" s="23">
        <f t="shared" si="182"/>
        <v>720.84173433612773</v>
      </c>
      <c r="AP94" s="47">
        <f t="shared" si="184"/>
        <v>719.29504530479005</v>
      </c>
    </row>
    <row r="95" spans="1:42" s="13" customFormat="1">
      <c r="A95" s="20" t="s">
        <v>135</v>
      </c>
      <c r="B95" s="49">
        <v>636762.6796258206</v>
      </c>
      <c r="C95">
        <f t="shared" si="183"/>
        <v>650477.61748608504</v>
      </c>
      <c r="D95">
        <f t="shared" si="183"/>
        <v>664192.55534634949</v>
      </c>
      <c r="E95">
        <f t="shared" si="183"/>
        <v>677907.49320661393</v>
      </c>
      <c r="F95">
        <f t="shared" si="183"/>
        <v>691622.43106687837</v>
      </c>
      <c r="G95" s="49">
        <v>705337.36892714282</v>
      </c>
      <c r="H95">
        <f t="shared" si="174"/>
        <v>714451.94451033778</v>
      </c>
      <c r="I95" s="12">
        <f t="shared" si="175"/>
        <v>723566.52009353274</v>
      </c>
      <c r="J95">
        <f t="shared" si="175"/>
        <v>732681.09567672759</v>
      </c>
      <c r="K95">
        <f t="shared" si="175"/>
        <v>741795.67125992256</v>
      </c>
      <c r="L95" s="49">
        <v>750910.24684311752</v>
      </c>
      <c r="M95" s="23">
        <f t="shared" si="176"/>
        <v>759379.7387743264</v>
      </c>
      <c r="N95" s="23">
        <f t="shared" si="177"/>
        <v>767849.23070553539</v>
      </c>
      <c r="O95" s="23">
        <f t="shared" si="177"/>
        <v>776318.72263674426</v>
      </c>
      <c r="P95" s="23">
        <f t="shared" si="177"/>
        <v>784788.21456795326</v>
      </c>
      <c r="Q95" s="49">
        <v>793257.70649916213</v>
      </c>
      <c r="R95" s="23">
        <f t="shared" si="178"/>
        <v>799527.07377947681</v>
      </c>
      <c r="S95" s="23">
        <f t="shared" si="178"/>
        <v>805796.4410597916</v>
      </c>
      <c r="T95" s="23">
        <f t="shared" si="178"/>
        <v>812065.80834010628</v>
      </c>
      <c r="U95" s="23">
        <f t="shared" si="178"/>
        <v>818335.17562042107</v>
      </c>
      <c r="V95" s="49">
        <v>824604.54290073575</v>
      </c>
      <c r="W95" s="23">
        <f t="shared" si="179"/>
        <v>828869.36484112311</v>
      </c>
      <c r="X95" s="23">
        <f t="shared" si="179"/>
        <v>833134.18678151059</v>
      </c>
      <c r="Y95" s="23">
        <f t="shared" si="179"/>
        <v>837399.00872189796</v>
      </c>
      <c r="Z95" s="23">
        <f t="shared" si="179"/>
        <v>841663.83066228544</v>
      </c>
      <c r="AA95" s="49">
        <v>845928.65260267281</v>
      </c>
      <c r="AB95" s="23">
        <f t="shared" si="180"/>
        <v>847637.84849755955</v>
      </c>
      <c r="AC95" s="23">
        <f t="shared" si="180"/>
        <v>849347.04439244629</v>
      </c>
      <c r="AD95" s="23">
        <f t="shared" si="180"/>
        <v>851056.24028733314</v>
      </c>
      <c r="AE95" s="23">
        <f t="shared" si="180"/>
        <v>852765.43618221988</v>
      </c>
      <c r="AF95" s="49">
        <v>854474.63207710662</v>
      </c>
      <c r="AG95" s="23">
        <f t="shared" si="181"/>
        <v>855048.68926109059</v>
      </c>
      <c r="AH95" s="23">
        <f t="shared" si="181"/>
        <v>855622.74644507456</v>
      </c>
      <c r="AI95" s="23">
        <f t="shared" si="181"/>
        <v>856196.80362905865</v>
      </c>
      <c r="AJ95" s="23">
        <f t="shared" si="181"/>
        <v>856770.86081304261</v>
      </c>
      <c r="AK95" s="49">
        <v>857344.91799702658</v>
      </c>
      <c r="AL95" s="23">
        <f t="shared" si="182"/>
        <v>855520.99225252459</v>
      </c>
      <c r="AM95" s="23">
        <f t="shared" si="182"/>
        <v>853697.0665080226</v>
      </c>
      <c r="AN95" s="23">
        <f t="shared" si="182"/>
        <v>851873.1407635205</v>
      </c>
      <c r="AO95" s="23">
        <f t="shared" si="182"/>
        <v>850049.21501901851</v>
      </c>
      <c r="AP95" s="49">
        <v>848225.28927451652</v>
      </c>
    </row>
    <row r="96" spans="1:42">
      <c r="A96" s="2" t="s">
        <v>12</v>
      </c>
      <c r="B96" s="47"/>
      <c r="C96" s="23"/>
      <c r="D96" s="23"/>
      <c r="E96" s="23"/>
      <c r="F96" s="23"/>
      <c r="G96" s="47"/>
      <c r="H96">
        <f t="shared" si="174"/>
        <v>0</v>
      </c>
      <c r="I96" s="12">
        <f t="shared" si="175"/>
        <v>0</v>
      </c>
      <c r="J96">
        <f t="shared" si="175"/>
        <v>0</v>
      </c>
      <c r="K96">
        <f t="shared" si="175"/>
        <v>0</v>
      </c>
      <c r="L96" s="47"/>
      <c r="M96" s="23">
        <f t="shared" si="176"/>
        <v>0</v>
      </c>
      <c r="N96" s="23">
        <f t="shared" si="177"/>
        <v>0</v>
      </c>
      <c r="O96" s="23">
        <f t="shared" si="177"/>
        <v>0</v>
      </c>
      <c r="P96" s="23">
        <f t="shared" si="177"/>
        <v>0</v>
      </c>
      <c r="Q96" s="47"/>
      <c r="R96" s="23">
        <f t="shared" si="178"/>
        <v>0</v>
      </c>
      <c r="S96" s="23">
        <f t="shared" si="178"/>
        <v>0</v>
      </c>
      <c r="T96" s="23">
        <f t="shared" si="178"/>
        <v>0</v>
      </c>
      <c r="U96" s="23">
        <f t="shared" si="178"/>
        <v>0</v>
      </c>
      <c r="V96" s="47"/>
      <c r="W96" s="23">
        <f t="shared" si="179"/>
        <v>0</v>
      </c>
      <c r="X96" s="23">
        <f t="shared" si="179"/>
        <v>0</v>
      </c>
      <c r="Y96" s="23">
        <f t="shared" si="179"/>
        <v>0</v>
      </c>
      <c r="Z96" s="23">
        <f t="shared" si="179"/>
        <v>0</v>
      </c>
      <c r="AA96" s="47"/>
      <c r="AB96" s="23">
        <f t="shared" si="180"/>
        <v>0</v>
      </c>
      <c r="AC96" s="23">
        <f t="shared" si="180"/>
        <v>0</v>
      </c>
      <c r="AD96" s="23">
        <f t="shared" si="180"/>
        <v>0</v>
      </c>
      <c r="AE96" s="23">
        <f t="shared" si="180"/>
        <v>0</v>
      </c>
      <c r="AF96" s="47"/>
      <c r="AG96" s="23">
        <f t="shared" si="181"/>
        <v>0</v>
      </c>
      <c r="AH96" s="23">
        <f t="shared" si="181"/>
        <v>0</v>
      </c>
      <c r="AI96" s="23">
        <f t="shared" si="181"/>
        <v>0</v>
      </c>
      <c r="AJ96" s="23">
        <f t="shared" si="181"/>
        <v>0</v>
      </c>
      <c r="AK96" s="47"/>
      <c r="AL96" s="23">
        <f t="shared" si="182"/>
        <v>0</v>
      </c>
      <c r="AM96" s="23">
        <f t="shared" si="182"/>
        <v>0</v>
      </c>
      <c r="AN96" s="23">
        <f t="shared" si="182"/>
        <v>0</v>
      </c>
      <c r="AO96" s="23">
        <f t="shared" si="182"/>
        <v>0</v>
      </c>
      <c r="AP96" s="47"/>
    </row>
    <row r="97" spans="1:42">
      <c r="A97" s="2" t="s">
        <v>13</v>
      </c>
      <c r="B97" s="47"/>
      <c r="C97" s="23"/>
      <c r="D97" s="23"/>
      <c r="E97" s="23"/>
      <c r="F97" s="23"/>
      <c r="G97" s="47"/>
      <c r="H97">
        <f t="shared" si="174"/>
        <v>0</v>
      </c>
      <c r="I97" s="12">
        <f t="shared" si="175"/>
        <v>0</v>
      </c>
      <c r="J97">
        <f t="shared" si="175"/>
        <v>0</v>
      </c>
      <c r="K97">
        <f t="shared" si="175"/>
        <v>0</v>
      </c>
      <c r="L97" s="47"/>
      <c r="M97" s="23">
        <f t="shared" si="176"/>
        <v>0</v>
      </c>
      <c r="N97" s="23">
        <f t="shared" si="177"/>
        <v>0</v>
      </c>
      <c r="O97" s="23">
        <f t="shared" si="177"/>
        <v>0</v>
      </c>
      <c r="P97" s="23">
        <f t="shared" si="177"/>
        <v>0</v>
      </c>
      <c r="Q97" s="47"/>
      <c r="R97" s="23">
        <f t="shared" si="178"/>
        <v>0</v>
      </c>
      <c r="S97" s="23">
        <f t="shared" si="178"/>
        <v>0</v>
      </c>
      <c r="T97" s="23">
        <f t="shared" si="178"/>
        <v>0</v>
      </c>
      <c r="U97" s="23">
        <f t="shared" si="178"/>
        <v>0</v>
      </c>
      <c r="V97" s="47"/>
      <c r="W97" s="23">
        <f t="shared" si="179"/>
        <v>0</v>
      </c>
      <c r="X97" s="23">
        <f t="shared" si="179"/>
        <v>0</v>
      </c>
      <c r="Y97" s="23">
        <f t="shared" si="179"/>
        <v>0</v>
      </c>
      <c r="Z97" s="23">
        <f t="shared" si="179"/>
        <v>0</v>
      </c>
      <c r="AA97" s="47"/>
      <c r="AB97" s="23">
        <f t="shared" si="180"/>
        <v>0</v>
      </c>
      <c r="AC97" s="23">
        <f t="shared" si="180"/>
        <v>0</v>
      </c>
      <c r="AD97" s="23">
        <f t="shared" si="180"/>
        <v>0</v>
      </c>
      <c r="AE97" s="23">
        <f t="shared" si="180"/>
        <v>0</v>
      </c>
      <c r="AF97" s="47"/>
      <c r="AG97" s="23">
        <f t="shared" si="181"/>
        <v>0</v>
      </c>
      <c r="AH97" s="23">
        <f t="shared" si="181"/>
        <v>0</v>
      </c>
      <c r="AI97" s="23">
        <f t="shared" si="181"/>
        <v>0</v>
      </c>
      <c r="AJ97" s="23">
        <f t="shared" si="181"/>
        <v>0</v>
      </c>
      <c r="AK97" s="47"/>
      <c r="AL97" s="23">
        <f t="shared" si="182"/>
        <v>0</v>
      </c>
      <c r="AM97" s="23">
        <f t="shared" si="182"/>
        <v>0</v>
      </c>
      <c r="AN97" s="23">
        <f t="shared" si="182"/>
        <v>0</v>
      </c>
      <c r="AO97" s="23">
        <f t="shared" si="182"/>
        <v>0</v>
      </c>
      <c r="AP97" s="47"/>
    </row>
    <row r="98" spans="1:42">
      <c r="A98" s="2" t="s">
        <v>14</v>
      </c>
      <c r="B98" s="47"/>
      <c r="C98" s="23"/>
      <c r="D98" s="23"/>
      <c r="E98" s="23"/>
      <c r="F98" s="23"/>
      <c r="G98" s="47"/>
      <c r="H98">
        <f t="shared" si="174"/>
        <v>0</v>
      </c>
      <c r="I98" s="12">
        <f t="shared" si="175"/>
        <v>0</v>
      </c>
      <c r="J98">
        <f t="shared" si="175"/>
        <v>0</v>
      </c>
      <c r="K98">
        <f t="shared" si="175"/>
        <v>0</v>
      </c>
      <c r="L98" s="47"/>
      <c r="M98" s="23">
        <f t="shared" si="176"/>
        <v>0</v>
      </c>
      <c r="N98" s="23">
        <f t="shared" si="177"/>
        <v>0</v>
      </c>
      <c r="O98" s="23">
        <f t="shared" si="177"/>
        <v>0</v>
      </c>
      <c r="P98" s="23">
        <f t="shared" si="177"/>
        <v>0</v>
      </c>
      <c r="Q98" s="47"/>
      <c r="R98" s="23">
        <f t="shared" si="178"/>
        <v>0</v>
      </c>
      <c r="S98" s="23">
        <f t="shared" si="178"/>
        <v>0</v>
      </c>
      <c r="T98" s="23">
        <f t="shared" si="178"/>
        <v>0</v>
      </c>
      <c r="U98" s="23">
        <f t="shared" si="178"/>
        <v>0</v>
      </c>
      <c r="V98" s="47"/>
      <c r="W98" s="23">
        <f t="shared" si="179"/>
        <v>0</v>
      </c>
      <c r="X98" s="23">
        <f t="shared" si="179"/>
        <v>0</v>
      </c>
      <c r="Y98" s="23">
        <f t="shared" si="179"/>
        <v>0</v>
      </c>
      <c r="Z98" s="23">
        <f t="shared" si="179"/>
        <v>0</v>
      </c>
      <c r="AA98" s="47"/>
      <c r="AB98" s="23">
        <f t="shared" si="180"/>
        <v>0</v>
      </c>
      <c r="AC98" s="23">
        <f t="shared" si="180"/>
        <v>0</v>
      </c>
      <c r="AD98" s="23">
        <f t="shared" si="180"/>
        <v>0</v>
      </c>
      <c r="AE98" s="23">
        <f t="shared" si="180"/>
        <v>0</v>
      </c>
      <c r="AF98" s="47"/>
      <c r="AG98" s="23">
        <f t="shared" si="181"/>
        <v>0</v>
      </c>
      <c r="AH98" s="23">
        <f t="shared" si="181"/>
        <v>0</v>
      </c>
      <c r="AI98" s="23">
        <f t="shared" si="181"/>
        <v>0</v>
      </c>
      <c r="AJ98" s="23">
        <f t="shared" si="181"/>
        <v>0</v>
      </c>
      <c r="AK98" s="47"/>
      <c r="AL98" s="23">
        <f t="shared" si="182"/>
        <v>0</v>
      </c>
      <c r="AM98" s="23">
        <f t="shared" si="182"/>
        <v>0</v>
      </c>
      <c r="AN98" s="23">
        <f t="shared" si="182"/>
        <v>0</v>
      </c>
      <c r="AO98" s="23">
        <f t="shared" si="182"/>
        <v>0</v>
      </c>
      <c r="AP98" s="47"/>
    </row>
    <row r="99" spans="1:42">
      <c r="A99" s="2" t="s">
        <v>15</v>
      </c>
      <c r="B99" s="47"/>
      <c r="C99" s="23"/>
      <c r="D99" s="23"/>
      <c r="E99" s="23"/>
      <c r="F99" s="23"/>
      <c r="G99" s="47"/>
      <c r="H99">
        <f t="shared" si="174"/>
        <v>0</v>
      </c>
      <c r="I99" s="12">
        <f t="shared" si="175"/>
        <v>0</v>
      </c>
      <c r="J99">
        <f t="shared" si="175"/>
        <v>0</v>
      </c>
      <c r="K99">
        <f t="shared" si="175"/>
        <v>0</v>
      </c>
      <c r="L99" s="47"/>
      <c r="M99" s="23">
        <f t="shared" si="176"/>
        <v>0</v>
      </c>
      <c r="N99" s="23">
        <f t="shared" si="177"/>
        <v>0</v>
      </c>
      <c r="O99" s="23">
        <f t="shared" si="177"/>
        <v>0</v>
      </c>
      <c r="P99" s="23">
        <f t="shared" si="177"/>
        <v>0</v>
      </c>
      <c r="Q99" s="47"/>
      <c r="R99" s="23">
        <f t="shared" si="178"/>
        <v>0</v>
      </c>
      <c r="S99" s="23">
        <f t="shared" si="178"/>
        <v>0</v>
      </c>
      <c r="T99" s="23">
        <f t="shared" si="178"/>
        <v>0</v>
      </c>
      <c r="U99" s="23">
        <f t="shared" si="178"/>
        <v>0</v>
      </c>
      <c r="V99" s="47"/>
      <c r="W99" s="23">
        <f t="shared" si="179"/>
        <v>0</v>
      </c>
      <c r="X99" s="23">
        <f t="shared" si="179"/>
        <v>0</v>
      </c>
      <c r="Y99" s="23">
        <f t="shared" si="179"/>
        <v>0</v>
      </c>
      <c r="Z99" s="23">
        <f t="shared" si="179"/>
        <v>0</v>
      </c>
      <c r="AA99" s="47"/>
      <c r="AB99" s="23">
        <f t="shared" si="180"/>
        <v>0</v>
      </c>
      <c r="AC99" s="23">
        <f t="shared" si="180"/>
        <v>0</v>
      </c>
      <c r="AD99" s="23">
        <f t="shared" si="180"/>
        <v>0</v>
      </c>
      <c r="AE99" s="23">
        <f t="shared" si="180"/>
        <v>0</v>
      </c>
      <c r="AF99" s="47"/>
      <c r="AG99" s="23">
        <f t="shared" si="181"/>
        <v>0</v>
      </c>
      <c r="AH99" s="23">
        <f t="shared" si="181"/>
        <v>0</v>
      </c>
      <c r="AI99" s="23">
        <f t="shared" si="181"/>
        <v>0</v>
      </c>
      <c r="AJ99" s="23">
        <f t="shared" si="181"/>
        <v>0</v>
      </c>
      <c r="AK99" s="47"/>
      <c r="AL99" s="23">
        <f t="shared" si="182"/>
        <v>0</v>
      </c>
      <c r="AM99" s="23">
        <f t="shared" si="182"/>
        <v>0</v>
      </c>
      <c r="AN99" s="23">
        <f t="shared" si="182"/>
        <v>0</v>
      </c>
      <c r="AO99" s="23">
        <f t="shared" si="182"/>
        <v>0</v>
      </c>
      <c r="AP99" s="47"/>
    </row>
    <row r="100" spans="1:42">
      <c r="A100" s="2" t="s">
        <v>16</v>
      </c>
      <c r="B100" s="47"/>
      <c r="C100" s="23"/>
      <c r="D100" s="23"/>
      <c r="E100" s="23"/>
      <c r="F100" s="23"/>
      <c r="G100" s="47"/>
      <c r="H100">
        <f t="shared" si="174"/>
        <v>0</v>
      </c>
      <c r="I100" s="12">
        <f t="shared" si="175"/>
        <v>0</v>
      </c>
      <c r="J100">
        <f t="shared" si="175"/>
        <v>0</v>
      </c>
      <c r="K100">
        <f t="shared" si="175"/>
        <v>0</v>
      </c>
      <c r="L100" s="47"/>
      <c r="M100" s="23">
        <f t="shared" si="176"/>
        <v>0</v>
      </c>
      <c r="N100" s="23">
        <f t="shared" si="177"/>
        <v>0</v>
      </c>
      <c r="O100" s="23">
        <f t="shared" si="177"/>
        <v>0</v>
      </c>
      <c r="P100" s="23">
        <f t="shared" si="177"/>
        <v>0</v>
      </c>
      <c r="Q100" s="47"/>
      <c r="R100" s="23">
        <f t="shared" si="178"/>
        <v>0</v>
      </c>
      <c r="S100" s="23">
        <f t="shared" si="178"/>
        <v>0</v>
      </c>
      <c r="T100" s="23">
        <f t="shared" si="178"/>
        <v>0</v>
      </c>
      <c r="U100" s="23">
        <f t="shared" si="178"/>
        <v>0</v>
      </c>
      <c r="V100" s="47"/>
      <c r="W100" s="23">
        <f t="shared" si="179"/>
        <v>0</v>
      </c>
      <c r="X100" s="23">
        <f t="shared" si="179"/>
        <v>0</v>
      </c>
      <c r="Y100" s="23">
        <f t="shared" si="179"/>
        <v>0</v>
      </c>
      <c r="Z100" s="23">
        <f t="shared" si="179"/>
        <v>0</v>
      </c>
      <c r="AA100" s="47"/>
      <c r="AB100" s="23">
        <f t="shared" si="180"/>
        <v>0</v>
      </c>
      <c r="AC100" s="23">
        <f t="shared" si="180"/>
        <v>0</v>
      </c>
      <c r="AD100" s="23">
        <f t="shared" si="180"/>
        <v>0</v>
      </c>
      <c r="AE100" s="23">
        <f t="shared" si="180"/>
        <v>0</v>
      </c>
      <c r="AF100" s="47"/>
      <c r="AG100" s="23">
        <f t="shared" si="181"/>
        <v>0</v>
      </c>
      <c r="AH100" s="23">
        <f t="shared" si="181"/>
        <v>0</v>
      </c>
      <c r="AI100" s="23">
        <f t="shared" si="181"/>
        <v>0</v>
      </c>
      <c r="AJ100" s="23">
        <f t="shared" si="181"/>
        <v>0</v>
      </c>
      <c r="AK100" s="47"/>
      <c r="AL100" s="23">
        <f t="shared" si="182"/>
        <v>0</v>
      </c>
      <c r="AM100" s="23">
        <f t="shared" si="182"/>
        <v>0</v>
      </c>
      <c r="AN100" s="23">
        <f t="shared" si="182"/>
        <v>0</v>
      </c>
      <c r="AO100" s="23">
        <f t="shared" si="182"/>
        <v>0</v>
      </c>
      <c r="AP100" s="47"/>
    </row>
    <row r="101" spans="1:42">
      <c r="B101" s="47"/>
      <c r="C101" s="23"/>
      <c r="D101" s="23"/>
      <c r="E101" s="23"/>
      <c r="F101" s="23"/>
      <c r="G101" s="47"/>
      <c r="L101" s="47"/>
      <c r="M101" s="23"/>
      <c r="N101" s="23"/>
      <c r="O101" s="23"/>
      <c r="P101" s="23"/>
      <c r="Q101" s="47"/>
      <c r="R101" s="23"/>
      <c r="S101" s="23"/>
      <c r="T101" s="23"/>
      <c r="U101" s="23"/>
      <c r="V101" s="47"/>
      <c r="W101" s="23"/>
      <c r="X101" s="23"/>
      <c r="Y101" s="23"/>
      <c r="Z101" s="23"/>
      <c r="AA101" s="47"/>
      <c r="AB101" s="23"/>
      <c r="AC101" s="23"/>
      <c r="AD101" s="23"/>
      <c r="AE101" s="23"/>
      <c r="AF101" s="47"/>
      <c r="AG101" s="23"/>
      <c r="AH101" s="23"/>
      <c r="AI101" s="23"/>
      <c r="AJ101" s="23"/>
      <c r="AK101" s="47"/>
      <c r="AL101" s="23"/>
      <c r="AM101" s="23"/>
      <c r="AN101" s="23"/>
      <c r="AO101" s="23"/>
      <c r="AP101" s="47"/>
    </row>
    <row r="102" spans="1:42">
      <c r="A102" s="1" t="s">
        <v>6</v>
      </c>
      <c r="B102" s="47"/>
      <c r="C102" s="23"/>
      <c r="D102" s="23"/>
      <c r="E102" s="23"/>
      <c r="F102" s="23"/>
      <c r="G102" s="47"/>
      <c r="J102" s="62">
        <f>(J103-I103)/I103</f>
        <v>2.1348314606741546E-2</v>
      </c>
      <c r="K102" s="62">
        <f t="shared" ref="K102:AP102" si="185">(K103-J103)/J103</f>
        <v>2.0902090209020757E-2</v>
      </c>
      <c r="L102" s="62">
        <f t="shared" si="185"/>
        <v>2.0474137931034461E-2</v>
      </c>
      <c r="M102" s="62">
        <f t="shared" si="185"/>
        <v>2.0063357972544743E-2</v>
      </c>
      <c r="N102" s="62">
        <f t="shared" si="185"/>
        <v>1.9668737060041276E-2</v>
      </c>
      <c r="O102" s="62">
        <f t="shared" si="185"/>
        <v>1.9289340101522827E-2</v>
      </c>
      <c r="P102" s="62">
        <f t="shared" si="185"/>
        <v>1.892430278884439E-2</v>
      </c>
      <c r="Q102" s="62">
        <f t="shared" si="185"/>
        <v>1.8572825024437918E-2</v>
      </c>
      <c r="R102" s="62">
        <f t="shared" si="185"/>
        <v>1.8234165067178492E-2</v>
      </c>
      <c r="S102" s="62">
        <f t="shared" si="185"/>
        <v>1.7907634307257295E-2</v>
      </c>
      <c r="T102" s="62">
        <f t="shared" si="185"/>
        <v>1.7592592592592583E-2</v>
      </c>
      <c r="U102" s="62">
        <f t="shared" si="185"/>
        <v>1.7288444040036387E-2</v>
      </c>
      <c r="V102" s="62">
        <f t="shared" si="185"/>
        <v>1.6994633273703031E-2</v>
      </c>
      <c r="W102" s="62">
        <f t="shared" si="185"/>
        <v>1.6710642040457337E-2</v>
      </c>
      <c r="X102" s="62">
        <f t="shared" si="185"/>
        <v>1.6435986159169542E-2</v>
      </c>
      <c r="Y102" s="62">
        <f t="shared" si="185"/>
        <v>1.6170212765957252E-2</v>
      </c>
      <c r="Z102" s="62">
        <f t="shared" si="185"/>
        <v>1.5912897822445555E-2</v>
      </c>
      <c r="AA102" s="62">
        <f t="shared" si="185"/>
        <v>1.5663643858202798E-2</v>
      </c>
      <c r="AB102" s="62">
        <f t="shared" si="185"/>
        <v>1.5422077922077917E-2</v>
      </c>
      <c r="AC102" s="62">
        <f t="shared" si="185"/>
        <v>1.5187849720223643E-2</v>
      </c>
      <c r="AD102" s="62">
        <f t="shared" si="185"/>
        <v>1.4960629921259841E-2</v>
      </c>
      <c r="AE102" s="62">
        <f t="shared" si="185"/>
        <v>1.4740108611326439E-2</v>
      </c>
      <c r="AF102" s="62">
        <f t="shared" si="185"/>
        <v>1.4525993883792049E-2</v>
      </c>
      <c r="AG102" s="62">
        <f t="shared" si="185"/>
        <v>1.4318010550113038E-2</v>
      </c>
      <c r="AH102" s="62">
        <f t="shared" si="185"/>
        <v>1.4115898959881129E-2</v>
      </c>
      <c r="AI102" s="62">
        <f t="shared" si="185"/>
        <v>1.3919413919413761E-2</v>
      </c>
      <c r="AJ102" s="62">
        <f t="shared" si="185"/>
        <v>1.3728323699421969E-2</v>
      </c>
      <c r="AK102" s="62">
        <f t="shared" si="185"/>
        <v>1.3542409123307201E-2</v>
      </c>
      <c r="AL102" s="62">
        <f t="shared" si="185"/>
        <v>1.3361462728551338E-2</v>
      </c>
      <c r="AM102" s="62">
        <f t="shared" si="185"/>
        <v>1.3185287994448151E-2</v>
      </c>
      <c r="AN102" s="62">
        <f t="shared" si="185"/>
        <v>1.301369863013699E-2</v>
      </c>
      <c r="AO102" s="62">
        <f t="shared" si="185"/>
        <v>1.284651791751169E-2</v>
      </c>
      <c r="AP102" s="62">
        <f t="shared" si="185"/>
        <v>1.2683578104138858E-2</v>
      </c>
    </row>
    <row r="103" spans="1:42">
      <c r="A103" s="2" t="s">
        <v>7</v>
      </c>
      <c r="B103" s="47">
        <f>Agriculture!B30</f>
        <v>1656.5403225806363</v>
      </c>
      <c r="C103">
        <f t="shared" ref="C103:F112" si="186">$B103+((C$1-$B$1)*($G103-$B103)/($G$1-$B$1))</f>
        <v>1680.0713164777615</v>
      </c>
      <c r="D103">
        <f t="shared" si="186"/>
        <v>1703.6023103748867</v>
      </c>
      <c r="E103">
        <f t="shared" si="186"/>
        <v>1727.1333042720121</v>
      </c>
      <c r="F103">
        <f t="shared" si="186"/>
        <v>1750.6642981691373</v>
      </c>
      <c r="G103" s="47">
        <f>Agriculture!G30</f>
        <v>1774.1952920662625</v>
      </c>
      <c r="H103">
        <f t="shared" si="174"/>
        <v>1813.7606800348763</v>
      </c>
      <c r="I103" s="12">
        <f t="shared" si="175"/>
        <v>1853.3260680034898</v>
      </c>
      <c r="J103">
        <f t="shared" si="175"/>
        <v>1892.8914559721036</v>
      </c>
      <c r="K103">
        <f t="shared" si="175"/>
        <v>1932.4568439407171</v>
      </c>
      <c r="L103" s="47">
        <f>Agriculture!L30</f>
        <v>1972.0222319093309</v>
      </c>
      <c r="M103" s="23">
        <f t="shared" si="176"/>
        <v>2011.5876198779445</v>
      </c>
      <c r="N103" s="23">
        <f t="shared" si="177"/>
        <v>2051.153007846558</v>
      </c>
      <c r="O103" s="23">
        <f t="shared" si="177"/>
        <v>2090.7183958151718</v>
      </c>
      <c r="P103" s="23">
        <f t="shared" si="177"/>
        <v>2130.2837837837851</v>
      </c>
      <c r="Q103" s="47">
        <f>Agriculture!Q30</f>
        <v>2169.8491717523989</v>
      </c>
      <c r="R103" s="23">
        <f t="shared" si="178"/>
        <v>2209.4145597210127</v>
      </c>
      <c r="S103" s="23">
        <f t="shared" si="178"/>
        <v>2248.9799476896264</v>
      </c>
      <c r="T103" s="23">
        <f t="shared" si="178"/>
        <v>2288.5453356582402</v>
      </c>
      <c r="U103" s="23">
        <f t="shared" si="178"/>
        <v>2328.110723626854</v>
      </c>
      <c r="V103" s="47">
        <f>Agriculture!V30</f>
        <v>2367.6761115954678</v>
      </c>
      <c r="W103" s="23">
        <f t="shared" si="179"/>
        <v>2407.2414995640816</v>
      </c>
      <c r="X103" s="23">
        <f t="shared" si="179"/>
        <v>2446.8068875326953</v>
      </c>
      <c r="Y103" s="23">
        <f t="shared" si="179"/>
        <v>2486.3722755013086</v>
      </c>
      <c r="Z103" s="23">
        <f t="shared" si="179"/>
        <v>2525.9376634699224</v>
      </c>
      <c r="AA103" s="47">
        <f>Agriculture!AA30</f>
        <v>2565.5030514385362</v>
      </c>
      <c r="AB103" s="23">
        <f t="shared" si="180"/>
        <v>2605.06843940715</v>
      </c>
      <c r="AC103" s="23">
        <f t="shared" si="180"/>
        <v>2644.6338273757633</v>
      </c>
      <c r="AD103" s="23">
        <f t="shared" si="180"/>
        <v>2684.1992153443771</v>
      </c>
      <c r="AE103" s="23">
        <f t="shared" si="180"/>
        <v>2723.7646033129904</v>
      </c>
      <c r="AF103" s="47">
        <f>Agriculture!AF30</f>
        <v>2763.3299912816042</v>
      </c>
      <c r="AG103" s="23">
        <f t="shared" si="181"/>
        <v>2802.895379250218</v>
      </c>
      <c r="AH103" s="23">
        <f t="shared" si="181"/>
        <v>2842.4607672188317</v>
      </c>
      <c r="AI103" s="23">
        <f t="shared" si="181"/>
        <v>2882.0261551874451</v>
      </c>
      <c r="AJ103" s="23">
        <f t="shared" si="181"/>
        <v>2921.5915431560588</v>
      </c>
      <c r="AK103" s="47">
        <f>Agriculture!AK30</f>
        <v>2961.1569311246726</v>
      </c>
      <c r="AL103" s="23">
        <f t="shared" si="182"/>
        <v>3000.7223190932864</v>
      </c>
      <c r="AM103" s="23">
        <f t="shared" si="182"/>
        <v>3040.2877070618997</v>
      </c>
      <c r="AN103" s="23">
        <f t="shared" si="182"/>
        <v>3079.8530950305135</v>
      </c>
      <c r="AO103" s="23">
        <f t="shared" si="182"/>
        <v>3119.4184829991268</v>
      </c>
      <c r="AP103" s="47">
        <f>Agriculture!AP30</f>
        <v>3158.9838709677406</v>
      </c>
    </row>
    <row r="104" spans="1:42">
      <c r="A104" s="2" t="s">
        <v>8</v>
      </c>
      <c r="B104" s="47">
        <v>0</v>
      </c>
      <c r="C104">
        <f t="shared" si="186"/>
        <v>0</v>
      </c>
      <c r="D104">
        <f t="shared" si="186"/>
        <v>0</v>
      </c>
      <c r="E104">
        <f t="shared" si="186"/>
        <v>0</v>
      </c>
      <c r="F104">
        <f t="shared" si="186"/>
        <v>0</v>
      </c>
      <c r="G104" s="47">
        <v>0</v>
      </c>
      <c r="H104">
        <f t="shared" si="174"/>
        <v>0</v>
      </c>
      <c r="I104" s="12">
        <f t="shared" si="175"/>
        <v>0</v>
      </c>
      <c r="J104">
        <f t="shared" si="175"/>
        <v>0</v>
      </c>
      <c r="K104">
        <f t="shared" si="175"/>
        <v>0</v>
      </c>
      <c r="L104" s="47">
        <v>0</v>
      </c>
      <c r="M104" s="23">
        <f t="shared" si="176"/>
        <v>0</v>
      </c>
      <c r="N104" s="23">
        <f t="shared" si="177"/>
        <v>0</v>
      </c>
      <c r="O104" s="23">
        <f t="shared" si="177"/>
        <v>0</v>
      </c>
      <c r="P104" s="23">
        <f t="shared" si="177"/>
        <v>0</v>
      </c>
      <c r="Q104" s="47">
        <v>0</v>
      </c>
      <c r="R104" s="23">
        <f t="shared" si="178"/>
        <v>0</v>
      </c>
      <c r="S104" s="23">
        <f t="shared" si="178"/>
        <v>0</v>
      </c>
      <c r="T104" s="23">
        <f t="shared" si="178"/>
        <v>0</v>
      </c>
      <c r="U104" s="23">
        <f t="shared" si="178"/>
        <v>0</v>
      </c>
      <c r="V104" s="47">
        <v>0</v>
      </c>
      <c r="W104" s="23">
        <f t="shared" si="179"/>
        <v>0</v>
      </c>
      <c r="X104" s="23">
        <f t="shared" si="179"/>
        <v>0</v>
      </c>
      <c r="Y104" s="23">
        <f t="shared" si="179"/>
        <v>0</v>
      </c>
      <c r="Z104" s="23">
        <f t="shared" si="179"/>
        <v>0</v>
      </c>
      <c r="AA104" s="47">
        <v>0</v>
      </c>
      <c r="AB104" s="23">
        <f t="shared" si="180"/>
        <v>0</v>
      </c>
      <c r="AC104" s="23">
        <f t="shared" si="180"/>
        <v>0</v>
      </c>
      <c r="AD104" s="23">
        <f t="shared" si="180"/>
        <v>0</v>
      </c>
      <c r="AE104" s="23">
        <f t="shared" si="180"/>
        <v>0</v>
      </c>
      <c r="AF104" s="47">
        <v>0</v>
      </c>
      <c r="AG104" s="23">
        <f t="shared" si="181"/>
        <v>0</v>
      </c>
      <c r="AH104" s="23">
        <f t="shared" si="181"/>
        <v>0</v>
      </c>
      <c r="AI104" s="23">
        <f t="shared" si="181"/>
        <v>0</v>
      </c>
      <c r="AJ104" s="23">
        <f t="shared" si="181"/>
        <v>0</v>
      </c>
      <c r="AK104" s="47">
        <v>0</v>
      </c>
      <c r="AL104" s="23">
        <f t="shared" si="182"/>
        <v>0</v>
      </c>
      <c r="AM104" s="23">
        <f t="shared" si="182"/>
        <v>0</v>
      </c>
      <c r="AN104" s="23">
        <f t="shared" si="182"/>
        <v>0</v>
      </c>
      <c r="AO104" s="23">
        <f t="shared" si="182"/>
        <v>0</v>
      </c>
      <c r="AP104" s="47">
        <v>0</v>
      </c>
    </row>
    <row r="105" spans="1:42">
      <c r="A105" s="2" t="s">
        <v>9</v>
      </c>
      <c r="B105" s="47">
        <v>0</v>
      </c>
      <c r="C105">
        <f t="shared" si="186"/>
        <v>0</v>
      </c>
      <c r="D105">
        <f t="shared" si="186"/>
        <v>0</v>
      </c>
      <c r="E105">
        <f t="shared" si="186"/>
        <v>0</v>
      </c>
      <c r="F105">
        <f t="shared" si="186"/>
        <v>0</v>
      </c>
      <c r="G105" s="47">
        <v>0</v>
      </c>
      <c r="H105">
        <f t="shared" si="174"/>
        <v>0</v>
      </c>
      <c r="I105" s="12">
        <f t="shared" si="175"/>
        <v>0</v>
      </c>
      <c r="J105">
        <f t="shared" si="175"/>
        <v>0</v>
      </c>
      <c r="K105">
        <f t="shared" si="175"/>
        <v>0</v>
      </c>
      <c r="L105" s="47">
        <v>0</v>
      </c>
      <c r="M105" s="23">
        <f t="shared" si="176"/>
        <v>0</v>
      </c>
      <c r="N105" s="23">
        <f t="shared" si="177"/>
        <v>0</v>
      </c>
      <c r="O105" s="23">
        <f t="shared" si="177"/>
        <v>0</v>
      </c>
      <c r="P105" s="23">
        <f t="shared" si="177"/>
        <v>0</v>
      </c>
      <c r="Q105" s="47">
        <v>0</v>
      </c>
      <c r="R105" s="23">
        <f t="shared" si="178"/>
        <v>0</v>
      </c>
      <c r="S105" s="23">
        <f t="shared" si="178"/>
        <v>0</v>
      </c>
      <c r="T105" s="23">
        <f t="shared" si="178"/>
        <v>0</v>
      </c>
      <c r="U105" s="23">
        <f t="shared" si="178"/>
        <v>0</v>
      </c>
      <c r="V105" s="47">
        <v>0</v>
      </c>
      <c r="W105" s="23">
        <f t="shared" si="179"/>
        <v>0</v>
      </c>
      <c r="X105" s="23">
        <f t="shared" si="179"/>
        <v>0</v>
      </c>
      <c r="Y105" s="23">
        <f t="shared" si="179"/>
        <v>0</v>
      </c>
      <c r="Z105" s="23">
        <f t="shared" si="179"/>
        <v>0</v>
      </c>
      <c r="AA105" s="47">
        <v>0</v>
      </c>
      <c r="AB105" s="23">
        <f t="shared" si="180"/>
        <v>0</v>
      </c>
      <c r="AC105" s="23">
        <f t="shared" si="180"/>
        <v>0</v>
      </c>
      <c r="AD105" s="23">
        <f t="shared" si="180"/>
        <v>0</v>
      </c>
      <c r="AE105" s="23">
        <f t="shared" si="180"/>
        <v>0</v>
      </c>
      <c r="AF105" s="47">
        <v>0</v>
      </c>
      <c r="AG105" s="23">
        <f t="shared" si="181"/>
        <v>0</v>
      </c>
      <c r="AH105" s="23">
        <f t="shared" si="181"/>
        <v>0</v>
      </c>
      <c r="AI105" s="23">
        <f t="shared" si="181"/>
        <v>0</v>
      </c>
      <c r="AJ105" s="23">
        <f t="shared" si="181"/>
        <v>0</v>
      </c>
      <c r="AK105" s="47">
        <v>0</v>
      </c>
      <c r="AL105" s="23">
        <f t="shared" si="182"/>
        <v>0</v>
      </c>
      <c r="AM105" s="23">
        <f t="shared" si="182"/>
        <v>0</v>
      </c>
      <c r="AN105" s="23">
        <f t="shared" si="182"/>
        <v>0</v>
      </c>
      <c r="AO105" s="23">
        <f t="shared" si="182"/>
        <v>0</v>
      </c>
      <c r="AP105" s="47">
        <v>0</v>
      </c>
    </row>
    <row r="106" spans="1:42">
      <c r="A106" s="2" t="s">
        <v>10</v>
      </c>
      <c r="B106" s="47">
        <f>Agriculture!B31</f>
        <v>2696.6935483871061</v>
      </c>
      <c r="C106">
        <f t="shared" si="186"/>
        <v>2832.2570619006156</v>
      </c>
      <c r="D106">
        <f t="shared" si="186"/>
        <v>2967.820575414125</v>
      </c>
      <c r="E106">
        <f t="shared" si="186"/>
        <v>3103.3840889276348</v>
      </c>
      <c r="F106">
        <f t="shared" si="186"/>
        <v>3238.9476024411442</v>
      </c>
      <c r="G106" s="47">
        <f>Agriculture!G31</f>
        <v>3374.5111159546536</v>
      </c>
      <c r="H106">
        <f t="shared" si="174"/>
        <v>3463.0126416739217</v>
      </c>
      <c r="I106" s="12">
        <f t="shared" si="175"/>
        <v>3551.5141673931898</v>
      </c>
      <c r="J106">
        <f t="shared" si="175"/>
        <v>3640.0156931124575</v>
      </c>
      <c r="K106">
        <f t="shared" si="175"/>
        <v>3728.5172188317256</v>
      </c>
      <c r="L106" s="47">
        <f>Agriculture!L31</f>
        <v>3817.0187445509937</v>
      </c>
      <c r="M106" s="23">
        <f t="shared" si="176"/>
        <v>3905.5202702702618</v>
      </c>
      <c r="N106" s="23">
        <f t="shared" si="177"/>
        <v>3994.0217959895303</v>
      </c>
      <c r="O106" s="23">
        <f t="shared" si="177"/>
        <v>4082.5233217087984</v>
      </c>
      <c r="P106" s="23">
        <f t="shared" si="177"/>
        <v>4171.024847428067</v>
      </c>
      <c r="Q106" s="47">
        <f>Agriculture!Q31</f>
        <v>4259.5263731473351</v>
      </c>
      <c r="R106" s="23">
        <f t="shared" si="178"/>
        <v>4348.0278988666032</v>
      </c>
      <c r="S106" s="23">
        <f t="shared" si="178"/>
        <v>4436.5294245858713</v>
      </c>
      <c r="T106" s="23">
        <f t="shared" si="178"/>
        <v>4525.0309503051385</v>
      </c>
      <c r="U106" s="23">
        <f t="shared" si="178"/>
        <v>4613.5324760244066</v>
      </c>
      <c r="V106" s="47">
        <f>Agriculture!V31</f>
        <v>4702.0340017436747</v>
      </c>
      <c r="W106" s="23">
        <f t="shared" si="179"/>
        <v>4790.5355274629428</v>
      </c>
      <c r="X106" s="23">
        <f t="shared" si="179"/>
        <v>4879.0370531822109</v>
      </c>
      <c r="Y106" s="23">
        <f t="shared" si="179"/>
        <v>4967.5385789014781</v>
      </c>
      <c r="Z106" s="23">
        <f t="shared" si="179"/>
        <v>5056.0401046207462</v>
      </c>
      <c r="AA106" s="47">
        <f>Agriculture!AA31</f>
        <v>5144.5416303400143</v>
      </c>
      <c r="AB106" s="23">
        <f t="shared" si="180"/>
        <v>5233.0431560592824</v>
      </c>
      <c r="AC106" s="23">
        <f t="shared" si="180"/>
        <v>5321.5446817785505</v>
      </c>
      <c r="AD106" s="23">
        <f t="shared" si="180"/>
        <v>5410.0462074978186</v>
      </c>
      <c r="AE106" s="23">
        <f t="shared" si="180"/>
        <v>5498.5477332170867</v>
      </c>
      <c r="AF106" s="47">
        <f>Agriculture!AF31</f>
        <v>5587.0492589363548</v>
      </c>
      <c r="AG106" s="23">
        <f t="shared" si="181"/>
        <v>5675.5507846556229</v>
      </c>
      <c r="AH106" s="23">
        <f t="shared" si="181"/>
        <v>5764.052310374891</v>
      </c>
      <c r="AI106" s="23">
        <f t="shared" si="181"/>
        <v>5852.55383609416</v>
      </c>
      <c r="AJ106" s="23">
        <f t="shared" si="181"/>
        <v>5941.0553618134281</v>
      </c>
      <c r="AK106" s="47">
        <f>Agriculture!AK31</f>
        <v>6029.5568875326962</v>
      </c>
      <c r="AL106" s="23">
        <f t="shared" si="182"/>
        <v>6118.0584132519643</v>
      </c>
      <c r="AM106" s="23">
        <f t="shared" si="182"/>
        <v>6206.5599389712324</v>
      </c>
      <c r="AN106" s="23">
        <f t="shared" si="182"/>
        <v>6295.0614646904996</v>
      </c>
      <c r="AO106" s="23">
        <f t="shared" si="182"/>
        <v>6383.5629904097677</v>
      </c>
      <c r="AP106" s="47">
        <f>Agriculture!AP31</f>
        <v>6472.0645161290358</v>
      </c>
    </row>
    <row r="107" spans="1:42">
      <c r="A107" s="2" t="s">
        <v>11</v>
      </c>
      <c r="B107" s="47">
        <f>Agriculture!B32</f>
        <v>5239.2903225806358</v>
      </c>
      <c r="C107">
        <f t="shared" si="186"/>
        <v>5406.0896687009517</v>
      </c>
      <c r="D107">
        <f t="shared" si="186"/>
        <v>5572.8890148212677</v>
      </c>
      <c r="E107">
        <f t="shared" si="186"/>
        <v>5739.6883609415827</v>
      </c>
      <c r="F107">
        <f t="shared" si="186"/>
        <v>5906.4877070618986</v>
      </c>
      <c r="G107" s="47">
        <f>Agriculture!G32</f>
        <v>6073.2870531822145</v>
      </c>
      <c r="H107">
        <f t="shared" si="174"/>
        <v>6124.3055797733214</v>
      </c>
      <c r="I107" s="12">
        <f t="shared" si="175"/>
        <v>6175.3241063644282</v>
      </c>
      <c r="J107">
        <f t="shared" si="175"/>
        <v>6226.3426329555359</v>
      </c>
      <c r="K107">
        <f t="shared" si="175"/>
        <v>6277.3611595466427</v>
      </c>
      <c r="L107" s="47">
        <f>Agriculture!L32</f>
        <v>6328.3796861377496</v>
      </c>
      <c r="M107" s="23">
        <f t="shared" si="176"/>
        <v>6379.3982127288573</v>
      </c>
      <c r="N107" s="23">
        <f t="shared" si="177"/>
        <v>6430.4167393199641</v>
      </c>
      <c r="O107" s="23">
        <f t="shared" si="177"/>
        <v>6481.4352659110718</v>
      </c>
      <c r="P107" s="23">
        <f t="shared" si="177"/>
        <v>6532.4537925021787</v>
      </c>
      <c r="Q107" s="47">
        <f>Agriculture!Q32</f>
        <v>6583.4723190932864</v>
      </c>
      <c r="R107" s="23">
        <f t="shared" si="178"/>
        <v>6634.4908456843932</v>
      </c>
      <c r="S107" s="23">
        <f t="shared" si="178"/>
        <v>6685.5093722755009</v>
      </c>
      <c r="T107" s="23">
        <f t="shared" si="178"/>
        <v>6736.5278988666078</v>
      </c>
      <c r="U107" s="23">
        <f t="shared" si="178"/>
        <v>6787.5464254577155</v>
      </c>
      <c r="V107" s="47">
        <f>Agriculture!V32</f>
        <v>6838.5649520488223</v>
      </c>
      <c r="W107" s="23">
        <f t="shared" si="179"/>
        <v>6889.5834786399291</v>
      </c>
      <c r="X107" s="23">
        <f t="shared" si="179"/>
        <v>6940.6020052310369</v>
      </c>
      <c r="Y107" s="23">
        <f t="shared" si="179"/>
        <v>6991.6205318221437</v>
      </c>
      <c r="Z107" s="23">
        <f t="shared" si="179"/>
        <v>7042.6390584132514</v>
      </c>
      <c r="AA107" s="47">
        <f>Agriculture!AA32</f>
        <v>7093.6575850043582</v>
      </c>
      <c r="AB107" s="23">
        <f t="shared" si="180"/>
        <v>7144.676111595465</v>
      </c>
      <c r="AC107" s="23">
        <f t="shared" si="180"/>
        <v>7195.6946381865728</v>
      </c>
      <c r="AD107" s="23">
        <f t="shared" si="180"/>
        <v>7246.7131647776796</v>
      </c>
      <c r="AE107" s="23">
        <f t="shared" si="180"/>
        <v>7297.7316913687873</v>
      </c>
      <c r="AF107" s="47">
        <f>Agriculture!AF32</f>
        <v>7348.7502179598941</v>
      </c>
      <c r="AG107" s="23">
        <f t="shared" si="181"/>
        <v>7399.768744551001</v>
      </c>
      <c r="AH107" s="23">
        <f t="shared" si="181"/>
        <v>7450.7872711421087</v>
      </c>
      <c r="AI107" s="23">
        <f t="shared" si="181"/>
        <v>7501.8057977332155</v>
      </c>
      <c r="AJ107" s="23">
        <f t="shared" si="181"/>
        <v>7552.8243243243232</v>
      </c>
      <c r="AK107" s="47">
        <f>Agriculture!AK32</f>
        <v>7603.8428509154301</v>
      </c>
      <c r="AL107" s="23">
        <f t="shared" si="182"/>
        <v>7654.8613775065369</v>
      </c>
      <c r="AM107" s="23">
        <f t="shared" si="182"/>
        <v>7705.8799040976437</v>
      </c>
      <c r="AN107" s="23">
        <f t="shared" si="182"/>
        <v>7756.8984306887514</v>
      </c>
      <c r="AO107" s="23">
        <f t="shared" si="182"/>
        <v>7807.9169572798583</v>
      </c>
      <c r="AP107" s="47">
        <f>Agriculture!AP32</f>
        <v>7858.9354838709651</v>
      </c>
    </row>
    <row r="108" spans="1:42">
      <c r="A108" s="2" t="s">
        <v>12</v>
      </c>
      <c r="B108" s="47">
        <v>0</v>
      </c>
      <c r="C108">
        <f t="shared" si="186"/>
        <v>0</v>
      </c>
      <c r="D108">
        <f t="shared" si="186"/>
        <v>0</v>
      </c>
      <c r="E108">
        <f t="shared" si="186"/>
        <v>0</v>
      </c>
      <c r="F108">
        <f t="shared" si="186"/>
        <v>0</v>
      </c>
      <c r="G108" s="47">
        <v>0</v>
      </c>
      <c r="H108">
        <f t="shared" si="174"/>
        <v>0</v>
      </c>
      <c r="I108" s="12">
        <f t="shared" si="175"/>
        <v>0</v>
      </c>
      <c r="J108">
        <f t="shared" si="175"/>
        <v>0</v>
      </c>
      <c r="K108">
        <f t="shared" si="175"/>
        <v>0</v>
      </c>
      <c r="L108" s="47">
        <v>0</v>
      </c>
      <c r="M108" s="23">
        <f t="shared" si="176"/>
        <v>0</v>
      </c>
      <c r="N108" s="23">
        <f t="shared" si="177"/>
        <v>0</v>
      </c>
      <c r="O108" s="23">
        <f t="shared" si="177"/>
        <v>0</v>
      </c>
      <c r="P108" s="23">
        <f t="shared" si="177"/>
        <v>0</v>
      </c>
      <c r="Q108" s="47">
        <v>0</v>
      </c>
      <c r="R108" s="23">
        <f t="shared" si="178"/>
        <v>0</v>
      </c>
      <c r="S108" s="23">
        <f t="shared" si="178"/>
        <v>0</v>
      </c>
      <c r="T108" s="23">
        <f t="shared" si="178"/>
        <v>0</v>
      </c>
      <c r="U108" s="23">
        <f t="shared" si="178"/>
        <v>0</v>
      </c>
      <c r="V108" s="47">
        <v>0</v>
      </c>
      <c r="W108" s="23">
        <f t="shared" si="179"/>
        <v>0</v>
      </c>
      <c r="X108" s="23">
        <f t="shared" si="179"/>
        <v>0</v>
      </c>
      <c r="Y108" s="23">
        <f t="shared" si="179"/>
        <v>0</v>
      </c>
      <c r="Z108" s="23">
        <f t="shared" si="179"/>
        <v>0</v>
      </c>
      <c r="AA108" s="47">
        <v>0</v>
      </c>
      <c r="AB108" s="23">
        <f t="shared" si="180"/>
        <v>0</v>
      </c>
      <c r="AC108" s="23">
        <f t="shared" si="180"/>
        <v>0</v>
      </c>
      <c r="AD108" s="23">
        <f t="shared" si="180"/>
        <v>0</v>
      </c>
      <c r="AE108" s="23">
        <f t="shared" si="180"/>
        <v>0</v>
      </c>
      <c r="AF108" s="47">
        <v>0</v>
      </c>
      <c r="AG108" s="23">
        <f t="shared" si="181"/>
        <v>0</v>
      </c>
      <c r="AH108" s="23">
        <f t="shared" si="181"/>
        <v>0</v>
      </c>
      <c r="AI108" s="23">
        <f t="shared" si="181"/>
        <v>0</v>
      </c>
      <c r="AJ108" s="23">
        <f t="shared" si="181"/>
        <v>0</v>
      </c>
      <c r="AK108" s="47">
        <v>0</v>
      </c>
      <c r="AL108" s="23">
        <f t="shared" si="182"/>
        <v>0</v>
      </c>
      <c r="AM108" s="23">
        <f t="shared" si="182"/>
        <v>0</v>
      </c>
      <c r="AN108" s="23">
        <f t="shared" si="182"/>
        <v>0</v>
      </c>
      <c r="AO108" s="23">
        <f t="shared" si="182"/>
        <v>0</v>
      </c>
      <c r="AP108" s="47">
        <v>0</v>
      </c>
    </row>
    <row r="109" spans="1:42">
      <c r="A109" s="2" t="s">
        <v>13</v>
      </c>
      <c r="B109" s="47">
        <v>0</v>
      </c>
      <c r="C109">
        <f t="shared" si="186"/>
        <v>0</v>
      </c>
      <c r="D109">
        <f t="shared" si="186"/>
        <v>0</v>
      </c>
      <c r="E109">
        <f t="shared" si="186"/>
        <v>0</v>
      </c>
      <c r="F109">
        <f t="shared" si="186"/>
        <v>0</v>
      </c>
      <c r="G109" s="47">
        <v>0</v>
      </c>
      <c r="H109">
        <f t="shared" si="174"/>
        <v>0</v>
      </c>
      <c r="I109" s="12">
        <f t="shared" si="175"/>
        <v>0</v>
      </c>
      <c r="J109">
        <f t="shared" si="175"/>
        <v>0</v>
      </c>
      <c r="K109">
        <f t="shared" si="175"/>
        <v>0</v>
      </c>
      <c r="L109" s="47">
        <v>0</v>
      </c>
      <c r="M109" s="23">
        <f t="shared" si="176"/>
        <v>0</v>
      </c>
      <c r="N109" s="23">
        <f t="shared" si="177"/>
        <v>0</v>
      </c>
      <c r="O109" s="23">
        <f t="shared" si="177"/>
        <v>0</v>
      </c>
      <c r="P109" s="23">
        <f t="shared" si="177"/>
        <v>0</v>
      </c>
      <c r="Q109" s="47">
        <v>0</v>
      </c>
      <c r="R109" s="23">
        <f t="shared" si="178"/>
        <v>0</v>
      </c>
      <c r="S109" s="23">
        <f t="shared" si="178"/>
        <v>0</v>
      </c>
      <c r="T109" s="23">
        <f t="shared" si="178"/>
        <v>0</v>
      </c>
      <c r="U109" s="23">
        <f t="shared" si="178"/>
        <v>0</v>
      </c>
      <c r="V109" s="47">
        <v>0</v>
      </c>
      <c r="W109" s="23">
        <f t="shared" si="179"/>
        <v>0</v>
      </c>
      <c r="X109" s="23">
        <f t="shared" si="179"/>
        <v>0</v>
      </c>
      <c r="Y109" s="23">
        <f t="shared" si="179"/>
        <v>0</v>
      </c>
      <c r="Z109" s="23">
        <f t="shared" si="179"/>
        <v>0</v>
      </c>
      <c r="AA109" s="47">
        <v>0</v>
      </c>
      <c r="AB109" s="23">
        <f t="shared" si="180"/>
        <v>0</v>
      </c>
      <c r="AC109" s="23">
        <f t="shared" si="180"/>
        <v>0</v>
      </c>
      <c r="AD109" s="23">
        <f t="shared" si="180"/>
        <v>0</v>
      </c>
      <c r="AE109" s="23">
        <f t="shared" si="180"/>
        <v>0</v>
      </c>
      <c r="AF109" s="47">
        <v>0</v>
      </c>
      <c r="AG109" s="23">
        <f t="shared" si="181"/>
        <v>0</v>
      </c>
      <c r="AH109" s="23">
        <f t="shared" si="181"/>
        <v>0</v>
      </c>
      <c r="AI109" s="23">
        <f t="shared" si="181"/>
        <v>0</v>
      </c>
      <c r="AJ109" s="23">
        <f t="shared" si="181"/>
        <v>0</v>
      </c>
      <c r="AK109" s="47">
        <v>0</v>
      </c>
      <c r="AL109" s="23">
        <f t="shared" si="182"/>
        <v>0</v>
      </c>
      <c r="AM109" s="23">
        <f t="shared" si="182"/>
        <v>0</v>
      </c>
      <c r="AN109" s="23">
        <f t="shared" si="182"/>
        <v>0</v>
      </c>
      <c r="AO109" s="23">
        <f t="shared" si="182"/>
        <v>0</v>
      </c>
      <c r="AP109" s="47">
        <v>0</v>
      </c>
    </row>
    <row r="110" spans="1:42">
      <c r="A110" s="2" t="s">
        <v>14</v>
      </c>
      <c r="B110" s="47">
        <v>0</v>
      </c>
      <c r="C110">
        <f t="shared" si="186"/>
        <v>0</v>
      </c>
      <c r="D110">
        <f t="shared" si="186"/>
        <v>0</v>
      </c>
      <c r="E110">
        <f t="shared" si="186"/>
        <v>0</v>
      </c>
      <c r="F110">
        <f t="shared" si="186"/>
        <v>0</v>
      </c>
      <c r="G110" s="47">
        <v>0</v>
      </c>
      <c r="H110">
        <f t="shared" si="174"/>
        <v>0</v>
      </c>
      <c r="I110" s="12">
        <f t="shared" si="175"/>
        <v>0</v>
      </c>
      <c r="J110">
        <f t="shared" si="175"/>
        <v>0</v>
      </c>
      <c r="K110">
        <f t="shared" si="175"/>
        <v>0</v>
      </c>
      <c r="L110" s="47">
        <v>0</v>
      </c>
      <c r="M110" s="23">
        <f t="shared" si="176"/>
        <v>0</v>
      </c>
      <c r="N110" s="23">
        <f t="shared" si="177"/>
        <v>0</v>
      </c>
      <c r="O110" s="23">
        <f t="shared" si="177"/>
        <v>0</v>
      </c>
      <c r="P110" s="23">
        <f t="shared" si="177"/>
        <v>0</v>
      </c>
      <c r="Q110" s="47">
        <v>0</v>
      </c>
      <c r="R110" s="23">
        <f t="shared" si="178"/>
        <v>0</v>
      </c>
      <c r="S110" s="23">
        <f t="shared" si="178"/>
        <v>0</v>
      </c>
      <c r="T110" s="23">
        <f t="shared" si="178"/>
        <v>0</v>
      </c>
      <c r="U110" s="23">
        <f t="shared" si="178"/>
        <v>0</v>
      </c>
      <c r="V110" s="47">
        <v>0</v>
      </c>
      <c r="W110" s="23">
        <f t="shared" si="179"/>
        <v>0</v>
      </c>
      <c r="X110" s="23">
        <f t="shared" si="179"/>
        <v>0</v>
      </c>
      <c r="Y110" s="23">
        <f t="shared" si="179"/>
        <v>0</v>
      </c>
      <c r="Z110" s="23">
        <f t="shared" si="179"/>
        <v>0</v>
      </c>
      <c r="AA110" s="47">
        <v>0</v>
      </c>
      <c r="AB110" s="23">
        <f t="shared" si="180"/>
        <v>0</v>
      </c>
      <c r="AC110" s="23">
        <f t="shared" si="180"/>
        <v>0</v>
      </c>
      <c r="AD110" s="23">
        <f t="shared" si="180"/>
        <v>0</v>
      </c>
      <c r="AE110" s="23">
        <f t="shared" si="180"/>
        <v>0</v>
      </c>
      <c r="AF110" s="47">
        <v>0</v>
      </c>
      <c r="AG110" s="23">
        <f t="shared" si="181"/>
        <v>0</v>
      </c>
      <c r="AH110" s="23">
        <f t="shared" si="181"/>
        <v>0</v>
      </c>
      <c r="AI110" s="23">
        <f t="shared" si="181"/>
        <v>0</v>
      </c>
      <c r="AJ110" s="23">
        <f t="shared" si="181"/>
        <v>0</v>
      </c>
      <c r="AK110" s="47">
        <v>0</v>
      </c>
      <c r="AL110" s="23">
        <f t="shared" si="182"/>
        <v>0</v>
      </c>
      <c r="AM110" s="23">
        <f t="shared" si="182"/>
        <v>0</v>
      </c>
      <c r="AN110" s="23">
        <f t="shared" si="182"/>
        <v>0</v>
      </c>
      <c r="AO110" s="23">
        <f t="shared" si="182"/>
        <v>0</v>
      </c>
      <c r="AP110" s="47">
        <v>0</v>
      </c>
    </row>
    <row r="111" spans="1:42">
      <c r="A111" s="2" t="s">
        <v>15</v>
      </c>
      <c r="B111" s="47">
        <v>0</v>
      </c>
      <c r="C111">
        <f t="shared" si="186"/>
        <v>0</v>
      </c>
      <c r="D111">
        <f t="shared" si="186"/>
        <v>0</v>
      </c>
      <c r="E111">
        <f t="shared" si="186"/>
        <v>0</v>
      </c>
      <c r="F111">
        <f t="shared" si="186"/>
        <v>0</v>
      </c>
      <c r="G111" s="47">
        <v>0</v>
      </c>
      <c r="H111">
        <f t="shared" si="174"/>
        <v>0</v>
      </c>
      <c r="I111" s="12">
        <f t="shared" si="175"/>
        <v>0</v>
      </c>
      <c r="J111">
        <f t="shared" si="175"/>
        <v>0</v>
      </c>
      <c r="K111">
        <f t="shared" si="175"/>
        <v>0</v>
      </c>
      <c r="L111" s="47">
        <v>0</v>
      </c>
      <c r="M111" s="23">
        <f t="shared" si="176"/>
        <v>0</v>
      </c>
      <c r="N111" s="23">
        <f t="shared" si="177"/>
        <v>0</v>
      </c>
      <c r="O111" s="23">
        <f t="shared" si="177"/>
        <v>0</v>
      </c>
      <c r="P111" s="23">
        <f t="shared" si="177"/>
        <v>0</v>
      </c>
      <c r="Q111" s="47">
        <v>0</v>
      </c>
      <c r="R111" s="23">
        <f t="shared" si="178"/>
        <v>0</v>
      </c>
      <c r="S111" s="23">
        <f t="shared" si="178"/>
        <v>0</v>
      </c>
      <c r="T111" s="23">
        <f t="shared" si="178"/>
        <v>0</v>
      </c>
      <c r="U111" s="23">
        <f t="shared" si="178"/>
        <v>0</v>
      </c>
      <c r="V111" s="47">
        <v>0</v>
      </c>
      <c r="W111" s="23">
        <f t="shared" si="179"/>
        <v>0</v>
      </c>
      <c r="X111" s="23">
        <f t="shared" si="179"/>
        <v>0</v>
      </c>
      <c r="Y111" s="23">
        <f t="shared" si="179"/>
        <v>0</v>
      </c>
      <c r="Z111" s="23">
        <f t="shared" si="179"/>
        <v>0</v>
      </c>
      <c r="AA111" s="47">
        <v>0</v>
      </c>
      <c r="AB111" s="23">
        <f t="shared" si="180"/>
        <v>0</v>
      </c>
      <c r="AC111" s="23">
        <f t="shared" si="180"/>
        <v>0</v>
      </c>
      <c r="AD111" s="23">
        <f t="shared" si="180"/>
        <v>0</v>
      </c>
      <c r="AE111" s="23">
        <f t="shared" si="180"/>
        <v>0</v>
      </c>
      <c r="AF111" s="47">
        <v>0</v>
      </c>
      <c r="AG111" s="23">
        <f t="shared" si="181"/>
        <v>0</v>
      </c>
      <c r="AH111" s="23">
        <f t="shared" si="181"/>
        <v>0</v>
      </c>
      <c r="AI111" s="23">
        <f t="shared" si="181"/>
        <v>0</v>
      </c>
      <c r="AJ111" s="23">
        <f t="shared" si="181"/>
        <v>0</v>
      </c>
      <c r="AK111" s="47">
        <v>0</v>
      </c>
      <c r="AL111" s="23">
        <f t="shared" si="182"/>
        <v>0</v>
      </c>
      <c r="AM111" s="23">
        <f t="shared" si="182"/>
        <v>0</v>
      </c>
      <c r="AN111" s="23">
        <f t="shared" si="182"/>
        <v>0</v>
      </c>
      <c r="AO111" s="23">
        <f t="shared" si="182"/>
        <v>0</v>
      </c>
      <c r="AP111" s="47">
        <v>0</v>
      </c>
    </row>
    <row r="112" spans="1:42">
      <c r="A112" s="2" t="s">
        <v>16</v>
      </c>
      <c r="B112" s="47">
        <v>0</v>
      </c>
      <c r="C112">
        <f t="shared" si="186"/>
        <v>0</v>
      </c>
      <c r="D112">
        <f t="shared" si="186"/>
        <v>0</v>
      </c>
      <c r="E112">
        <f t="shared" si="186"/>
        <v>0</v>
      </c>
      <c r="F112">
        <f t="shared" si="186"/>
        <v>0</v>
      </c>
      <c r="G112" s="47">
        <v>0</v>
      </c>
      <c r="H112">
        <f t="shared" si="174"/>
        <v>0</v>
      </c>
      <c r="I112" s="12">
        <f t="shared" si="175"/>
        <v>0</v>
      </c>
      <c r="J112">
        <f t="shared" si="175"/>
        <v>0</v>
      </c>
      <c r="K112">
        <f t="shared" si="175"/>
        <v>0</v>
      </c>
      <c r="L112" s="47">
        <v>0</v>
      </c>
      <c r="M112" s="23">
        <f t="shared" si="176"/>
        <v>0</v>
      </c>
      <c r="N112" s="23">
        <f t="shared" si="177"/>
        <v>0</v>
      </c>
      <c r="O112" s="23">
        <f t="shared" si="177"/>
        <v>0</v>
      </c>
      <c r="P112" s="23">
        <f t="shared" si="177"/>
        <v>0</v>
      </c>
      <c r="Q112" s="47">
        <v>0</v>
      </c>
      <c r="R112" s="23">
        <f t="shared" si="178"/>
        <v>0</v>
      </c>
      <c r="S112" s="23">
        <f t="shared" si="178"/>
        <v>0</v>
      </c>
      <c r="T112" s="23">
        <f t="shared" si="178"/>
        <v>0</v>
      </c>
      <c r="U112" s="23">
        <f t="shared" si="178"/>
        <v>0</v>
      </c>
      <c r="V112" s="47">
        <v>0</v>
      </c>
      <c r="W112" s="23">
        <f t="shared" si="179"/>
        <v>0</v>
      </c>
      <c r="X112" s="23">
        <f t="shared" si="179"/>
        <v>0</v>
      </c>
      <c r="Y112" s="23">
        <f t="shared" si="179"/>
        <v>0</v>
      </c>
      <c r="Z112" s="23">
        <f t="shared" si="179"/>
        <v>0</v>
      </c>
      <c r="AA112" s="47">
        <v>0</v>
      </c>
      <c r="AB112" s="23">
        <f t="shared" si="180"/>
        <v>0</v>
      </c>
      <c r="AC112" s="23">
        <f t="shared" si="180"/>
        <v>0</v>
      </c>
      <c r="AD112" s="23">
        <f t="shared" si="180"/>
        <v>0</v>
      </c>
      <c r="AE112" s="23">
        <f t="shared" si="180"/>
        <v>0</v>
      </c>
      <c r="AF112" s="47">
        <v>0</v>
      </c>
      <c r="AG112" s="23">
        <f t="shared" si="181"/>
        <v>0</v>
      </c>
      <c r="AH112" s="23">
        <f t="shared" si="181"/>
        <v>0</v>
      </c>
      <c r="AI112" s="23">
        <f t="shared" si="181"/>
        <v>0</v>
      </c>
      <c r="AJ112" s="23">
        <f t="shared" si="181"/>
        <v>0</v>
      </c>
      <c r="AK112" s="47">
        <v>0</v>
      </c>
      <c r="AL112" s="23">
        <f t="shared" si="182"/>
        <v>0</v>
      </c>
      <c r="AM112" s="23">
        <f t="shared" si="182"/>
        <v>0</v>
      </c>
      <c r="AN112" s="23">
        <f t="shared" si="182"/>
        <v>0</v>
      </c>
      <c r="AO112" s="23">
        <f t="shared" si="182"/>
        <v>0</v>
      </c>
      <c r="AP112" s="47">
        <v>0</v>
      </c>
    </row>
    <row r="113" spans="1:42">
      <c r="B113" s="47"/>
      <c r="C113" s="23"/>
      <c r="D113" s="23"/>
      <c r="E113" s="23"/>
      <c r="F113" s="23"/>
      <c r="G113" s="47"/>
      <c r="L113" s="47"/>
      <c r="M113" s="23"/>
      <c r="N113" s="23"/>
      <c r="O113" s="23"/>
      <c r="P113" s="23"/>
      <c r="Q113" s="47"/>
      <c r="R113" s="23"/>
      <c r="S113" s="23"/>
      <c r="T113" s="23"/>
      <c r="U113" s="23"/>
      <c r="V113" s="47"/>
      <c r="W113" s="23"/>
      <c r="X113" s="23"/>
      <c r="Y113" s="23"/>
      <c r="Z113" s="23"/>
      <c r="AA113" s="47"/>
      <c r="AB113" s="23"/>
      <c r="AC113" s="23"/>
      <c r="AD113" s="23"/>
      <c r="AE113" s="23"/>
      <c r="AF113" s="47"/>
      <c r="AG113" s="23"/>
      <c r="AH113" s="23"/>
      <c r="AI113" s="23"/>
      <c r="AJ113" s="23"/>
      <c r="AK113" s="47"/>
      <c r="AL113" s="23"/>
      <c r="AM113" s="23"/>
      <c r="AN113" s="23"/>
      <c r="AO113" s="23"/>
      <c r="AP113" s="47"/>
    </row>
    <row r="114" spans="1:42">
      <c r="A114" s="1" t="s">
        <v>66</v>
      </c>
      <c r="B114" s="47"/>
      <c r="C114" s="23"/>
      <c r="D114" s="23"/>
      <c r="E114" s="23"/>
      <c r="F114" s="23"/>
      <c r="G114" s="47"/>
      <c r="H114">
        <f t="shared" si="174"/>
        <v>0</v>
      </c>
      <c r="I114" s="12">
        <f t="shared" si="175"/>
        <v>0</v>
      </c>
      <c r="J114">
        <f t="shared" si="175"/>
        <v>0</v>
      </c>
      <c r="K114">
        <f t="shared" si="175"/>
        <v>0</v>
      </c>
      <c r="L114" s="47"/>
      <c r="M114" s="23">
        <f t="shared" si="176"/>
        <v>0</v>
      </c>
      <c r="N114" s="23">
        <f t="shared" si="177"/>
        <v>0</v>
      </c>
      <c r="O114" s="23">
        <f t="shared" si="177"/>
        <v>0</v>
      </c>
      <c r="P114" s="23">
        <f t="shared" si="177"/>
        <v>0</v>
      </c>
      <c r="Q114" s="47"/>
      <c r="R114" s="23">
        <f t="shared" si="178"/>
        <v>0</v>
      </c>
      <c r="S114" s="23">
        <f t="shared" si="178"/>
        <v>0</v>
      </c>
      <c r="T114" s="23">
        <f t="shared" si="178"/>
        <v>0</v>
      </c>
      <c r="U114" s="23">
        <f t="shared" si="178"/>
        <v>0</v>
      </c>
      <c r="V114" s="47"/>
      <c r="W114" s="23">
        <f t="shared" si="179"/>
        <v>0</v>
      </c>
      <c r="X114" s="23">
        <f t="shared" si="179"/>
        <v>0</v>
      </c>
      <c r="Y114" s="23">
        <f t="shared" si="179"/>
        <v>0</v>
      </c>
      <c r="Z114" s="23">
        <f t="shared" si="179"/>
        <v>0</v>
      </c>
      <c r="AA114" s="47"/>
      <c r="AB114" s="23">
        <f t="shared" si="180"/>
        <v>0</v>
      </c>
      <c r="AC114" s="23">
        <f t="shared" si="180"/>
        <v>0</v>
      </c>
      <c r="AD114" s="23">
        <f t="shared" si="180"/>
        <v>0</v>
      </c>
      <c r="AE114" s="23">
        <f t="shared" si="180"/>
        <v>0</v>
      </c>
      <c r="AF114" s="47"/>
      <c r="AG114" s="23">
        <f t="shared" si="181"/>
        <v>0</v>
      </c>
      <c r="AH114" s="23">
        <f t="shared" si="181"/>
        <v>0</v>
      </c>
      <c r="AI114" s="23">
        <f t="shared" si="181"/>
        <v>0</v>
      </c>
      <c r="AJ114" s="23">
        <f t="shared" si="181"/>
        <v>0</v>
      </c>
      <c r="AK114" s="47"/>
      <c r="AL114" s="23">
        <f t="shared" si="182"/>
        <v>0</v>
      </c>
      <c r="AM114" s="23">
        <f t="shared" si="182"/>
        <v>0</v>
      </c>
      <c r="AN114" s="23">
        <f t="shared" si="182"/>
        <v>0</v>
      </c>
      <c r="AO114" s="23">
        <f t="shared" si="182"/>
        <v>0</v>
      </c>
      <c r="AP114" s="47"/>
    </row>
    <row r="115" spans="1:42">
      <c r="A115" s="2" t="s">
        <v>7</v>
      </c>
      <c r="B115" s="47">
        <f>B170+B183+B201+B219+B249+B263+B277+B290</f>
        <v>12664.135026806511</v>
      </c>
      <c r="C115">
        <f t="shared" ref="C115:F124" si="187">$B115+((C$1-$B$1)*($G115-$B115)/($G$1-$B$1))</f>
        <v>12779.935584374072</v>
      </c>
      <c r="D115">
        <f t="shared" si="187"/>
        <v>12895.736141941634</v>
      </c>
      <c r="E115">
        <f t="shared" si="187"/>
        <v>13011.536699509195</v>
      </c>
      <c r="F115">
        <f t="shared" si="187"/>
        <v>13127.337257076757</v>
      </c>
      <c r="G115" s="47">
        <f>G170+G183+G201+G219+G249+G263+G277+G290</f>
        <v>13243.137814644318</v>
      </c>
      <c r="H115">
        <f t="shared" si="174"/>
        <v>13583.240176358002</v>
      </c>
      <c r="I115" s="12">
        <f t="shared" si="175"/>
        <v>13923.342538071687</v>
      </c>
      <c r="J115">
        <f t="shared" si="175"/>
        <v>14263.444899785371</v>
      </c>
      <c r="K115">
        <f t="shared" si="175"/>
        <v>14603.547261499056</v>
      </c>
      <c r="L115" s="47">
        <f>L170+L183+L201+L219+L249+L263+L277+L290</f>
        <v>14943.649623212739</v>
      </c>
      <c r="M115" s="23">
        <f t="shared" si="176"/>
        <v>15471.34444872251</v>
      </c>
      <c r="N115" s="23">
        <f t="shared" si="177"/>
        <v>15999.039274232282</v>
      </c>
      <c r="O115" s="23">
        <f t="shared" si="177"/>
        <v>16526.734099742054</v>
      </c>
      <c r="P115" s="23">
        <f t="shared" si="177"/>
        <v>17054.428925251825</v>
      </c>
      <c r="Q115" s="47">
        <f>Q170+Q183+Q201+Q219+Q249+Q263+Q277+Q290</f>
        <v>17582.123750761595</v>
      </c>
      <c r="R115" s="23">
        <f t="shared" si="178"/>
        <v>17845.460515514118</v>
      </c>
      <c r="S115" s="23">
        <f t="shared" si="178"/>
        <v>18108.797280266645</v>
      </c>
      <c r="T115" s="23">
        <f t="shared" si="178"/>
        <v>18372.134045019167</v>
      </c>
      <c r="U115" s="23">
        <f t="shared" si="178"/>
        <v>18635.470809771694</v>
      </c>
      <c r="V115" s="47">
        <f>V170+V183+V201+V219+V249+V263+V277+V290</f>
        <v>18898.807574524217</v>
      </c>
      <c r="W115" s="23">
        <f t="shared" si="179"/>
        <v>19161.446503371204</v>
      </c>
      <c r="X115" s="23">
        <f t="shared" si="179"/>
        <v>19424.085432218195</v>
      </c>
      <c r="Y115" s="23">
        <f t="shared" si="179"/>
        <v>19686.724361065182</v>
      </c>
      <c r="Z115" s="23">
        <f t="shared" si="179"/>
        <v>19949.363289912173</v>
      </c>
      <c r="AA115" s="47">
        <f>AA170+AA183+AA201+AA219+AA249+AA263+AA277+AA290</f>
        <v>20212.00221875916</v>
      </c>
      <c r="AB115" s="23">
        <f t="shared" si="180"/>
        <v>20494.063120460825</v>
      </c>
      <c r="AC115" s="23">
        <f t="shared" si="180"/>
        <v>20776.12402216249</v>
      </c>
      <c r="AD115" s="23">
        <f t="shared" si="180"/>
        <v>21058.184923864159</v>
      </c>
      <c r="AE115" s="23">
        <f t="shared" si="180"/>
        <v>21340.245825565824</v>
      </c>
      <c r="AF115" s="47">
        <f>AF170+AF183+AF201+AF219+AF249+AF263+AF277+AF290</f>
        <v>21622.306727267489</v>
      </c>
      <c r="AG115" s="23">
        <f t="shared" si="181"/>
        <v>21917.350860768332</v>
      </c>
      <c r="AH115" s="23">
        <f t="shared" si="181"/>
        <v>22212.394994269176</v>
      </c>
      <c r="AI115" s="23">
        <f t="shared" si="181"/>
        <v>22507.439127770016</v>
      </c>
      <c r="AJ115" s="23">
        <f t="shared" si="181"/>
        <v>22802.48326127086</v>
      </c>
      <c r="AK115" s="47">
        <f>AK170+AK183+AK201+AK219+AK249+AK263+AK277+AK290</f>
        <v>23097.527394771703</v>
      </c>
      <c r="AL115" s="23">
        <f t="shared" si="182"/>
        <v>23208.216462283417</v>
      </c>
      <c r="AM115" s="23">
        <f t="shared" si="182"/>
        <v>23318.905529795134</v>
      </c>
      <c r="AN115" s="23">
        <f t="shared" si="182"/>
        <v>23429.594597306848</v>
      </c>
      <c r="AO115" s="23">
        <f t="shared" si="182"/>
        <v>23540.283664818566</v>
      </c>
      <c r="AP115" s="47">
        <f>AP170+AP183+AP201+AP219+AP249+AP263+AP277+AP290</f>
        <v>23650.97273233028</v>
      </c>
    </row>
    <row r="116" spans="1:42">
      <c r="A116" s="2" t="s">
        <v>8</v>
      </c>
      <c r="B116" s="47">
        <f>B171+B185+B203+B220+B250+B264+B278+B292</f>
        <v>1239.8288750993672</v>
      </c>
      <c r="C116">
        <f t="shared" si="187"/>
        <v>1244.7812223439912</v>
      </c>
      <c r="D116">
        <f t="shared" si="187"/>
        <v>1249.7335695886152</v>
      </c>
      <c r="E116">
        <f t="shared" si="187"/>
        <v>1254.6859168332392</v>
      </c>
      <c r="F116">
        <f t="shared" si="187"/>
        <v>1259.6382640778631</v>
      </c>
      <c r="G116" s="47">
        <f>G171+G185+G203+G220+G250+G264+G278+G292</f>
        <v>1264.5906113224871</v>
      </c>
      <c r="H116">
        <f t="shared" si="174"/>
        <v>1261.8116774612758</v>
      </c>
      <c r="I116" s="12">
        <f t="shared" si="175"/>
        <v>1259.0327436000646</v>
      </c>
      <c r="J116">
        <f t="shared" si="175"/>
        <v>1256.2538097388533</v>
      </c>
      <c r="K116">
        <f t="shared" si="175"/>
        <v>1253.474875877642</v>
      </c>
      <c r="L116" s="47">
        <f>L171+L185+L203+L220+L250+L264+L278+L292</f>
        <v>1250.6959420164308</v>
      </c>
      <c r="M116" s="23">
        <f t="shared" si="176"/>
        <v>1199.8447536131446</v>
      </c>
      <c r="N116" s="23">
        <f t="shared" si="177"/>
        <v>1148.9935652098584</v>
      </c>
      <c r="O116" s="23">
        <f t="shared" si="177"/>
        <v>1098.1423768065724</v>
      </c>
      <c r="P116" s="23">
        <f t="shared" si="177"/>
        <v>1047.2911884032862</v>
      </c>
      <c r="Q116" s="47">
        <f>Q171+Q185+Q203+Q220+Q250+Q264+Q278+Q292</f>
        <v>996.44</v>
      </c>
      <c r="R116" s="23">
        <f t="shared" si="178"/>
        <v>1008.1600000000001</v>
      </c>
      <c r="S116" s="23">
        <f t="shared" si="178"/>
        <v>1019.88</v>
      </c>
      <c r="T116" s="23">
        <f t="shared" si="178"/>
        <v>1031.5999999999999</v>
      </c>
      <c r="U116" s="23">
        <f t="shared" si="178"/>
        <v>1043.32</v>
      </c>
      <c r="V116" s="47">
        <f>V171+V185+V203+V220+V250+V264+V278+V292</f>
        <v>1055.04</v>
      </c>
      <c r="W116" s="23">
        <f t="shared" si="179"/>
        <v>1068.24</v>
      </c>
      <c r="X116" s="23">
        <f t="shared" si="179"/>
        <v>1081.44</v>
      </c>
      <c r="Y116" s="23">
        <f t="shared" si="179"/>
        <v>1094.6399999999999</v>
      </c>
      <c r="Z116" s="23">
        <f t="shared" si="179"/>
        <v>1107.8399999999999</v>
      </c>
      <c r="AA116" s="47">
        <f>AA171+AA185+AA203+AA220+AA250+AA264+AA278+AA292</f>
        <v>1121.04</v>
      </c>
      <c r="AB116" s="23">
        <f t="shared" si="180"/>
        <v>1136.1849999999999</v>
      </c>
      <c r="AC116" s="23">
        <f t="shared" si="180"/>
        <v>1151.33</v>
      </c>
      <c r="AD116" s="23">
        <f t="shared" si="180"/>
        <v>1166.4749999999999</v>
      </c>
      <c r="AE116" s="23">
        <f t="shared" si="180"/>
        <v>1181.6199999999999</v>
      </c>
      <c r="AF116" s="47">
        <f>AF171+AF185+AF203+AF220+AF250+AF264+AF278+AF292</f>
        <v>1196.7649999999999</v>
      </c>
      <c r="AG116" s="23" t="e">
        <f t="shared" si="181"/>
        <v>#REF!</v>
      </c>
      <c r="AH116" s="23" t="e">
        <f t="shared" si="181"/>
        <v>#REF!</v>
      </c>
      <c r="AI116" s="23" t="e">
        <f t="shared" si="181"/>
        <v>#REF!</v>
      </c>
      <c r="AJ116" s="23" t="e">
        <f t="shared" si="181"/>
        <v>#REF!</v>
      </c>
      <c r="AK116" s="47" t="e">
        <f>AK171+AK185+AK203+AK220+AK250+AK264+#REF!+AK292</f>
        <v>#REF!</v>
      </c>
      <c r="AL116" s="23" t="e">
        <f t="shared" si="182"/>
        <v>#REF!</v>
      </c>
      <c r="AM116" s="23" t="e">
        <f t="shared" si="182"/>
        <v>#REF!</v>
      </c>
      <c r="AN116" s="23" t="e">
        <f t="shared" si="182"/>
        <v>#REF!</v>
      </c>
      <c r="AO116" s="23" t="e">
        <f t="shared" si="182"/>
        <v>#REF!</v>
      </c>
      <c r="AP116" s="47" t="e">
        <f>AP171+AP185+AP203+AP220+AP250+AP264+#REF!+AP292</f>
        <v>#REF!</v>
      </c>
    </row>
    <row r="117" spans="1:42">
      <c r="A117" s="2" t="s">
        <v>9</v>
      </c>
      <c r="B117" s="47">
        <f>B172+B187+B205+B221+B251+B266+B280+B294</f>
        <v>5648.1450756589493</v>
      </c>
      <c r="C117">
        <f t="shared" si="187"/>
        <v>5733.6082295798333</v>
      </c>
      <c r="D117">
        <f t="shared" si="187"/>
        <v>5819.0713835007182</v>
      </c>
      <c r="E117">
        <f t="shared" si="187"/>
        <v>5904.5345374216022</v>
      </c>
      <c r="F117">
        <f t="shared" si="187"/>
        <v>5989.9976913424871</v>
      </c>
      <c r="G117" s="47">
        <f>G172+G187+G205+G221+G251+G266+G280+G294</f>
        <v>6075.4608452633711</v>
      </c>
      <c r="H117">
        <f t="shared" si="174"/>
        <v>6083.9851989382541</v>
      </c>
      <c r="I117" s="12">
        <f t="shared" si="175"/>
        <v>6092.5095526131372</v>
      </c>
      <c r="J117">
        <f t="shared" si="175"/>
        <v>6101.0339062880194</v>
      </c>
      <c r="K117">
        <f t="shared" si="175"/>
        <v>6109.5582599629024</v>
      </c>
      <c r="L117" s="47">
        <f>L172+L187+L205+L221+L251+L266+L280+L294</f>
        <v>6118.0826136377855</v>
      </c>
      <c r="M117" s="23">
        <f t="shared" si="176"/>
        <v>6116.7441133155944</v>
      </c>
      <c r="N117" s="23">
        <f t="shared" si="177"/>
        <v>6115.4056129934033</v>
      </c>
      <c r="O117" s="23">
        <f t="shared" si="177"/>
        <v>6114.0671126712114</v>
      </c>
      <c r="P117" s="23">
        <f t="shared" si="177"/>
        <v>6112.7286123490203</v>
      </c>
      <c r="Q117" s="47">
        <f>Q172+Q187+Q205+Q221+Q251+Q266+Q280+Q294</f>
        <v>6111.3901120268292</v>
      </c>
      <c r="R117" s="23">
        <f t="shared" si="178"/>
        <v>6263.1455392005073</v>
      </c>
      <c r="S117" s="23">
        <f t="shared" si="178"/>
        <v>6414.9009663741863</v>
      </c>
      <c r="T117" s="23">
        <f t="shared" si="178"/>
        <v>6566.6563935478644</v>
      </c>
      <c r="U117" s="23">
        <f t="shared" ref="S117:U180" si="188">$Q117+((U$1-$Q$1)*($V117-$Q117)/($V$1-$Q$1))</f>
        <v>6718.4118207215433</v>
      </c>
      <c r="V117" s="47">
        <f>V172+V187+V205+V221+V251+V266+V280+V294</f>
        <v>6870.1672478952214</v>
      </c>
      <c r="W117" s="23">
        <f t="shared" si="179"/>
        <v>6984.8183863643817</v>
      </c>
      <c r="X117" s="23">
        <f t="shared" si="179"/>
        <v>7099.4695248335411</v>
      </c>
      <c r="Y117" s="23">
        <f t="shared" si="179"/>
        <v>7214.1206633027014</v>
      </c>
      <c r="Z117" s="23">
        <f t="shared" ref="X117:Z180" si="189">$V117+((Z$1-$V$1)*($AA117-$V117)/($AA$1-$V$1))</f>
        <v>7328.7718017718607</v>
      </c>
      <c r="AA117" s="47">
        <f>AA172+AA187+AA205+AA221+AA251+AA266+AA280+AA294</f>
        <v>7443.422940241021</v>
      </c>
      <c r="AB117" s="23">
        <f t="shared" si="180"/>
        <v>7520.1294287465798</v>
      </c>
      <c r="AC117" s="23">
        <f t="shared" si="180"/>
        <v>7596.8359172521396</v>
      </c>
      <c r="AD117" s="23">
        <f t="shared" si="180"/>
        <v>7673.5424057576984</v>
      </c>
      <c r="AE117" s="23">
        <f t="shared" ref="AC117:AE180" si="190">$AA117+((AE$1-$AA$1)*($AF117-$AA117)/($AF$1-$AA$1))</f>
        <v>7750.2488942632581</v>
      </c>
      <c r="AF117" s="47">
        <f>AF172+AF187+AF205+AF221+AF251+AF266+AF280+AF294</f>
        <v>7826.9553827688169</v>
      </c>
      <c r="AG117" s="23">
        <f t="shared" si="181"/>
        <v>7930.1568327674377</v>
      </c>
      <c r="AH117" s="23">
        <f t="shared" si="181"/>
        <v>8033.3582827660575</v>
      </c>
      <c r="AI117" s="23">
        <f t="shared" si="181"/>
        <v>8136.5597327646783</v>
      </c>
      <c r="AJ117" s="23">
        <f t="shared" ref="AH117:AJ180" si="191">$AF117+((AJ$1-$AF$1)*($AK117-$AF117)/($AK$1-$AF$1))</f>
        <v>8239.7611827632991</v>
      </c>
      <c r="AK117" s="47">
        <f>AK172+AK187+AK205+AK221+AK251+AK266+AK280+AK294</f>
        <v>8342.9626327619189</v>
      </c>
      <c r="AL117" s="23">
        <f t="shared" si="182"/>
        <v>7902.4709567459258</v>
      </c>
      <c r="AM117" s="23">
        <f t="shared" si="182"/>
        <v>7461.9792807299327</v>
      </c>
      <c r="AN117" s="23">
        <f t="shared" si="182"/>
        <v>7021.4876047139405</v>
      </c>
      <c r="AO117" s="23">
        <f t="shared" ref="AM117:AO180" si="192">$AK117+((AO$1-$AK$1)*($AP117-$AK117)/($AP$1-$AK$1))</f>
        <v>6580.9959286979474</v>
      </c>
      <c r="AP117" s="47">
        <f>AP172+AP187+AP205+AP221+AP251+AP266+AP278+AP294</f>
        <v>6140.5042526819543</v>
      </c>
    </row>
    <row r="118" spans="1:42">
      <c r="A118" s="2" t="s">
        <v>10</v>
      </c>
      <c r="B118" s="47">
        <f>B174+B189+B207+B223+B253+B267+B281+B296</f>
        <v>16670.029687723014</v>
      </c>
      <c r="C118">
        <f t="shared" si="187"/>
        <v>17108.245705367011</v>
      </c>
      <c r="D118">
        <f t="shared" si="187"/>
        <v>17546.461723011009</v>
      </c>
      <c r="E118">
        <f t="shared" si="187"/>
        <v>17984.677740655003</v>
      </c>
      <c r="F118">
        <f t="shared" si="187"/>
        <v>18422.893758299</v>
      </c>
      <c r="G118" s="47">
        <f>G174+G189+G207+G223+G253+G267+G281+G296</f>
        <v>18861.109775942998</v>
      </c>
      <c r="H118">
        <f t="shared" si="174"/>
        <v>19479.069863152807</v>
      </c>
      <c r="I118" s="12">
        <f t="shared" si="175"/>
        <v>20097.029950362612</v>
      </c>
      <c r="J118">
        <f t="shared" si="175"/>
        <v>20714.990037572421</v>
      </c>
      <c r="K118">
        <f t="shared" si="175"/>
        <v>21332.950124782226</v>
      </c>
      <c r="L118" s="47">
        <f>L174+L189+L207+L223+L253+L267+L281+L296</f>
        <v>21950.910211992035</v>
      </c>
      <c r="M118" s="23">
        <f t="shared" si="176"/>
        <v>22350.861799558319</v>
      </c>
      <c r="N118" s="23">
        <f t="shared" si="177"/>
        <v>22750.813387124603</v>
      </c>
      <c r="O118" s="23">
        <f t="shared" si="177"/>
        <v>23150.764974690886</v>
      </c>
      <c r="P118" s="23">
        <f t="shared" si="177"/>
        <v>23550.71656225717</v>
      </c>
      <c r="Q118" s="47">
        <f>Q174+Q189+Q207+Q223+Q253+Q267+Q281+Q296</f>
        <v>23950.668149823454</v>
      </c>
      <c r="R118" s="23">
        <f t="shared" ref="R118:R180" si="193">$Q118+((R$1-$Q$1)*($V118-$Q118)/($V$1-$Q$1))</f>
        <v>24344.685121929881</v>
      </c>
      <c r="S118" s="23">
        <f t="shared" si="188"/>
        <v>24738.702094036304</v>
      </c>
      <c r="T118" s="23">
        <f t="shared" si="188"/>
        <v>25132.71906614273</v>
      </c>
      <c r="U118" s="23">
        <f t="shared" si="188"/>
        <v>25526.736038249153</v>
      </c>
      <c r="V118" s="47">
        <f>V174+V189+V207+V223+V253+V267+V281+V296</f>
        <v>25920.75301035558</v>
      </c>
      <c r="W118" s="23">
        <f t="shared" ref="W118:W180" si="194">$V118+((W$1-$V$1)*($AA118-$V118)/($AA$1-$V$1))</f>
        <v>26353.948305845799</v>
      </c>
      <c r="X118" s="23">
        <f t="shared" si="189"/>
        <v>26787.143601336018</v>
      </c>
      <c r="Y118" s="23">
        <f t="shared" si="189"/>
        <v>27220.338896826237</v>
      </c>
      <c r="Z118" s="23">
        <f t="shared" si="189"/>
        <v>27653.534192316456</v>
      </c>
      <c r="AA118" s="47">
        <f>AA174+AA189+AA207+AA223+AA253+AA267+AA281+AA296</f>
        <v>28086.729487806675</v>
      </c>
      <c r="AB118" s="23">
        <f t="shared" ref="AB118:AB180" si="195">$AA118+((AB$1-$AA$1)*($AF118-$AA118)/($AF$1-$AA$1))</f>
        <v>28503.215500805985</v>
      </c>
      <c r="AC118" s="23">
        <f t="shared" si="190"/>
        <v>28919.701513805296</v>
      </c>
      <c r="AD118" s="23">
        <f t="shared" si="190"/>
        <v>29336.187526804606</v>
      </c>
      <c r="AE118" s="23">
        <f t="shared" si="190"/>
        <v>29752.673539803916</v>
      </c>
      <c r="AF118" s="47">
        <f>AF174+AF189+AF207+AF223+AF253+AF267+AF281+AF296</f>
        <v>30169.159552803227</v>
      </c>
      <c r="AG118" s="23">
        <f t="shared" ref="AG118:AG180" si="196">$AF118+((AG$1-$AF$1)*($AK118-$AF118)/($AK$1-$AF$1))</f>
        <v>29571.02619266996</v>
      </c>
      <c r="AH118" s="23">
        <f t="shared" si="191"/>
        <v>28972.892832536694</v>
      </c>
      <c r="AI118" s="23">
        <f t="shared" si="191"/>
        <v>28374.759472403424</v>
      </c>
      <c r="AJ118" s="23">
        <f t="shared" si="191"/>
        <v>27776.626112270158</v>
      </c>
      <c r="AK118" s="47">
        <f>AK174+AK189+AK207+AK223+AK252+AK267+AK281+AK296</f>
        <v>27178.492752136892</v>
      </c>
      <c r="AL118" s="23">
        <f t="shared" ref="AL118:AL180" si="197">$AK118+((AL$1-$AK$1)*($AP118-$AK118)/($AP$1-$AK$1))</f>
        <v>27500.517446750931</v>
      </c>
      <c r="AM118" s="23">
        <f t="shared" si="192"/>
        <v>27822.542141364967</v>
      </c>
      <c r="AN118" s="23">
        <f t="shared" si="192"/>
        <v>28144.566835979007</v>
      </c>
      <c r="AO118" s="23">
        <f t="shared" si="192"/>
        <v>28466.591530593043</v>
      </c>
      <c r="AP118" s="47">
        <f>AP174+AP189+AP207+AP223+AP252+AP267+AP281+AP296</f>
        <v>28788.616225207083</v>
      </c>
    </row>
    <row r="119" spans="1:42">
      <c r="A119" s="2" t="s">
        <v>11</v>
      </c>
      <c r="B119" s="47">
        <f>B175+B191+B209+B228+B254+B268+B282+B298</f>
        <v>1707.6100000000001</v>
      </c>
      <c r="C119">
        <f t="shared" si="187"/>
        <v>1780.4647075186456</v>
      </c>
      <c r="D119">
        <f t="shared" si="187"/>
        <v>1853.319415037291</v>
      </c>
      <c r="E119">
        <f t="shared" si="187"/>
        <v>1926.1741225559363</v>
      </c>
      <c r="F119">
        <f t="shared" si="187"/>
        <v>1999.0288300745817</v>
      </c>
      <c r="G119" s="47">
        <f>G175+G191+G209+G228+G254+G268+G282+G298</f>
        <v>2071.8835375932272</v>
      </c>
      <c r="H119">
        <f t="shared" si="174"/>
        <v>2091.9437604112072</v>
      </c>
      <c r="I119" s="12">
        <f t="shared" si="175"/>
        <v>2112.0039832291877</v>
      </c>
      <c r="J119">
        <f t="shared" si="175"/>
        <v>2132.0642060471678</v>
      </c>
      <c r="K119">
        <f t="shared" si="175"/>
        <v>2152.1244288651483</v>
      </c>
      <c r="L119" s="47">
        <f>L175+L191+L209+L228+L254+L268+L282+L298</f>
        <v>2172.1846516831283</v>
      </c>
      <c r="M119" s="23">
        <f t="shared" si="176"/>
        <v>2190.2912162467246</v>
      </c>
      <c r="N119" s="23">
        <f t="shared" si="177"/>
        <v>2208.3977808103205</v>
      </c>
      <c r="O119" s="23">
        <f t="shared" si="177"/>
        <v>2226.5043453739167</v>
      </c>
      <c r="P119" s="23">
        <f t="shared" si="177"/>
        <v>2244.6109099375126</v>
      </c>
      <c r="Q119" s="47">
        <f>Q175+Q191+Q209+Q228+Q254+Q268+Q282+Q298</f>
        <v>2262.7174745011089</v>
      </c>
      <c r="R119" s="23">
        <f t="shared" si="193"/>
        <v>2289.2838973190892</v>
      </c>
      <c r="S119" s="23">
        <f t="shared" si="188"/>
        <v>2315.8503201370695</v>
      </c>
      <c r="T119" s="23">
        <f t="shared" si="188"/>
        <v>2342.4167429550494</v>
      </c>
      <c r="U119" s="23">
        <f t="shared" si="188"/>
        <v>2368.9831657730297</v>
      </c>
      <c r="V119" s="47">
        <f>V175+V191+V209+V228+V254+V268+V282+V298</f>
        <v>2395.54958859101</v>
      </c>
      <c r="W119" s="23">
        <f t="shared" si="194"/>
        <v>2427.376553154606</v>
      </c>
      <c r="X119" s="23">
        <f t="shared" si="189"/>
        <v>2459.203517718202</v>
      </c>
      <c r="Y119" s="23">
        <f t="shared" si="189"/>
        <v>2491.030482281798</v>
      </c>
      <c r="Z119" s="23">
        <f t="shared" si="189"/>
        <v>2522.857446845394</v>
      </c>
      <c r="AA119" s="47">
        <f>AA175+AA191+AA209+AA228+AA254+AA268+AA282+AA298</f>
        <v>2554.6844114089899</v>
      </c>
      <c r="AB119" s="23">
        <f t="shared" si="195"/>
        <v>2590.43283422697</v>
      </c>
      <c r="AC119" s="23">
        <f t="shared" si="190"/>
        <v>2626.1812570449506</v>
      </c>
      <c r="AD119" s="23">
        <f t="shared" si="190"/>
        <v>2661.9296798629307</v>
      </c>
      <c r="AE119" s="23">
        <f t="shared" si="190"/>
        <v>2697.6781026809113</v>
      </c>
      <c r="AF119" s="47">
        <f>AF175+AF191+AF209+AF228+AF254+AF268+AF282+AF298</f>
        <v>2733.4265254988914</v>
      </c>
      <c r="AG119" s="23">
        <f t="shared" si="196"/>
        <v>3838.0905926077148</v>
      </c>
      <c r="AH119" s="23">
        <f t="shared" si="191"/>
        <v>4942.7546597165383</v>
      </c>
      <c r="AI119" s="23">
        <f t="shared" si="191"/>
        <v>6047.4187268253618</v>
      </c>
      <c r="AJ119" s="23">
        <f t="shared" si="191"/>
        <v>7152.0827939341843</v>
      </c>
      <c r="AK119" s="47">
        <f>AK175+AK191+AK209+AK228+AK253+AK268+AK282+AK298</f>
        <v>8256.7468610430078</v>
      </c>
      <c r="AL119" s="23">
        <f t="shared" si="197"/>
        <v>8377.5203162245616</v>
      </c>
      <c r="AM119" s="23">
        <f t="shared" si="192"/>
        <v>8498.2937714061154</v>
      </c>
      <c r="AN119" s="23">
        <f t="shared" si="192"/>
        <v>8619.0672265876692</v>
      </c>
      <c r="AO119" s="23">
        <f t="shared" si="192"/>
        <v>8739.840681769223</v>
      </c>
      <c r="AP119" s="47">
        <f>AP175+AP191+AP209+AP228+AP253+AP268+AP282+AP298</f>
        <v>8860.6141369507768</v>
      </c>
    </row>
    <row r="120" spans="1:42">
      <c r="A120" s="2" t="s">
        <v>12</v>
      </c>
      <c r="B120" s="47">
        <f>B176+B192+B210+B229+B255+B269+B283+B300</f>
        <v>0</v>
      </c>
      <c r="C120">
        <f t="shared" si="187"/>
        <v>0</v>
      </c>
      <c r="D120">
        <f t="shared" si="187"/>
        <v>0</v>
      </c>
      <c r="E120">
        <f t="shared" si="187"/>
        <v>0</v>
      </c>
      <c r="F120">
        <f t="shared" si="187"/>
        <v>0</v>
      </c>
      <c r="G120" s="47">
        <f>G176+G192+G210+G229+G255+G269+G283+G300</f>
        <v>0</v>
      </c>
      <c r="H120">
        <f t="shared" si="174"/>
        <v>0</v>
      </c>
      <c r="I120" s="12">
        <f t="shared" si="175"/>
        <v>0</v>
      </c>
      <c r="J120">
        <f t="shared" si="175"/>
        <v>0</v>
      </c>
      <c r="K120">
        <f t="shared" si="175"/>
        <v>0</v>
      </c>
      <c r="L120" s="47">
        <f>L176+L192+L210+L229+L255+L269+L283+L300</f>
        <v>0</v>
      </c>
      <c r="M120" s="23">
        <f t="shared" si="176"/>
        <v>0</v>
      </c>
      <c r="N120" s="23">
        <f t="shared" si="177"/>
        <v>0</v>
      </c>
      <c r="O120" s="23">
        <f t="shared" si="177"/>
        <v>0</v>
      </c>
      <c r="P120" s="23">
        <f t="shared" si="177"/>
        <v>0</v>
      </c>
      <c r="Q120" s="47">
        <f>Q176+Q192+Q210+Q229+Q255+Q269+Q283+Q300</f>
        <v>0</v>
      </c>
      <c r="R120" s="23">
        <f t="shared" si="193"/>
        <v>0</v>
      </c>
      <c r="S120" s="23">
        <f t="shared" si="188"/>
        <v>0</v>
      </c>
      <c r="T120" s="23">
        <f t="shared" si="188"/>
        <v>0</v>
      </c>
      <c r="U120" s="23">
        <f t="shared" si="188"/>
        <v>0</v>
      </c>
      <c r="V120" s="47">
        <f>V176+V192+V210+V229+V255+V269+V283+V300</f>
        <v>0</v>
      </c>
      <c r="W120" s="23">
        <f t="shared" si="194"/>
        <v>0</v>
      </c>
      <c r="X120" s="23">
        <f t="shared" si="189"/>
        <v>0</v>
      </c>
      <c r="Y120" s="23">
        <f t="shared" si="189"/>
        <v>0</v>
      </c>
      <c r="Z120" s="23">
        <f t="shared" si="189"/>
        <v>0</v>
      </c>
      <c r="AA120" s="47">
        <f>AA176+AA192+AA210+AA229+AA255+AA269+AA283+AA300</f>
        <v>0</v>
      </c>
      <c r="AB120" s="23">
        <f t="shared" si="195"/>
        <v>0</v>
      </c>
      <c r="AC120" s="23">
        <f t="shared" si="190"/>
        <v>0</v>
      </c>
      <c r="AD120" s="23">
        <f t="shared" si="190"/>
        <v>0</v>
      </c>
      <c r="AE120" s="23">
        <f t="shared" si="190"/>
        <v>0</v>
      </c>
      <c r="AF120" s="47">
        <f>AF176+AF192+AF210+AF229+AF255+AF269+AF283+AF300</f>
        <v>0</v>
      </c>
      <c r="AG120" s="23">
        <f t="shared" si="196"/>
        <v>0</v>
      </c>
      <c r="AH120" s="23">
        <f t="shared" si="191"/>
        <v>0</v>
      </c>
      <c r="AI120" s="23">
        <f t="shared" si="191"/>
        <v>0</v>
      </c>
      <c r="AJ120" s="23">
        <f t="shared" si="191"/>
        <v>0</v>
      </c>
      <c r="AK120" s="47">
        <f>AK176+AK192+AK210+AK229+AK254+AK269+AK283+AK300</f>
        <v>0</v>
      </c>
      <c r="AL120" s="23">
        <f t="shared" si="197"/>
        <v>0</v>
      </c>
      <c r="AM120" s="23">
        <f t="shared" si="192"/>
        <v>0</v>
      </c>
      <c r="AN120" s="23">
        <f t="shared" si="192"/>
        <v>0</v>
      </c>
      <c r="AO120" s="23">
        <f t="shared" si="192"/>
        <v>0</v>
      </c>
      <c r="AP120" s="47">
        <f>AP176+AP192+AP210+AP229+AP254+AP269+AP283+AP300</f>
        <v>0</v>
      </c>
    </row>
    <row r="121" spans="1:42">
      <c r="A121" s="2" t="s">
        <v>13</v>
      </c>
      <c r="B121" s="47">
        <f>B177+B193+B211+B230+B256+B270+B284+B302</f>
        <v>0</v>
      </c>
      <c r="C121">
        <f t="shared" si="187"/>
        <v>0</v>
      </c>
      <c r="D121">
        <f t="shared" si="187"/>
        <v>0</v>
      </c>
      <c r="E121">
        <f t="shared" si="187"/>
        <v>0</v>
      </c>
      <c r="F121">
        <f t="shared" si="187"/>
        <v>0</v>
      </c>
      <c r="G121" s="47">
        <f>G177+G193+G211+G230+G256+G270+G284+G302</f>
        <v>0</v>
      </c>
      <c r="H121">
        <f t="shared" si="174"/>
        <v>0</v>
      </c>
      <c r="I121" s="12">
        <f t="shared" si="175"/>
        <v>0</v>
      </c>
      <c r="J121">
        <f t="shared" si="175"/>
        <v>0</v>
      </c>
      <c r="K121">
        <f t="shared" si="175"/>
        <v>0</v>
      </c>
      <c r="L121" s="47">
        <f>L177+L193+L211+L230+L256+L270+L284+L302</f>
        <v>0</v>
      </c>
      <c r="M121" s="23">
        <f t="shared" si="176"/>
        <v>0</v>
      </c>
      <c r="N121" s="23">
        <f t="shared" si="177"/>
        <v>0</v>
      </c>
      <c r="O121" s="23">
        <f t="shared" si="177"/>
        <v>0</v>
      </c>
      <c r="P121" s="23">
        <f t="shared" si="177"/>
        <v>0</v>
      </c>
      <c r="Q121" s="47">
        <f>Q177+Q193+Q211+Q230+Q256+Q270+Q284+Q302</f>
        <v>0</v>
      </c>
      <c r="R121" s="23">
        <f t="shared" si="193"/>
        <v>0</v>
      </c>
      <c r="S121" s="23">
        <f t="shared" si="188"/>
        <v>0</v>
      </c>
      <c r="T121" s="23">
        <f t="shared" si="188"/>
        <v>0</v>
      </c>
      <c r="U121" s="23">
        <f t="shared" si="188"/>
        <v>0</v>
      </c>
      <c r="V121" s="47">
        <f>V177+V193+V211+V230+V256+V270+V284+V302</f>
        <v>0</v>
      </c>
      <c r="W121" s="23">
        <f t="shared" si="194"/>
        <v>0</v>
      </c>
      <c r="X121" s="23">
        <f t="shared" si="189"/>
        <v>0</v>
      </c>
      <c r="Y121" s="23">
        <f t="shared" si="189"/>
        <v>0</v>
      </c>
      <c r="Z121" s="23">
        <f t="shared" si="189"/>
        <v>0</v>
      </c>
      <c r="AA121" s="47">
        <f>AA177+AA193+AA211+AA230+AA256+AA270+AA284+AA302</f>
        <v>0</v>
      </c>
      <c r="AB121" s="23">
        <f t="shared" si="195"/>
        <v>0</v>
      </c>
      <c r="AC121" s="23">
        <f t="shared" si="190"/>
        <v>0</v>
      </c>
      <c r="AD121" s="23">
        <f t="shared" si="190"/>
        <v>0</v>
      </c>
      <c r="AE121" s="23">
        <f t="shared" si="190"/>
        <v>0</v>
      </c>
      <c r="AF121" s="47">
        <f>AF177+AF193+AF211+AF230+AF256+AF270+AF284+AF302</f>
        <v>0</v>
      </c>
      <c r="AG121" s="23">
        <f t="shared" si="196"/>
        <v>0</v>
      </c>
      <c r="AH121" s="23">
        <f t="shared" si="191"/>
        <v>0</v>
      </c>
      <c r="AI121" s="23">
        <f t="shared" si="191"/>
        <v>0</v>
      </c>
      <c r="AJ121" s="23">
        <f t="shared" si="191"/>
        <v>0</v>
      </c>
      <c r="AK121" s="47">
        <f>AK177+AK193+AK211+AK230+AK255+AK270+AK284+AK302</f>
        <v>0</v>
      </c>
      <c r="AL121" s="23">
        <f t="shared" si="197"/>
        <v>0</v>
      </c>
      <c r="AM121" s="23">
        <f t="shared" si="192"/>
        <v>0</v>
      </c>
      <c r="AN121" s="23">
        <f t="shared" si="192"/>
        <v>0</v>
      </c>
      <c r="AO121" s="23">
        <f t="shared" si="192"/>
        <v>0</v>
      </c>
      <c r="AP121" s="47">
        <f>AP177+AP193+AP211+AP230+AP255+AP270+AP284+AP302</f>
        <v>0</v>
      </c>
    </row>
    <row r="122" spans="1:42">
      <c r="A122" s="2" t="s">
        <v>14</v>
      </c>
      <c r="B122" s="47">
        <f>B178+B195+B213+B231+B258+B271+B285+B304</f>
        <v>3229.1824609709215</v>
      </c>
      <c r="C122">
        <f t="shared" si="187"/>
        <v>3171.1345583232142</v>
      </c>
      <c r="D122">
        <f t="shared" si="187"/>
        <v>3113.0866556755068</v>
      </c>
      <c r="E122">
        <f t="shared" si="187"/>
        <v>3055.0387530277999</v>
      </c>
      <c r="F122">
        <f t="shared" si="187"/>
        <v>2996.9908503800925</v>
      </c>
      <c r="G122" s="47">
        <f>G178+G195+G213+G231+G258+G271+G285+G304</f>
        <v>2938.9429477323852</v>
      </c>
      <c r="H122">
        <f t="shared" si="174"/>
        <v>3058.0307996420534</v>
      </c>
      <c r="I122" s="12">
        <f t="shared" si="175"/>
        <v>3177.1186515517215</v>
      </c>
      <c r="J122">
        <f t="shared" si="175"/>
        <v>3296.2065034613897</v>
      </c>
      <c r="K122">
        <f t="shared" si="175"/>
        <v>3415.2943553710579</v>
      </c>
      <c r="L122" s="47">
        <f>L178+L195+L213+L231+L258+L271+L285+L304</f>
        <v>3534.3822072807261</v>
      </c>
      <c r="M122" s="23">
        <f t="shared" si="176"/>
        <v>3498.6989792568547</v>
      </c>
      <c r="N122" s="23">
        <f t="shared" si="177"/>
        <v>3463.0157512329829</v>
      </c>
      <c r="O122" s="23">
        <f t="shared" si="177"/>
        <v>3427.3325232091115</v>
      </c>
      <c r="P122" s="23">
        <f t="shared" si="177"/>
        <v>3391.6492951852397</v>
      </c>
      <c r="Q122" s="47">
        <f>Q178+Q195+Q213+Q231+Q258+Q271+Q285+Q304</f>
        <v>3355.9660671613683</v>
      </c>
      <c r="R122" s="23">
        <f t="shared" si="193"/>
        <v>3398.3916142968505</v>
      </c>
      <c r="S122" s="23">
        <f t="shared" si="188"/>
        <v>3440.8171614323328</v>
      </c>
      <c r="T122" s="23">
        <f t="shared" si="188"/>
        <v>3483.2427085678155</v>
      </c>
      <c r="U122" s="23">
        <f t="shared" si="188"/>
        <v>3525.6682557032977</v>
      </c>
      <c r="V122" s="47">
        <f>V178+V195+V213+V231+V258+V271+V285+V304</f>
        <v>3568.09380283878</v>
      </c>
      <c r="W122" s="23">
        <f t="shared" si="194"/>
        <v>3652.9015211701035</v>
      </c>
      <c r="X122" s="23">
        <f t="shared" si="189"/>
        <v>3737.7092395014265</v>
      </c>
      <c r="Y122" s="23">
        <f t="shared" si="189"/>
        <v>3822.51695783275</v>
      </c>
      <c r="Z122" s="23">
        <f t="shared" si="189"/>
        <v>3907.324676164073</v>
      </c>
      <c r="AA122" s="47">
        <f>AA178+AA195+AA213+AA231+AA258+AA271+AA285+AA304</f>
        <v>3992.1323944953965</v>
      </c>
      <c r="AB122" s="23">
        <f t="shared" si="195"/>
        <v>4135.9591444398484</v>
      </c>
      <c r="AC122" s="23">
        <f t="shared" si="190"/>
        <v>4279.7858943842994</v>
      </c>
      <c r="AD122" s="23">
        <f t="shared" si="190"/>
        <v>4423.6126443287512</v>
      </c>
      <c r="AE122" s="23">
        <f t="shared" si="190"/>
        <v>4567.4393942732022</v>
      </c>
      <c r="AF122" s="47">
        <f>AF178+AF195+AF213+AF231+AF258+AF271+AF285+AF304</f>
        <v>4711.2661442176541</v>
      </c>
      <c r="AG122" s="23">
        <f t="shared" si="196"/>
        <v>4370.6001027293441</v>
      </c>
      <c r="AH122" s="23">
        <f t="shared" si="191"/>
        <v>4029.9340612410347</v>
      </c>
      <c r="AI122" s="23">
        <f t="shared" si="191"/>
        <v>3689.2680197527252</v>
      </c>
      <c r="AJ122" s="23">
        <f t="shared" si="191"/>
        <v>3348.6019782644153</v>
      </c>
      <c r="AK122" s="47">
        <f>AK178+AK195+AK213+AK231+AK256+AK271+AK285+AK304</f>
        <v>3007.9359367761058</v>
      </c>
      <c r="AL122" s="23">
        <f t="shared" si="197"/>
        <v>3015.8801665135429</v>
      </c>
      <c r="AM122" s="23">
        <f t="shared" si="192"/>
        <v>3023.82439625098</v>
      </c>
      <c r="AN122" s="23">
        <f t="shared" si="192"/>
        <v>3031.7686259884167</v>
      </c>
      <c r="AO122" s="23">
        <f t="shared" si="192"/>
        <v>3039.7128557258538</v>
      </c>
      <c r="AP122" s="47">
        <f>AP178+AP195+AP213+AP231+AP256+AP271+AP285+AP304</f>
        <v>3047.657085463291</v>
      </c>
    </row>
    <row r="123" spans="1:42">
      <c r="A123" s="2" t="s">
        <v>15</v>
      </c>
      <c r="B123" s="47">
        <f>B179+B197+B215+B232+B259+B272+B286+B306</f>
        <v>415.72805406910493</v>
      </c>
      <c r="C123">
        <f t="shared" si="187"/>
        <v>431.92279425715441</v>
      </c>
      <c r="D123">
        <f t="shared" si="187"/>
        <v>448.11753444520389</v>
      </c>
      <c r="E123">
        <f t="shared" si="187"/>
        <v>464.31227463325331</v>
      </c>
      <c r="F123">
        <f t="shared" si="187"/>
        <v>480.50701482130279</v>
      </c>
      <c r="G123" s="47">
        <f>G179+G197+G215+G232+G259+G272+G286+G306</f>
        <v>496.70175500935227</v>
      </c>
      <c r="H123">
        <f t="shared" si="174"/>
        <v>503.13532001971851</v>
      </c>
      <c r="I123" s="12">
        <f t="shared" si="175"/>
        <v>509.56888503008469</v>
      </c>
      <c r="J123">
        <f t="shared" si="175"/>
        <v>516.00245004045087</v>
      </c>
      <c r="K123">
        <f t="shared" si="175"/>
        <v>522.4360150508171</v>
      </c>
      <c r="L123" s="47">
        <f>L179+L197+L215+L232+L259+L272+L286+L306</f>
        <v>528.86958006118334</v>
      </c>
      <c r="M123" s="23">
        <f t="shared" si="176"/>
        <v>539.50830086591577</v>
      </c>
      <c r="N123" s="23">
        <f t="shared" si="177"/>
        <v>550.14702167064809</v>
      </c>
      <c r="O123" s="23">
        <f t="shared" si="177"/>
        <v>560.78574247538052</v>
      </c>
      <c r="P123" s="23">
        <f t="shared" si="177"/>
        <v>571.42446328011283</v>
      </c>
      <c r="Q123" s="47">
        <f>Q179+Q197+Q215+Q232+Q259+Q272+Q286+Q306</f>
        <v>582.06318408484526</v>
      </c>
      <c r="R123" s="23">
        <f t="shared" si="193"/>
        <v>589.94237057420116</v>
      </c>
      <c r="S123" s="23">
        <f t="shared" si="188"/>
        <v>597.82155706355707</v>
      </c>
      <c r="T123" s="23">
        <f t="shared" si="188"/>
        <v>605.70074355291285</v>
      </c>
      <c r="U123" s="23">
        <f t="shared" si="188"/>
        <v>613.57993004226876</v>
      </c>
      <c r="V123" s="47">
        <f>V179+V197+V215+V232+V259+V272+V286+V306</f>
        <v>621.45911653162466</v>
      </c>
      <c r="W123" s="23">
        <f t="shared" si="194"/>
        <v>629.85204380379309</v>
      </c>
      <c r="X123" s="23">
        <f t="shared" si="189"/>
        <v>638.24497107596142</v>
      </c>
      <c r="Y123" s="23">
        <f t="shared" si="189"/>
        <v>646.63789834812985</v>
      </c>
      <c r="Z123" s="23">
        <f t="shared" si="189"/>
        <v>655.03082562029817</v>
      </c>
      <c r="AA123" s="47">
        <f>AA179+AA197+AA215+AA232+AA259+AA272+AA286+AA306</f>
        <v>663.42375289246661</v>
      </c>
      <c r="AB123" s="23">
        <f t="shared" si="195"/>
        <v>673.59178813091785</v>
      </c>
      <c r="AC123" s="23">
        <f t="shared" si="190"/>
        <v>683.75982336936909</v>
      </c>
      <c r="AD123" s="23">
        <f t="shared" si="190"/>
        <v>693.92785860782044</v>
      </c>
      <c r="AE123" s="23">
        <f t="shared" si="190"/>
        <v>704.09589384627168</v>
      </c>
      <c r="AF123" s="47">
        <f>AF179+AF197+AF215+AF232+AF259+AF272+AF286+AF306</f>
        <v>714.26392908472292</v>
      </c>
      <c r="AG123" s="23">
        <f t="shared" si="196"/>
        <v>1135.1927486396128</v>
      </c>
      <c r="AH123" s="23">
        <f t="shared" si="191"/>
        <v>1556.1215681945027</v>
      </c>
      <c r="AI123" s="23">
        <f t="shared" si="191"/>
        <v>1977.0503877493925</v>
      </c>
      <c r="AJ123" s="23">
        <f t="shared" si="191"/>
        <v>2397.9792073042827</v>
      </c>
      <c r="AK123" s="47">
        <f>AK179+AK197+AK215+AK232+AK258+AK272+AK286+AK306</f>
        <v>2818.9080268591724</v>
      </c>
      <c r="AL123" s="23">
        <f t="shared" si="197"/>
        <v>2888.6944270913796</v>
      </c>
      <c r="AM123" s="23">
        <f t="shared" si="192"/>
        <v>2958.4808273235867</v>
      </c>
      <c r="AN123" s="23">
        <f t="shared" si="192"/>
        <v>3028.2672275557943</v>
      </c>
      <c r="AO123" s="23">
        <f t="shared" si="192"/>
        <v>3098.0536277880014</v>
      </c>
      <c r="AP123" s="47">
        <f>AP179+AP197+AP215+AP232+AP258+AP272+AP286+AP306</f>
        <v>3167.8400280202086</v>
      </c>
    </row>
    <row r="124" spans="1:42">
      <c r="A124" s="2" t="s">
        <v>16</v>
      </c>
      <c r="B124" s="47">
        <f>B180+B198+B216+B233+B260+B273+B287+B308</f>
        <v>0</v>
      </c>
      <c r="C124">
        <f t="shared" si="187"/>
        <v>0</v>
      </c>
      <c r="D124">
        <f t="shared" si="187"/>
        <v>0</v>
      </c>
      <c r="E124">
        <f t="shared" si="187"/>
        <v>0</v>
      </c>
      <c r="F124">
        <f t="shared" si="187"/>
        <v>0</v>
      </c>
      <c r="G124" s="47">
        <f>G180+G198+G216+G233+G260+G273+G287+G308</f>
        <v>0</v>
      </c>
      <c r="H124">
        <f t="shared" si="174"/>
        <v>0</v>
      </c>
      <c r="I124" s="12">
        <f t="shared" si="175"/>
        <v>0</v>
      </c>
      <c r="J124">
        <f t="shared" si="175"/>
        <v>0</v>
      </c>
      <c r="K124">
        <f t="shared" si="175"/>
        <v>0</v>
      </c>
      <c r="L124" s="47">
        <f>L180+L198+L216+L233+L260+L273+L287+L308</f>
        <v>0</v>
      </c>
      <c r="M124" s="23">
        <f t="shared" si="176"/>
        <v>0</v>
      </c>
      <c r="N124" s="23">
        <f t="shared" si="177"/>
        <v>0</v>
      </c>
      <c r="O124" s="23">
        <f t="shared" si="177"/>
        <v>0</v>
      </c>
      <c r="P124" s="23">
        <f t="shared" si="177"/>
        <v>0</v>
      </c>
      <c r="Q124" s="47">
        <f>Q180+Q198+Q216+Q233+Q260+Q273+Q287+Q308</f>
        <v>0</v>
      </c>
      <c r="R124" s="23">
        <f t="shared" si="193"/>
        <v>0</v>
      </c>
      <c r="S124" s="23">
        <f t="shared" si="188"/>
        <v>0</v>
      </c>
      <c r="T124" s="23">
        <f t="shared" si="188"/>
        <v>0</v>
      </c>
      <c r="U124" s="23">
        <f t="shared" si="188"/>
        <v>0</v>
      </c>
      <c r="V124" s="47">
        <f>V180+V198+V216+V233+V260+V273+V287+V308</f>
        <v>0</v>
      </c>
      <c r="W124" s="23">
        <f t="shared" si="194"/>
        <v>0</v>
      </c>
      <c r="X124" s="23">
        <f t="shared" si="189"/>
        <v>0</v>
      </c>
      <c r="Y124" s="23">
        <f t="shared" si="189"/>
        <v>0</v>
      </c>
      <c r="Z124" s="23">
        <f t="shared" si="189"/>
        <v>0</v>
      </c>
      <c r="AA124" s="47">
        <f>AA180+AA198+AA216+AA233+AA260+AA273+AA287+AA308</f>
        <v>0</v>
      </c>
      <c r="AB124" s="23">
        <f t="shared" si="195"/>
        <v>0</v>
      </c>
      <c r="AC124" s="23">
        <f t="shared" si="190"/>
        <v>0</v>
      </c>
      <c r="AD124" s="23">
        <f t="shared" si="190"/>
        <v>0</v>
      </c>
      <c r="AE124" s="23">
        <f t="shared" si="190"/>
        <v>0</v>
      </c>
      <c r="AF124" s="47">
        <f>AF180+AF198+AF216+AF233+AF260+AF273+AF287+AF308</f>
        <v>0</v>
      </c>
      <c r="AG124" s="23" t="e">
        <f t="shared" si="196"/>
        <v>#REF!</v>
      </c>
      <c r="AH124" s="23" t="e">
        <f t="shared" si="191"/>
        <v>#REF!</v>
      </c>
      <c r="AI124" s="23" t="e">
        <f t="shared" si="191"/>
        <v>#REF!</v>
      </c>
      <c r="AJ124" s="23" t="e">
        <f t="shared" si="191"/>
        <v>#REF!</v>
      </c>
      <c r="AK124" s="47" t="e">
        <f>AK180+AK198+AK216+AK233+AK259+AK273+#REF!+AK308</f>
        <v>#REF!</v>
      </c>
      <c r="AL124" s="23" t="e">
        <f t="shared" si="197"/>
        <v>#REF!</v>
      </c>
      <c r="AM124" s="23" t="e">
        <f t="shared" si="192"/>
        <v>#REF!</v>
      </c>
      <c r="AN124" s="23" t="e">
        <f t="shared" si="192"/>
        <v>#REF!</v>
      </c>
      <c r="AO124" s="23" t="e">
        <f t="shared" si="192"/>
        <v>#REF!</v>
      </c>
      <c r="AP124" s="47" t="e">
        <f>AP180+AP198+AP216+AP233+AP259+AP273+#REF!+AP308</f>
        <v>#REF!</v>
      </c>
    </row>
    <row r="125" spans="1:42">
      <c r="B125" s="47"/>
      <c r="C125" s="23"/>
      <c r="D125" s="23"/>
      <c r="E125" s="23"/>
      <c r="F125" s="23"/>
      <c r="G125" s="47"/>
      <c r="L125" s="47"/>
      <c r="M125" s="23"/>
      <c r="N125" s="23"/>
      <c r="O125" s="23"/>
      <c r="P125" s="23"/>
      <c r="Q125" s="47"/>
      <c r="R125" s="23"/>
      <c r="S125" s="23"/>
      <c r="T125" s="23"/>
      <c r="U125" s="23"/>
      <c r="V125" s="47"/>
      <c r="W125" s="23"/>
      <c r="X125" s="23"/>
      <c r="Y125" s="23"/>
      <c r="Z125" s="23"/>
      <c r="AA125" s="47"/>
      <c r="AB125" s="23"/>
      <c r="AC125" s="23"/>
      <c r="AD125" s="23"/>
      <c r="AE125" s="23"/>
      <c r="AF125" s="47"/>
      <c r="AG125" s="23"/>
      <c r="AH125" s="23"/>
      <c r="AI125" s="23"/>
      <c r="AJ125" s="23"/>
      <c r="AK125" s="47"/>
      <c r="AL125" s="23"/>
      <c r="AM125" s="23"/>
      <c r="AN125" s="23"/>
      <c r="AO125" s="23"/>
      <c r="AP125" s="47"/>
    </row>
    <row r="126" spans="1:42">
      <c r="A126" s="1" t="s">
        <v>52</v>
      </c>
      <c r="B126" s="47"/>
      <c r="C126" s="23"/>
      <c r="D126" s="23"/>
      <c r="E126" s="23"/>
      <c r="F126" s="23"/>
      <c r="G126" s="47"/>
      <c r="L126" s="47"/>
      <c r="M126" s="23"/>
      <c r="N126" s="23"/>
      <c r="O126" s="23"/>
      <c r="P126" s="23"/>
      <c r="Q126" s="47"/>
      <c r="R126" s="23"/>
      <c r="S126" s="23"/>
      <c r="T126" s="23"/>
      <c r="U126" s="23"/>
      <c r="V126" s="47"/>
      <c r="W126" s="23"/>
      <c r="X126" s="23"/>
      <c r="Y126" s="23"/>
      <c r="Z126" s="23"/>
      <c r="AA126" s="47"/>
      <c r="AB126" s="23"/>
      <c r="AC126" s="23"/>
      <c r="AD126" s="23"/>
      <c r="AE126" s="23"/>
      <c r="AF126" s="47"/>
      <c r="AG126" s="23"/>
      <c r="AH126" s="23"/>
      <c r="AI126" s="23"/>
      <c r="AJ126" s="23"/>
      <c r="AK126" s="47"/>
      <c r="AL126" s="23"/>
      <c r="AM126" s="23"/>
      <c r="AN126" s="23"/>
      <c r="AO126" s="23"/>
      <c r="AP126" s="47"/>
    </row>
    <row r="127" spans="1:42">
      <c r="A127" s="16" t="s">
        <v>63</v>
      </c>
      <c r="B127" s="47"/>
      <c r="C127" s="23"/>
      <c r="D127" s="23"/>
      <c r="E127" s="23"/>
      <c r="F127" s="23"/>
      <c r="G127" s="47"/>
      <c r="L127" s="47"/>
      <c r="M127" s="23"/>
      <c r="N127" s="23"/>
      <c r="O127" s="23"/>
      <c r="P127" s="23"/>
      <c r="Q127" s="47"/>
      <c r="R127" s="23"/>
      <c r="S127" s="23"/>
      <c r="T127" s="23"/>
      <c r="U127" s="23"/>
      <c r="V127" s="47"/>
      <c r="W127" s="23"/>
      <c r="X127" s="23"/>
      <c r="Y127" s="23"/>
      <c r="Z127" s="23"/>
      <c r="AA127" s="47"/>
      <c r="AB127" s="23"/>
      <c r="AC127" s="23"/>
      <c r="AD127" s="23"/>
      <c r="AE127" s="23"/>
      <c r="AF127" s="47"/>
      <c r="AG127" s="23"/>
      <c r="AH127" s="23"/>
      <c r="AI127" s="23"/>
      <c r="AJ127" s="23"/>
      <c r="AK127" s="47"/>
      <c r="AL127" s="23"/>
      <c r="AM127" s="23"/>
      <c r="AN127" s="23"/>
      <c r="AO127" s="23"/>
      <c r="AP127" s="47"/>
    </row>
    <row r="128" spans="1:42">
      <c r="A128" t="s">
        <v>60</v>
      </c>
      <c r="B128" s="47"/>
      <c r="C128" s="23"/>
      <c r="D128" s="23"/>
      <c r="E128" s="23"/>
      <c r="F128" s="23"/>
      <c r="G128" s="47"/>
      <c r="L128" s="47"/>
      <c r="M128" s="23"/>
      <c r="N128" s="23"/>
      <c r="O128" s="23"/>
      <c r="P128" s="23"/>
      <c r="Q128" s="47"/>
      <c r="R128" s="23"/>
      <c r="S128" s="23"/>
      <c r="T128" s="23"/>
      <c r="U128" s="23"/>
      <c r="V128" s="47"/>
      <c r="W128" s="23"/>
      <c r="X128" s="23"/>
      <c r="Y128" s="23"/>
      <c r="Z128" s="23"/>
      <c r="AA128" s="47"/>
      <c r="AB128" s="23"/>
      <c r="AC128" s="23"/>
      <c r="AD128" s="23"/>
      <c r="AE128" s="23"/>
      <c r="AF128" s="47"/>
      <c r="AG128" s="23"/>
      <c r="AH128" s="23"/>
      <c r="AI128" s="23"/>
      <c r="AJ128" s="23"/>
      <c r="AK128" s="47"/>
      <c r="AL128" s="23"/>
      <c r="AM128" s="23"/>
      <c r="AN128" s="23"/>
      <c r="AO128" s="23"/>
      <c r="AP128" s="47"/>
    </row>
    <row r="129" spans="1:42">
      <c r="A129" s="2" t="s">
        <v>7</v>
      </c>
      <c r="B129" s="47"/>
      <c r="C129" s="23"/>
      <c r="D129" s="23"/>
      <c r="E129" s="23"/>
      <c r="F129" s="23"/>
      <c r="G129" s="47"/>
      <c r="H129">
        <f t="shared" si="174"/>
        <v>0</v>
      </c>
      <c r="I129" s="12">
        <f t="shared" si="175"/>
        <v>0</v>
      </c>
      <c r="J129">
        <f t="shared" si="175"/>
        <v>0</v>
      </c>
      <c r="K129">
        <f t="shared" si="175"/>
        <v>0</v>
      </c>
      <c r="L129" s="47"/>
      <c r="M129" s="23">
        <f t="shared" si="176"/>
        <v>0</v>
      </c>
      <c r="N129" s="23">
        <f t="shared" si="177"/>
        <v>0</v>
      </c>
      <c r="O129" s="23">
        <f t="shared" si="177"/>
        <v>0</v>
      </c>
      <c r="P129" s="23">
        <f t="shared" si="177"/>
        <v>0</v>
      </c>
      <c r="Q129" s="47"/>
      <c r="R129" s="23">
        <f t="shared" si="193"/>
        <v>0</v>
      </c>
      <c r="S129" s="23">
        <f t="shared" si="188"/>
        <v>0</v>
      </c>
      <c r="T129" s="23">
        <f t="shared" si="188"/>
        <v>0</v>
      </c>
      <c r="U129" s="23">
        <f t="shared" si="188"/>
        <v>0</v>
      </c>
      <c r="V129" s="47"/>
      <c r="W129" s="23">
        <f t="shared" si="194"/>
        <v>0</v>
      </c>
      <c r="X129" s="23">
        <f t="shared" si="189"/>
        <v>0</v>
      </c>
      <c r="Y129" s="23">
        <f t="shared" si="189"/>
        <v>0</v>
      </c>
      <c r="Z129" s="23">
        <f t="shared" si="189"/>
        <v>0</v>
      </c>
      <c r="AA129" s="47"/>
      <c r="AB129" s="23">
        <f t="shared" si="195"/>
        <v>0</v>
      </c>
      <c r="AC129" s="23">
        <f t="shared" si="190"/>
        <v>0</v>
      </c>
      <c r="AD129" s="23">
        <f t="shared" si="190"/>
        <v>0</v>
      </c>
      <c r="AE129" s="23">
        <f t="shared" si="190"/>
        <v>0</v>
      </c>
      <c r="AF129" s="47"/>
      <c r="AG129" s="23">
        <f t="shared" si="196"/>
        <v>0</v>
      </c>
      <c r="AH129" s="23">
        <f t="shared" si="191"/>
        <v>0</v>
      </c>
      <c r="AI129" s="23">
        <f t="shared" si="191"/>
        <v>0</v>
      </c>
      <c r="AJ129" s="23">
        <f t="shared" si="191"/>
        <v>0</v>
      </c>
      <c r="AK129" s="47"/>
      <c r="AL129" s="23">
        <f t="shared" si="197"/>
        <v>0</v>
      </c>
      <c r="AM129" s="23">
        <f t="shared" si="192"/>
        <v>0</v>
      </c>
      <c r="AN129" s="23">
        <f t="shared" si="192"/>
        <v>0</v>
      </c>
      <c r="AO129" s="23">
        <f t="shared" si="192"/>
        <v>0</v>
      </c>
      <c r="AP129" s="47"/>
    </row>
    <row r="130" spans="1:42">
      <c r="A130" s="2" t="s">
        <v>8</v>
      </c>
      <c r="B130" s="47"/>
      <c r="C130" s="23"/>
      <c r="D130" s="23"/>
      <c r="E130" s="23"/>
      <c r="F130" s="23"/>
      <c r="G130" s="47"/>
      <c r="H130">
        <f t="shared" si="174"/>
        <v>0</v>
      </c>
      <c r="I130" s="12">
        <f t="shared" si="175"/>
        <v>0</v>
      </c>
      <c r="J130">
        <f t="shared" si="175"/>
        <v>0</v>
      </c>
      <c r="K130">
        <f t="shared" si="175"/>
        <v>0</v>
      </c>
      <c r="L130" s="47"/>
      <c r="M130" s="23">
        <f t="shared" si="176"/>
        <v>0</v>
      </c>
      <c r="N130" s="23">
        <f t="shared" si="177"/>
        <v>0</v>
      </c>
      <c r="O130" s="23">
        <f t="shared" si="177"/>
        <v>0</v>
      </c>
      <c r="P130" s="23">
        <f t="shared" si="177"/>
        <v>0</v>
      </c>
      <c r="Q130" s="47"/>
      <c r="R130" s="23">
        <f t="shared" si="193"/>
        <v>0</v>
      </c>
      <c r="S130" s="23">
        <f t="shared" si="188"/>
        <v>0</v>
      </c>
      <c r="T130" s="23">
        <f t="shared" si="188"/>
        <v>0</v>
      </c>
      <c r="U130" s="23">
        <f t="shared" si="188"/>
        <v>0</v>
      </c>
      <c r="V130" s="47"/>
      <c r="W130" s="23">
        <f t="shared" si="194"/>
        <v>0</v>
      </c>
      <c r="X130" s="23">
        <f t="shared" si="189"/>
        <v>0</v>
      </c>
      <c r="Y130" s="23">
        <f t="shared" si="189"/>
        <v>0</v>
      </c>
      <c r="Z130" s="23">
        <f t="shared" si="189"/>
        <v>0</v>
      </c>
      <c r="AA130" s="47"/>
      <c r="AB130" s="23">
        <f t="shared" si="195"/>
        <v>0</v>
      </c>
      <c r="AC130" s="23">
        <f t="shared" si="190"/>
        <v>0</v>
      </c>
      <c r="AD130" s="23">
        <f t="shared" si="190"/>
        <v>0</v>
      </c>
      <c r="AE130" s="23">
        <f t="shared" si="190"/>
        <v>0</v>
      </c>
      <c r="AF130" s="47"/>
      <c r="AG130" s="23">
        <f t="shared" si="196"/>
        <v>0</v>
      </c>
      <c r="AH130" s="23">
        <f t="shared" si="191"/>
        <v>0</v>
      </c>
      <c r="AI130" s="23">
        <f t="shared" si="191"/>
        <v>0</v>
      </c>
      <c r="AJ130" s="23">
        <f t="shared" si="191"/>
        <v>0</v>
      </c>
      <c r="AK130" s="47"/>
      <c r="AL130" s="23">
        <f t="shared" si="197"/>
        <v>0</v>
      </c>
      <c r="AM130" s="23">
        <f t="shared" si="192"/>
        <v>0</v>
      </c>
      <c r="AN130" s="23">
        <f t="shared" si="192"/>
        <v>0</v>
      </c>
      <c r="AO130" s="23">
        <f t="shared" si="192"/>
        <v>0</v>
      </c>
      <c r="AP130" s="47"/>
    </row>
    <row r="131" spans="1:42">
      <c r="A131" s="2" t="s">
        <v>9</v>
      </c>
      <c r="B131" s="47">
        <v>0.48</v>
      </c>
      <c r="C131">
        <f t="shared" ref="C131:F131" si="198">$B131+((C$1-$B$1)*($G131-$B131)/($G$1-$B$1))</f>
        <v>0.48199999999999998</v>
      </c>
      <c r="D131">
        <f t="shared" si="198"/>
        <v>0.48399999999999999</v>
      </c>
      <c r="E131">
        <f t="shared" si="198"/>
        <v>0.48599999999999999</v>
      </c>
      <c r="F131">
        <f t="shared" si="198"/>
        <v>0.48799999999999999</v>
      </c>
      <c r="G131" s="47">
        <v>0.49</v>
      </c>
      <c r="H131">
        <f t="shared" si="174"/>
        <v>0.496</v>
      </c>
      <c r="I131" s="12">
        <f t="shared" si="175"/>
        <v>0.502</v>
      </c>
      <c r="J131">
        <f t="shared" si="175"/>
        <v>0.50800000000000001</v>
      </c>
      <c r="K131">
        <f t="shared" si="175"/>
        <v>0.51400000000000001</v>
      </c>
      <c r="L131" s="47">
        <v>0.52</v>
      </c>
      <c r="M131" s="23">
        <f t="shared" si="176"/>
        <v>0.53400000000000003</v>
      </c>
      <c r="N131" s="23">
        <f t="shared" si="177"/>
        <v>0.54799999999999993</v>
      </c>
      <c r="O131" s="23">
        <f t="shared" si="177"/>
        <v>0.56199999999999994</v>
      </c>
      <c r="P131" s="23">
        <f t="shared" si="177"/>
        <v>0.57599999999999985</v>
      </c>
      <c r="Q131" s="47">
        <v>0.58999999999999986</v>
      </c>
      <c r="R131" s="23">
        <f t="shared" si="193"/>
        <v>0.60399999999999987</v>
      </c>
      <c r="S131" s="23">
        <f t="shared" si="188"/>
        <v>0.61799999999999999</v>
      </c>
      <c r="T131" s="23">
        <f t="shared" si="188"/>
        <v>0.63200000000000001</v>
      </c>
      <c r="U131" s="23">
        <f t="shared" si="188"/>
        <v>0.64600000000000013</v>
      </c>
      <c r="V131" s="47">
        <v>0.66000000000000014</v>
      </c>
      <c r="W131" s="23">
        <f t="shared" si="194"/>
        <v>0.67400000000000015</v>
      </c>
      <c r="X131" s="23">
        <f t="shared" si="189"/>
        <v>0.68800000000000006</v>
      </c>
      <c r="Y131" s="23">
        <f t="shared" si="189"/>
        <v>0.70200000000000007</v>
      </c>
      <c r="Z131" s="23">
        <f t="shared" si="189"/>
        <v>0.71599999999999997</v>
      </c>
      <c r="AA131" s="47">
        <v>0.73</v>
      </c>
      <c r="AB131" s="23">
        <f t="shared" si="195"/>
        <v>0.748</v>
      </c>
      <c r="AC131" s="23">
        <f t="shared" si="190"/>
        <v>0.76600000000000001</v>
      </c>
      <c r="AD131" s="23">
        <f t="shared" si="190"/>
        <v>0.78399999999999992</v>
      </c>
      <c r="AE131" s="23">
        <f t="shared" si="190"/>
        <v>0.80199999999999994</v>
      </c>
      <c r="AF131" s="47">
        <v>0.82</v>
      </c>
      <c r="AG131" s="23">
        <f t="shared" si="196"/>
        <v>0.84199999999999997</v>
      </c>
      <c r="AH131" s="23">
        <f t="shared" si="191"/>
        <v>0.86399999999999999</v>
      </c>
      <c r="AI131" s="23">
        <f t="shared" si="191"/>
        <v>0.8859999999999999</v>
      </c>
      <c r="AJ131" s="23">
        <f t="shared" si="191"/>
        <v>0.90799999999999992</v>
      </c>
      <c r="AK131" s="47">
        <v>0.92999999999999994</v>
      </c>
      <c r="AL131" s="23">
        <f t="shared" si="197"/>
        <v>0.94399999999999995</v>
      </c>
      <c r="AM131" s="23">
        <f t="shared" si="192"/>
        <v>0.95799999999999996</v>
      </c>
      <c r="AN131" s="23">
        <f t="shared" si="192"/>
        <v>0.97199999999999998</v>
      </c>
      <c r="AO131" s="23">
        <f t="shared" si="192"/>
        <v>0.98599999999999999</v>
      </c>
      <c r="AP131" s="47">
        <v>1</v>
      </c>
    </row>
    <row r="132" spans="1:42">
      <c r="A132" s="2" t="s">
        <v>10</v>
      </c>
      <c r="B132" s="47"/>
      <c r="C132" s="23"/>
      <c r="D132" s="23"/>
      <c r="E132" s="23"/>
      <c r="F132" s="23"/>
      <c r="G132" s="47"/>
      <c r="H132">
        <f t="shared" si="174"/>
        <v>0</v>
      </c>
      <c r="I132" s="12">
        <f t="shared" si="175"/>
        <v>0</v>
      </c>
      <c r="J132">
        <f t="shared" si="175"/>
        <v>0</v>
      </c>
      <c r="K132">
        <f t="shared" si="175"/>
        <v>0</v>
      </c>
      <c r="L132" s="47"/>
      <c r="M132" s="23">
        <f t="shared" si="176"/>
        <v>0</v>
      </c>
      <c r="N132" s="23">
        <f t="shared" si="177"/>
        <v>0</v>
      </c>
      <c r="O132" s="23">
        <f t="shared" si="177"/>
        <v>0</v>
      </c>
      <c r="P132" s="23">
        <f t="shared" si="177"/>
        <v>0</v>
      </c>
      <c r="Q132" s="47"/>
      <c r="R132" s="23">
        <f t="shared" si="193"/>
        <v>0</v>
      </c>
      <c r="S132" s="23">
        <f t="shared" si="188"/>
        <v>0</v>
      </c>
      <c r="T132" s="23">
        <f t="shared" si="188"/>
        <v>0</v>
      </c>
      <c r="U132" s="23">
        <f t="shared" si="188"/>
        <v>0</v>
      </c>
      <c r="V132" s="47"/>
      <c r="W132" s="23">
        <f t="shared" si="194"/>
        <v>0</v>
      </c>
      <c r="X132" s="23">
        <f t="shared" si="189"/>
        <v>0</v>
      </c>
      <c r="Y132" s="23">
        <f t="shared" si="189"/>
        <v>0</v>
      </c>
      <c r="Z132" s="23">
        <f t="shared" si="189"/>
        <v>0</v>
      </c>
      <c r="AA132" s="47"/>
      <c r="AB132" s="23">
        <f t="shared" si="195"/>
        <v>0</v>
      </c>
      <c r="AC132" s="23">
        <f t="shared" si="190"/>
        <v>0</v>
      </c>
      <c r="AD132" s="23">
        <f t="shared" si="190"/>
        <v>0</v>
      </c>
      <c r="AE132" s="23">
        <f t="shared" si="190"/>
        <v>0</v>
      </c>
      <c r="AF132" s="47"/>
      <c r="AG132" s="23">
        <f t="shared" si="196"/>
        <v>0</v>
      </c>
      <c r="AH132" s="23">
        <f t="shared" si="191"/>
        <v>0</v>
      </c>
      <c r="AI132" s="23">
        <f t="shared" si="191"/>
        <v>0</v>
      </c>
      <c r="AJ132" s="23">
        <f t="shared" si="191"/>
        <v>0</v>
      </c>
      <c r="AK132" s="47"/>
      <c r="AL132" s="23">
        <f t="shared" si="197"/>
        <v>0</v>
      </c>
      <c r="AM132" s="23">
        <f t="shared" si="192"/>
        <v>0</v>
      </c>
      <c r="AN132" s="23">
        <f t="shared" si="192"/>
        <v>0</v>
      </c>
      <c r="AO132" s="23">
        <f t="shared" si="192"/>
        <v>0</v>
      </c>
      <c r="AP132" s="47"/>
    </row>
    <row r="133" spans="1:42">
      <c r="A133" s="2" t="s">
        <v>11</v>
      </c>
      <c r="B133" s="47">
        <v>0.02</v>
      </c>
      <c r="C133">
        <f t="shared" ref="C133:F133" si="199">$B133+((C$1-$B$1)*($G133-$B133)/($G$1-$B$1))</f>
        <v>2.0061902842168917E-2</v>
      </c>
      <c r="D133">
        <f t="shared" si="199"/>
        <v>2.0123805684337834E-2</v>
      </c>
      <c r="E133">
        <f t="shared" si="199"/>
        <v>2.0185708526506755E-2</v>
      </c>
      <c r="F133">
        <f t="shared" si="199"/>
        <v>2.0247611368675672E-2</v>
      </c>
      <c r="G133" s="47">
        <v>2.0309514210844589E-2</v>
      </c>
      <c r="H133">
        <f t="shared" si="174"/>
        <v>2.0065208627292885E-2</v>
      </c>
      <c r="I133" s="12">
        <f t="shared" si="174"/>
        <v>1.9820903043741182E-2</v>
      </c>
      <c r="J133">
        <f t="shared" si="174"/>
        <v>1.9576597460189481E-2</v>
      </c>
      <c r="K133">
        <f t="shared" si="174"/>
        <v>1.9332291876637778E-2</v>
      </c>
      <c r="L133" s="47">
        <v>1.9087986293086074E-2</v>
      </c>
      <c r="M133" s="23">
        <f t="shared" si="176"/>
        <v>1.9039125176375734E-2</v>
      </c>
      <c r="N133" s="23">
        <f t="shared" si="176"/>
        <v>1.8990264059665394E-2</v>
      </c>
      <c r="O133" s="23">
        <f t="shared" si="176"/>
        <v>1.894140294295505E-2</v>
      </c>
      <c r="P133" s="23">
        <f t="shared" si="176"/>
        <v>1.889254182624471E-2</v>
      </c>
      <c r="Q133" s="47">
        <v>1.884368070953437E-2</v>
      </c>
      <c r="R133" s="23">
        <f t="shared" si="193"/>
        <v>1.8599375125982667E-2</v>
      </c>
      <c r="S133" s="23">
        <f t="shared" si="188"/>
        <v>1.8355069542430963E-2</v>
      </c>
      <c r="T133" s="23">
        <f t="shared" si="188"/>
        <v>1.8110763958879263E-2</v>
      </c>
      <c r="U133" s="23">
        <f t="shared" si="188"/>
        <v>1.7866458375327559E-2</v>
      </c>
      <c r="V133" s="47">
        <v>1.7622152791775855E-2</v>
      </c>
      <c r="W133" s="23">
        <f t="shared" si="194"/>
        <v>1.7573291675065515E-2</v>
      </c>
      <c r="X133" s="23">
        <f t="shared" si="189"/>
        <v>1.7524430558355175E-2</v>
      </c>
      <c r="Y133" s="23">
        <f t="shared" si="189"/>
        <v>1.7475569441644832E-2</v>
      </c>
      <c r="Z133" s="23">
        <f t="shared" si="189"/>
        <v>1.7426708324934492E-2</v>
      </c>
      <c r="AA133" s="47">
        <v>1.7377847208224152E-2</v>
      </c>
      <c r="AB133" s="23">
        <f t="shared" si="195"/>
        <v>1.7133541624672448E-2</v>
      </c>
      <c r="AC133" s="23">
        <f t="shared" si="190"/>
        <v>1.6889236041120744E-2</v>
      </c>
      <c r="AD133" s="23">
        <f t="shared" si="190"/>
        <v>1.6644930457569044E-2</v>
      </c>
      <c r="AE133" s="23">
        <f t="shared" si="190"/>
        <v>1.640062487401734E-2</v>
      </c>
      <c r="AF133" s="47">
        <v>1.6156319290465637E-2</v>
      </c>
      <c r="AG133" s="23">
        <f t="shared" si="196"/>
        <v>1.6107458173755296E-2</v>
      </c>
      <c r="AH133" s="23">
        <f t="shared" si="191"/>
        <v>1.6058597057044956E-2</v>
      </c>
      <c r="AI133" s="23">
        <f t="shared" si="191"/>
        <v>1.6009735940334613E-2</v>
      </c>
      <c r="AJ133" s="23">
        <f t="shared" si="191"/>
        <v>1.5960874823624273E-2</v>
      </c>
      <c r="AK133" s="47">
        <v>1.5912013706913933E-2</v>
      </c>
      <c r="AL133" s="23">
        <f t="shared" si="197"/>
        <v>1.5667708123362229E-2</v>
      </c>
      <c r="AM133" s="23">
        <f t="shared" si="192"/>
        <v>1.5423402539810525E-2</v>
      </c>
      <c r="AN133" s="23">
        <f t="shared" si="192"/>
        <v>1.5179096956258823E-2</v>
      </c>
      <c r="AO133" s="23">
        <f t="shared" si="192"/>
        <v>1.493479137270712E-2</v>
      </c>
      <c r="AP133" s="47">
        <v>1.4690485789155416E-2</v>
      </c>
    </row>
    <row r="134" spans="1:42">
      <c r="A134" s="2" t="s">
        <v>12</v>
      </c>
      <c r="B134" s="47"/>
      <c r="C134" s="23"/>
      <c r="D134" s="23"/>
      <c r="E134" s="23"/>
      <c r="F134" s="23"/>
      <c r="G134" s="47"/>
      <c r="H134">
        <f t="shared" ref="H134:K207" si="200">$G134+((H$1-$G$1)*($L134-$G134)/($L$1-$G$1))</f>
        <v>0</v>
      </c>
      <c r="I134" s="12">
        <f t="shared" si="200"/>
        <v>0</v>
      </c>
      <c r="J134">
        <f t="shared" si="200"/>
        <v>0</v>
      </c>
      <c r="K134">
        <f t="shared" si="200"/>
        <v>0</v>
      </c>
      <c r="L134" s="47"/>
      <c r="M134" s="23">
        <f t="shared" ref="M134:P207" si="201">$L134+((M$1-$L$1)*($Q134-$L134)/($Q$1-$L$1))</f>
        <v>0</v>
      </c>
      <c r="N134" s="23">
        <f t="shared" si="201"/>
        <v>0</v>
      </c>
      <c r="O134" s="23">
        <f t="shared" si="201"/>
        <v>0</v>
      </c>
      <c r="P134" s="23">
        <f t="shared" si="201"/>
        <v>0</v>
      </c>
      <c r="Q134" s="47"/>
      <c r="R134" s="23">
        <f t="shared" si="193"/>
        <v>0</v>
      </c>
      <c r="S134" s="23">
        <f t="shared" si="188"/>
        <v>0</v>
      </c>
      <c r="T134" s="23">
        <f t="shared" si="188"/>
        <v>0</v>
      </c>
      <c r="U134" s="23">
        <f t="shared" si="188"/>
        <v>0</v>
      </c>
      <c r="V134" s="47"/>
      <c r="W134" s="23">
        <f t="shared" si="194"/>
        <v>0</v>
      </c>
      <c r="X134" s="23">
        <f t="shared" si="189"/>
        <v>0</v>
      </c>
      <c r="Y134" s="23">
        <f t="shared" si="189"/>
        <v>0</v>
      </c>
      <c r="Z134" s="23">
        <f t="shared" si="189"/>
        <v>0</v>
      </c>
      <c r="AA134" s="47"/>
      <c r="AB134" s="23">
        <f t="shared" si="195"/>
        <v>0</v>
      </c>
      <c r="AC134" s="23">
        <f t="shared" si="190"/>
        <v>0</v>
      </c>
      <c r="AD134" s="23">
        <f t="shared" si="190"/>
        <v>0</v>
      </c>
      <c r="AE134" s="23">
        <f t="shared" si="190"/>
        <v>0</v>
      </c>
      <c r="AF134" s="47"/>
      <c r="AG134" s="23">
        <f t="shared" si="196"/>
        <v>0</v>
      </c>
      <c r="AH134" s="23">
        <f t="shared" si="191"/>
        <v>0</v>
      </c>
      <c r="AI134" s="23">
        <f t="shared" si="191"/>
        <v>0</v>
      </c>
      <c r="AJ134" s="23">
        <f t="shared" si="191"/>
        <v>0</v>
      </c>
      <c r="AK134" s="47"/>
      <c r="AL134" s="23">
        <f t="shared" si="197"/>
        <v>0</v>
      </c>
      <c r="AM134" s="23">
        <f t="shared" si="192"/>
        <v>0</v>
      </c>
      <c r="AN134" s="23">
        <f t="shared" si="192"/>
        <v>0</v>
      </c>
      <c r="AO134" s="23">
        <f t="shared" si="192"/>
        <v>0</v>
      </c>
      <c r="AP134" s="47"/>
    </row>
    <row r="135" spans="1:42">
      <c r="A135" s="2" t="s">
        <v>13</v>
      </c>
      <c r="B135" s="47"/>
      <c r="C135" s="23"/>
      <c r="D135" s="23"/>
      <c r="E135" s="23"/>
      <c r="F135" s="23"/>
      <c r="G135" s="47"/>
      <c r="H135">
        <f t="shared" si="200"/>
        <v>0</v>
      </c>
      <c r="I135" s="12">
        <f t="shared" si="200"/>
        <v>0</v>
      </c>
      <c r="J135">
        <f t="shared" si="200"/>
        <v>0</v>
      </c>
      <c r="K135">
        <f t="shared" si="200"/>
        <v>0</v>
      </c>
      <c r="L135" s="47"/>
      <c r="M135" s="23">
        <f t="shared" si="201"/>
        <v>0</v>
      </c>
      <c r="N135" s="23">
        <f t="shared" si="201"/>
        <v>0</v>
      </c>
      <c r="O135" s="23">
        <f t="shared" si="201"/>
        <v>0</v>
      </c>
      <c r="P135" s="23">
        <f t="shared" si="201"/>
        <v>0</v>
      </c>
      <c r="Q135" s="47"/>
      <c r="R135" s="23">
        <f t="shared" si="193"/>
        <v>0</v>
      </c>
      <c r="S135" s="23">
        <f t="shared" si="188"/>
        <v>0</v>
      </c>
      <c r="T135" s="23">
        <f t="shared" si="188"/>
        <v>0</v>
      </c>
      <c r="U135" s="23">
        <f t="shared" si="188"/>
        <v>0</v>
      </c>
      <c r="V135" s="47"/>
      <c r="W135" s="23">
        <f t="shared" si="194"/>
        <v>0</v>
      </c>
      <c r="X135" s="23">
        <f t="shared" si="189"/>
        <v>0</v>
      </c>
      <c r="Y135" s="23">
        <f t="shared" si="189"/>
        <v>0</v>
      </c>
      <c r="Z135" s="23">
        <f t="shared" si="189"/>
        <v>0</v>
      </c>
      <c r="AA135" s="47"/>
      <c r="AB135" s="23">
        <f t="shared" si="195"/>
        <v>0</v>
      </c>
      <c r="AC135" s="23">
        <f t="shared" si="190"/>
        <v>0</v>
      </c>
      <c r="AD135" s="23">
        <f t="shared" si="190"/>
        <v>0</v>
      </c>
      <c r="AE135" s="23">
        <f t="shared" si="190"/>
        <v>0</v>
      </c>
      <c r="AF135" s="47"/>
      <c r="AG135" s="23">
        <f t="shared" si="196"/>
        <v>0</v>
      </c>
      <c r="AH135" s="23">
        <f t="shared" si="191"/>
        <v>0</v>
      </c>
      <c r="AI135" s="23">
        <f t="shared" si="191"/>
        <v>0</v>
      </c>
      <c r="AJ135" s="23">
        <f t="shared" si="191"/>
        <v>0</v>
      </c>
      <c r="AK135" s="47"/>
      <c r="AL135" s="23">
        <f t="shared" si="197"/>
        <v>0</v>
      </c>
      <c r="AM135" s="23">
        <f t="shared" si="192"/>
        <v>0</v>
      </c>
      <c r="AN135" s="23">
        <f t="shared" si="192"/>
        <v>0</v>
      </c>
      <c r="AO135" s="23">
        <f t="shared" si="192"/>
        <v>0</v>
      </c>
      <c r="AP135" s="47"/>
    </row>
    <row r="136" spans="1:42">
      <c r="A136" s="2" t="s">
        <v>14</v>
      </c>
      <c r="B136" s="50">
        <v>2.2049180327868855E-2</v>
      </c>
      <c r="C136">
        <f t="shared" ref="C136:F137" si="202">$B136+((C$1-$B$1)*($G136-$B136)/($G$1-$B$1))</f>
        <v>2.2131147540983609E-2</v>
      </c>
      <c r="D136">
        <f t="shared" si="202"/>
        <v>2.2213114754098363E-2</v>
      </c>
      <c r="E136">
        <f t="shared" si="202"/>
        <v>2.2295081967213116E-2</v>
      </c>
      <c r="F136">
        <f t="shared" si="202"/>
        <v>2.237704918032787E-2</v>
      </c>
      <c r="G136" s="50">
        <v>2.2459016393442624E-2</v>
      </c>
      <c r="H136">
        <f t="shared" si="200"/>
        <v>2.2382513661202186E-2</v>
      </c>
      <c r="I136" s="12">
        <f t="shared" si="200"/>
        <v>2.2306010928961749E-2</v>
      </c>
      <c r="J136">
        <f t="shared" si="200"/>
        <v>2.2229508196721311E-2</v>
      </c>
      <c r="K136">
        <f t="shared" si="200"/>
        <v>2.2153005464480874E-2</v>
      </c>
      <c r="L136" s="50">
        <v>2.2076502732240436E-2</v>
      </c>
      <c r="M136" s="23">
        <f t="shared" si="201"/>
        <v>2.3661202185792349E-2</v>
      </c>
      <c r="N136" s="23">
        <f t="shared" si="201"/>
        <v>2.5245901639344263E-2</v>
      </c>
      <c r="O136" s="23">
        <f t="shared" si="201"/>
        <v>2.6830601092896176E-2</v>
      </c>
      <c r="P136" s="23">
        <f t="shared" si="201"/>
        <v>2.8415300546448089E-2</v>
      </c>
      <c r="Q136" s="50">
        <v>3.0000000000000002E-2</v>
      </c>
      <c r="R136" s="23">
        <f t="shared" si="193"/>
        <v>2.8590163934426233E-2</v>
      </c>
      <c r="S136" s="23">
        <f t="shared" si="188"/>
        <v>2.7180327868852463E-2</v>
      </c>
      <c r="T136" s="23">
        <f t="shared" si="188"/>
        <v>2.5770491803278693E-2</v>
      </c>
      <c r="U136" s="23">
        <f t="shared" si="188"/>
        <v>2.436065573770492E-2</v>
      </c>
      <c r="V136" s="50">
        <v>2.295081967213115E-2</v>
      </c>
      <c r="W136" s="23">
        <f t="shared" si="194"/>
        <v>2.2360655737704922E-2</v>
      </c>
      <c r="X136" s="23">
        <f t="shared" si="189"/>
        <v>2.177049180327869E-2</v>
      </c>
      <c r="Y136" s="23">
        <f t="shared" si="189"/>
        <v>2.1180327868852461E-2</v>
      </c>
      <c r="Z136" s="23">
        <f t="shared" si="189"/>
        <v>2.0590163934426229E-2</v>
      </c>
      <c r="AA136" s="50">
        <v>0.02</v>
      </c>
      <c r="AB136" s="23">
        <f t="shared" si="195"/>
        <v>0.02</v>
      </c>
      <c r="AC136" s="23">
        <f t="shared" si="190"/>
        <v>0.02</v>
      </c>
      <c r="AD136" s="23">
        <f t="shared" si="190"/>
        <v>0.02</v>
      </c>
      <c r="AE136" s="23">
        <f t="shared" si="190"/>
        <v>0.02</v>
      </c>
      <c r="AF136" s="50">
        <v>0.02</v>
      </c>
      <c r="AG136" s="23">
        <f t="shared" si="196"/>
        <v>0.02</v>
      </c>
      <c r="AH136" s="23">
        <f t="shared" si="191"/>
        <v>0.02</v>
      </c>
      <c r="AI136" s="23">
        <f t="shared" si="191"/>
        <v>0.02</v>
      </c>
      <c r="AJ136" s="23">
        <f t="shared" si="191"/>
        <v>0.02</v>
      </c>
      <c r="AK136" s="50">
        <v>0.02</v>
      </c>
      <c r="AL136" s="23">
        <f t="shared" si="197"/>
        <v>0.02</v>
      </c>
      <c r="AM136" s="23">
        <f t="shared" si="192"/>
        <v>0.02</v>
      </c>
      <c r="AN136" s="23">
        <f t="shared" si="192"/>
        <v>0.02</v>
      </c>
      <c r="AO136" s="23">
        <f t="shared" si="192"/>
        <v>0.02</v>
      </c>
      <c r="AP136" s="50">
        <v>0.02</v>
      </c>
    </row>
    <row r="137" spans="1:42">
      <c r="A137" s="2" t="s">
        <v>15</v>
      </c>
      <c r="B137" s="47">
        <v>0.01</v>
      </c>
      <c r="C137">
        <f t="shared" si="202"/>
        <v>1.2061902842168917E-2</v>
      </c>
      <c r="D137">
        <f t="shared" si="202"/>
        <v>1.4123805684337836E-2</v>
      </c>
      <c r="E137">
        <f t="shared" si="202"/>
        <v>1.6185708526506755E-2</v>
      </c>
      <c r="F137">
        <f t="shared" si="202"/>
        <v>1.824761136867567E-2</v>
      </c>
      <c r="G137" s="47">
        <v>2.0309514210844589E-2</v>
      </c>
      <c r="H137">
        <f t="shared" si="200"/>
        <v>2.0065208627292885E-2</v>
      </c>
      <c r="I137" s="12">
        <f t="shared" si="200"/>
        <v>1.9820903043741182E-2</v>
      </c>
      <c r="J137">
        <f t="shared" si="200"/>
        <v>1.9576597460189481E-2</v>
      </c>
      <c r="K137">
        <f t="shared" si="200"/>
        <v>1.9332291876637778E-2</v>
      </c>
      <c r="L137" s="47">
        <v>1.9087986293086074E-2</v>
      </c>
      <c r="M137" s="23">
        <f t="shared" si="201"/>
        <v>1.9039125176375734E-2</v>
      </c>
      <c r="N137" s="23">
        <f t="shared" si="201"/>
        <v>1.8990264059665394E-2</v>
      </c>
      <c r="O137" s="23">
        <f t="shared" si="201"/>
        <v>1.894140294295505E-2</v>
      </c>
      <c r="P137" s="23">
        <f t="shared" si="201"/>
        <v>1.889254182624471E-2</v>
      </c>
      <c r="Q137" s="47">
        <v>1.884368070953437E-2</v>
      </c>
      <c r="R137" s="23">
        <f t="shared" si="193"/>
        <v>1.8599375125982667E-2</v>
      </c>
      <c r="S137" s="23">
        <f t="shared" si="188"/>
        <v>1.8355069542430963E-2</v>
      </c>
      <c r="T137" s="23">
        <f t="shared" si="188"/>
        <v>1.8110763958879263E-2</v>
      </c>
      <c r="U137" s="23">
        <f t="shared" si="188"/>
        <v>1.7866458375327559E-2</v>
      </c>
      <c r="V137" s="47">
        <v>1.7622152791775855E-2</v>
      </c>
      <c r="W137" s="23">
        <f t="shared" si="194"/>
        <v>1.7573291675065515E-2</v>
      </c>
      <c r="X137" s="23">
        <f t="shared" si="189"/>
        <v>1.7524430558355175E-2</v>
      </c>
      <c r="Y137" s="23">
        <f t="shared" si="189"/>
        <v>1.7475569441644832E-2</v>
      </c>
      <c r="Z137" s="23">
        <f t="shared" si="189"/>
        <v>1.7426708324934492E-2</v>
      </c>
      <c r="AA137" s="47">
        <v>1.7377847208224152E-2</v>
      </c>
      <c r="AB137" s="23">
        <f t="shared" si="195"/>
        <v>1.7133541624672448E-2</v>
      </c>
      <c r="AC137" s="23">
        <f t="shared" si="190"/>
        <v>1.6889236041120744E-2</v>
      </c>
      <c r="AD137" s="23">
        <f t="shared" si="190"/>
        <v>1.6644930457569044E-2</v>
      </c>
      <c r="AE137" s="23">
        <f t="shared" si="190"/>
        <v>1.640062487401734E-2</v>
      </c>
      <c r="AF137" s="47">
        <v>1.6156319290465637E-2</v>
      </c>
      <c r="AG137" s="23">
        <f t="shared" si="196"/>
        <v>1.6107458173755296E-2</v>
      </c>
      <c r="AH137" s="23">
        <f t="shared" si="191"/>
        <v>1.6058597057044956E-2</v>
      </c>
      <c r="AI137" s="23">
        <f t="shared" si="191"/>
        <v>1.6009735940334613E-2</v>
      </c>
      <c r="AJ137" s="23">
        <f t="shared" si="191"/>
        <v>1.5960874823624273E-2</v>
      </c>
      <c r="AK137" s="47">
        <v>1.5912013706913933E-2</v>
      </c>
      <c r="AL137" s="23">
        <f t="shared" si="197"/>
        <v>1.5667708123362229E-2</v>
      </c>
      <c r="AM137" s="23">
        <f t="shared" si="192"/>
        <v>1.5423402539810527E-2</v>
      </c>
      <c r="AN137" s="23">
        <f t="shared" si="192"/>
        <v>1.5179096956258823E-2</v>
      </c>
      <c r="AO137" s="23">
        <f t="shared" si="192"/>
        <v>1.4934791372707121E-2</v>
      </c>
      <c r="AP137" s="47">
        <v>1.4690485789155418E-2</v>
      </c>
    </row>
    <row r="138" spans="1:42">
      <c r="A138" s="2" t="s">
        <v>16</v>
      </c>
      <c r="B138" s="47"/>
      <c r="C138" s="23"/>
      <c r="D138" s="23"/>
      <c r="E138" s="23"/>
      <c r="F138" s="23"/>
      <c r="G138" s="47"/>
      <c r="H138">
        <f t="shared" si="200"/>
        <v>0</v>
      </c>
      <c r="I138" s="12">
        <f t="shared" si="200"/>
        <v>0</v>
      </c>
      <c r="J138">
        <f t="shared" si="200"/>
        <v>0</v>
      </c>
      <c r="K138">
        <f t="shared" si="200"/>
        <v>0</v>
      </c>
      <c r="L138" s="47"/>
      <c r="M138" s="23">
        <f t="shared" si="201"/>
        <v>0</v>
      </c>
      <c r="N138" s="23">
        <f t="shared" si="201"/>
        <v>0</v>
      </c>
      <c r="O138" s="23">
        <f t="shared" si="201"/>
        <v>0</v>
      </c>
      <c r="P138" s="23">
        <f t="shared" si="201"/>
        <v>0</v>
      </c>
      <c r="Q138" s="47"/>
      <c r="R138" s="23">
        <f t="shared" si="193"/>
        <v>0</v>
      </c>
      <c r="S138" s="23">
        <f t="shared" si="188"/>
        <v>0</v>
      </c>
      <c r="T138" s="23">
        <f t="shared" si="188"/>
        <v>0</v>
      </c>
      <c r="U138" s="23">
        <f t="shared" si="188"/>
        <v>0</v>
      </c>
      <c r="V138" s="47"/>
      <c r="W138" s="23">
        <f t="shared" si="194"/>
        <v>0</v>
      </c>
      <c r="X138" s="23">
        <f t="shared" si="189"/>
        <v>0</v>
      </c>
      <c r="Y138" s="23">
        <f t="shared" si="189"/>
        <v>0</v>
      </c>
      <c r="Z138" s="23">
        <f t="shared" si="189"/>
        <v>0</v>
      </c>
      <c r="AA138" s="47"/>
      <c r="AB138" s="23">
        <f t="shared" si="195"/>
        <v>0</v>
      </c>
      <c r="AC138" s="23">
        <f t="shared" si="190"/>
        <v>0</v>
      </c>
      <c r="AD138" s="23">
        <f t="shared" si="190"/>
        <v>0</v>
      </c>
      <c r="AE138" s="23">
        <f t="shared" si="190"/>
        <v>0</v>
      </c>
      <c r="AF138" s="47"/>
      <c r="AG138" s="23">
        <f t="shared" si="196"/>
        <v>0</v>
      </c>
      <c r="AH138" s="23">
        <f t="shared" si="191"/>
        <v>0</v>
      </c>
      <c r="AI138" s="23">
        <f t="shared" si="191"/>
        <v>0</v>
      </c>
      <c r="AJ138" s="23">
        <f t="shared" si="191"/>
        <v>0</v>
      </c>
      <c r="AK138" s="47"/>
      <c r="AL138" s="23">
        <f t="shared" si="197"/>
        <v>0</v>
      </c>
      <c r="AM138" s="23">
        <f t="shared" si="192"/>
        <v>0</v>
      </c>
      <c r="AN138" s="23">
        <f t="shared" si="192"/>
        <v>0</v>
      </c>
      <c r="AO138" s="23">
        <f t="shared" si="192"/>
        <v>0</v>
      </c>
      <c r="AP138" s="47"/>
    </row>
    <row r="139" spans="1:42">
      <c r="B139" s="47"/>
      <c r="C139" s="23"/>
      <c r="D139" s="23"/>
      <c r="E139" s="23"/>
      <c r="F139" s="23"/>
      <c r="G139" s="47"/>
      <c r="L139" s="47"/>
      <c r="M139" s="23"/>
      <c r="N139" s="23"/>
      <c r="O139" s="23"/>
      <c r="P139" s="23"/>
      <c r="Q139" s="47"/>
      <c r="R139" s="23"/>
      <c r="S139" s="23"/>
      <c r="T139" s="23"/>
      <c r="U139" s="23"/>
      <c r="V139" s="47"/>
      <c r="W139" s="23"/>
      <c r="X139" s="23"/>
      <c r="Y139" s="23"/>
      <c r="Z139" s="23"/>
      <c r="AA139" s="47"/>
      <c r="AB139" s="23"/>
      <c r="AC139" s="23"/>
      <c r="AD139" s="23"/>
      <c r="AE139" s="23"/>
      <c r="AF139" s="47"/>
      <c r="AG139" s="23"/>
      <c r="AH139" s="23"/>
      <c r="AI139" s="23"/>
      <c r="AJ139" s="23"/>
      <c r="AK139" s="47"/>
      <c r="AL139" s="23"/>
      <c r="AM139" s="23"/>
      <c r="AN139" s="23"/>
      <c r="AO139" s="23"/>
      <c r="AP139" s="47"/>
    </row>
    <row r="140" spans="1:42">
      <c r="A140" t="s">
        <v>59</v>
      </c>
      <c r="B140" s="47"/>
      <c r="C140" s="23"/>
      <c r="D140" s="23"/>
      <c r="E140" s="23"/>
      <c r="F140" s="23"/>
      <c r="G140" s="47"/>
      <c r="L140" s="47"/>
      <c r="M140" s="23"/>
      <c r="N140" s="23"/>
      <c r="O140" s="23"/>
      <c r="P140" s="23"/>
      <c r="Q140" s="47"/>
      <c r="R140" s="23"/>
      <c r="S140" s="23"/>
      <c r="T140" s="23"/>
      <c r="U140" s="23"/>
      <c r="V140" s="47"/>
      <c r="W140" s="23"/>
      <c r="X140" s="23"/>
      <c r="Y140" s="23"/>
      <c r="Z140" s="23"/>
      <c r="AA140" s="47"/>
      <c r="AB140" s="23"/>
      <c r="AC140" s="23"/>
      <c r="AD140" s="23"/>
      <c r="AE140" s="23"/>
      <c r="AF140" s="47"/>
      <c r="AG140" s="23"/>
      <c r="AH140" s="23"/>
      <c r="AI140" s="23"/>
      <c r="AJ140" s="23"/>
      <c r="AK140" s="47"/>
      <c r="AL140" s="23"/>
      <c r="AM140" s="23"/>
      <c r="AN140" s="23"/>
      <c r="AO140" s="23"/>
      <c r="AP140" s="47"/>
    </row>
    <row r="141" spans="1:42">
      <c r="A141" s="2" t="s">
        <v>7</v>
      </c>
      <c r="B141" s="47"/>
      <c r="C141" s="23"/>
      <c r="D141" s="23"/>
      <c r="E141" s="23"/>
      <c r="F141" s="23"/>
      <c r="G141" s="47"/>
      <c r="H141">
        <f t="shared" si="200"/>
        <v>0</v>
      </c>
      <c r="I141" s="12">
        <f t="shared" si="200"/>
        <v>0</v>
      </c>
      <c r="J141">
        <f t="shared" si="200"/>
        <v>0</v>
      </c>
      <c r="K141">
        <f t="shared" si="200"/>
        <v>0</v>
      </c>
      <c r="L141" s="47"/>
      <c r="M141" s="23">
        <f t="shared" si="201"/>
        <v>0</v>
      </c>
      <c r="N141" s="23">
        <f t="shared" si="201"/>
        <v>0</v>
      </c>
      <c r="O141" s="23">
        <f t="shared" si="201"/>
        <v>0</v>
      </c>
      <c r="P141" s="23">
        <f t="shared" si="201"/>
        <v>0</v>
      </c>
      <c r="Q141" s="47"/>
      <c r="R141" s="23">
        <f t="shared" si="193"/>
        <v>0</v>
      </c>
      <c r="S141" s="23">
        <f t="shared" si="188"/>
        <v>0</v>
      </c>
      <c r="T141" s="23">
        <f t="shared" si="188"/>
        <v>0</v>
      </c>
      <c r="U141" s="23">
        <f t="shared" si="188"/>
        <v>0</v>
      </c>
      <c r="V141" s="47"/>
      <c r="W141" s="23">
        <f t="shared" si="194"/>
        <v>0</v>
      </c>
      <c r="X141" s="23">
        <f t="shared" si="189"/>
        <v>0</v>
      </c>
      <c r="Y141" s="23">
        <f t="shared" si="189"/>
        <v>0</v>
      </c>
      <c r="Z141" s="23">
        <f t="shared" si="189"/>
        <v>0</v>
      </c>
      <c r="AA141" s="47"/>
      <c r="AB141" s="23">
        <f t="shared" si="195"/>
        <v>0</v>
      </c>
      <c r="AC141" s="23">
        <f t="shared" si="190"/>
        <v>0</v>
      </c>
      <c r="AD141" s="23">
        <f t="shared" si="190"/>
        <v>0</v>
      </c>
      <c r="AE141" s="23">
        <f t="shared" si="190"/>
        <v>0</v>
      </c>
      <c r="AF141" s="47"/>
      <c r="AG141" s="23">
        <f t="shared" si="196"/>
        <v>0</v>
      </c>
      <c r="AH141" s="23">
        <f t="shared" si="191"/>
        <v>0</v>
      </c>
      <c r="AI141" s="23">
        <f t="shared" si="191"/>
        <v>0</v>
      </c>
      <c r="AJ141" s="23">
        <f t="shared" si="191"/>
        <v>0</v>
      </c>
      <c r="AK141" s="47"/>
      <c r="AL141" s="23">
        <f t="shared" si="197"/>
        <v>0</v>
      </c>
      <c r="AM141" s="23">
        <f t="shared" si="192"/>
        <v>0</v>
      </c>
      <c r="AN141" s="23">
        <f t="shared" si="192"/>
        <v>0</v>
      </c>
      <c r="AO141" s="23">
        <f t="shared" si="192"/>
        <v>0</v>
      </c>
      <c r="AP141" s="47"/>
    </row>
    <row r="142" spans="1:42">
      <c r="A142" s="2" t="s">
        <v>8</v>
      </c>
      <c r="B142" s="47"/>
      <c r="C142" s="23"/>
      <c r="D142" s="23"/>
      <c r="E142" s="23"/>
      <c r="F142" s="23"/>
      <c r="G142" s="47"/>
      <c r="H142">
        <f t="shared" si="200"/>
        <v>0</v>
      </c>
      <c r="I142" s="12">
        <f t="shared" si="200"/>
        <v>0</v>
      </c>
      <c r="J142">
        <f t="shared" si="200"/>
        <v>0</v>
      </c>
      <c r="K142">
        <f t="shared" si="200"/>
        <v>0</v>
      </c>
      <c r="L142" s="47"/>
      <c r="M142" s="23">
        <f t="shared" si="201"/>
        <v>0</v>
      </c>
      <c r="N142" s="23">
        <f t="shared" si="201"/>
        <v>0</v>
      </c>
      <c r="O142" s="23">
        <f t="shared" si="201"/>
        <v>0</v>
      </c>
      <c r="P142" s="23">
        <f t="shared" si="201"/>
        <v>0</v>
      </c>
      <c r="Q142" s="47"/>
      <c r="R142" s="23">
        <f t="shared" si="193"/>
        <v>0</v>
      </c>
      <c r="S142" s="23">
        <f t="shared" si="188"/>
        <v>0</v>
      </c>
      <c r="T142" s="23">
        <f t="shared" si="188"/>
        <v>0</v>
      </c>
      <c r="U142" s="23">
        <f t="shared" si="188"/>
        <v>0</v>
      </c>
      <c r="V142" s="47"/>
      <c r="W142" s="23">
        <f t="shared" si="194"/>
        <v>0</v>
      </c>
      <c r="X142" s="23">
        <f t="shared" si="189"/>
        <v>0</v>
      </c>
      <c r="Y142" s="23">
        <f t="shared" si="189"/>
        <v>0</v>
      </c>
      <c r="Z142" s="23">
        <f t="shared" si="189"/>
        <v>0</v>
      </c>
      <c r="AA142" s="47"/>
      <c r="AB142" s="23">
        <f t="shared" si="195"/>
        <v>0</v>
      </c>
      <c r="AC142" s="23">
        <f t="shared" si="190"/>
        <v>0</v>
      </c>
      <c r="AD142" s="23">
        <f t="shared" si="190"/>
        <v>0</v>
      </c>
      <c r="AE142" s="23">
        <f t="shared" si="190"/>
        <v>0</v>
      </c>
      <c r="AF142" s="47"/>
      <c r="AG142" s="23">
        <f t="shared" si="196"/>
        <v>0</v>
      </c>
      <c r="AH142" s="23">
        <f t="shared" si="191"/>
        <v>0</v>
      </c>
      <c r="AI142" s="23">
        <f t="shared" si="191"/>
        <v>0</v>
      </c>
      <c r="AJ142" s="23">
        <f t="shared" si="191"/>
        <v>0</v>
      </c>
      <c r="AK142" s="47"/>
      <c r="AL142" s="23">
        <f t="shared" si="197"/>
        <v>0</v>
      </c>
      <c r="AM142" s="23">
        <f t="shared" si="192"/>
        <v>0</v>
      </c>
      <c r="AN142" s="23">
        <f t="shared" si="192"/>
        <v>0</v>
      </c>
      <c r="AO142" s="23">
        <f t="shared" si="192"/>
        <v>0</v>
      </c>
      <c r="AP142" s="47"/>
    </row>
    <row r="143" spans="1:42">
      <c r="A143" s="2" t="s">
        <v>9</v>
      </c>
      <c r="B143" s="50">
        <v>0.1</v>
      </c>
      <c r="C143">
        <f t="shared" ref="C143:F143" si="203">$B143+((C$1-$B$1)*($G143-$B143)/($G$1-$B$1))</f>
        <v>0.1</v>
      </c>
      <c r="D143">
        <f t="shared" si="203"/>
        <v>0.1</v>
      </c>
      <c r="E143">
        <f t="shared" si="203"/>
        <v>0.1</v>
      </c>
      <c r="F143">
        <f t="shared" si="203"/>
        <v>0.1</v>
      </c>
      <c r="G143" s="50">
        <v>0.1</v>
      </c>
      <c r="H143">
        <f t="shared" si="200"/>
        <v>0.1</v>
      </c>
      <c r="I143" s="12">
        <f t="shared" si="200"/>
        <v>0.1</v>
      </c>
      <c r="J143">
        <f t="shared" si="200"/>
        <v>0.10000000000000002</v>
      </c>
      <c r="K143">
        <f t="shared" si="200"/>
        <v>0.10000000000000002</v>
      </c>
      <c r="L143" s="50">
        <v>0.10000000000000002</v>
      </c>
      <c r="M143" s="23">
        <f t="shared" si="201"/>
        <v>0.10200000000000002</v>
      </c>
      <c r="N143" s="23">
        <f t="shared" si="201"/>
        <v>0.10400000000000002</v>
      </c>
      <c r="O143" s="23">
        <f t="shared" si="201"/>
        <v>0.10600000000000001</v>
      </c>
      <c r="P143" s="23">
        <f t="shared" si="201"/>
        <v>0.10800000000000001</v>
      </c>
      <c r="Q143" s="50">
        <v>0.11000000000000001</v>
      </c>
      <c r="R143" s="23">
        <f t="shared" si="193"/>
        <v>0.1203391453336021</v>
      </c>
      <c r="S143" s="23">
        <f t="shared" si="188"/>
        <v>0.13067829066720418</v>
      </c>
      <c r="T143" s="23">
        <f t="shared" si="188"/>
        <v>0.14101743600080624</v>
      </c>
      <c r="U143" s="23">
        <f t="shared" si="188"/>
        <v>0.15135658133440832</v>
      </c>
      <c r="V143" s="50">
        <v>0.16169572666801041</v>
      </c>
      <c r="W143" s="23">
        <f t="shared" si="194"/>
        <v>0.16535658133440831</v>
      </c>
      <c r="X143" s="23">
        <f t="shared" si="189"/>
        <v>0.16901743600080624</v>
      </c>
      <c r="Y143" s="23">
        <f t="shared" si="189"/>
        <v>0.17267829066720414</v>
      </c>
      <c r="Z143" s="23">
        <f t="shared" si="189"/>
        <v>0.17633914533360207</v>
      </c>
      <c r="AA143" s="50">
        <v>0.17999999999999997</v>
      </c>
      <c r="AB143" s="23">
        <f t="shared" si="195"/>
        <v>0.18799999999999997</v>
      </c>
      <c r="AC143" s="23">
        <f t="shared" si="190"/>
        <v>0.19599999999999998</v>
      </c>
      <c r="AD143" s="23">
        <f t="shared" si="190"/>
        <v>0.20399999999999996</v>
      </c>
      <c r="AE143" s="23">
        <f t="shared" si="190"/>
        <v>0.21199999999999997</v>
      </c>
      <c r="AF143" s="50">
        <v>0.21999999999999997</v>
      </c>
      <c r="AG143" s="23">
        <f t="shared" si="196"/>
        <v>0.21999999999999997</v>
      </c>
      <c r="AH143" s="23">
        <f t="shared" si="191"/>
        <v>0.21999999999999997</v>
      </c>
      <c r="AI143" s="23">
        <f t="shared" si="191"/>
        <v>0.22</v>
      </c>
      <c r="AJ143" s="23">
        <f t="shared" si="191"/>
        <v>0.22</v>
      </c>
      <c r="AK143" s="50">
        <v>0.22</v>
      </c>
      <c r="AL143" s="23">
        <f t="shared" si="197"/>
        <v>0.222</v>
      </c>
      <c r="AM143" s="23">
        <f t="shared" si="192"/>
        <v>0.224</v>
      </c>
      <c r="AN143" s="23">
        <f t="shared" si="192"/>
        <v>0.22600000000000001</v>
      </c>
      <c r="AO143" s="23">
        <f t="shared" si="192"/>
        <v>0.22800000000000001</v>
      </c>
      <c r="AP143" s="50">
        <v>0.23</v>
      </c>
    </row>
    <row r="144" spans="1:42">
      <c r="A144" s="2" t="s">
        <v>10</v>
      </c>
      <c r="B144" s="47"/>
      <c r="C144" s="23"/>
      <c r="D144" s="23"/>
      <c r="E144" s="23"/>
      <c r="F144" s="23"/>
      <c r="G144" s="47"/>
      <c r="H144">
        <f t="shared" si="200"/>
        <v>0</v>
      </c>
      <c r="I144" s="12">
        <f t="shared" si="200"/>
        <v>0</v>
      </c>
      <c r="J144">
        <f t="shared" si="200"/>
        <v>0</v>
      </c>
      <c r="K144">
        <f t="shared" si="200"/>
        <v>0</v>
      </c>
      <c r="L144" s="47"/>
      <c r="M144" s="23">
        <f t="shared" si="201"/>
        <v>0</v>
      </c>
      <c r="N144" s="23">
        <f t="shared" si="201"/>
        <v>0</v>
      </c>
      <c r="O144" s="23">
        <f t="shared" si="201"/>
        <v>0</v>
      </c>
      <c r="P144" s="23">
        <f t="shared" si="201"/>
        <v>0</v>
      </c>
      <c r="Q144" s="47"/>
      <c r="R144" s="23">
        <f t="shared" si="193"/>
        <v>0</v>
      </c>
      <c r="S144" s="23">
        <f t="shared" si="188"/>
        <v>0</v>
      </c>
      <c r="T144" s="23">
        <f t="shared" si="188"/>
        <v>0</v>
      </c>
      <c r="U144" s="23">
        <f t="shared" si="188"/>
        <v>0</v>
      </c>
      <c r="V144" s="47"/>
      <c r="W144" s="23">
        <f t="shared" si="194"/>
        <v>0</v>
      </c>
      <c r="X144" s="23">
        <f t="shared" si="189"/>
        <v>0</v>
      </c>
      <c r="Y144" s="23">
        <f t="shared" si="189"/>
        <v>0</v>
      </c>
      <c r="Z144" s="23">
        <f t="shared" si="189"/>
        <v>0</v>
      </c>
      <c r="AA144" s="47"/>
      <c r="AB144" s="23">
        <f t="shared" si="195"/>
        <v>0</v>
      </c>
      <c r="AC144" s="23">
        <f t="shared" si="190"/>
        <v>0</v>
      </c>
      <c r="AD144" s="23">
        <f t="shared" si="190"/>
        <v>0</v>
      </c>
      <c r="AE144" s="23">
        <f t="shared" si="190"/>
        <v>0</v>
      </c>
      <c r="AF144" s="47"/>
      <c r="AG144" s="23">
        <f t="shared" si="196"/>
        <v>0</v>
      </c>
      <c r="AH144" s="23">
        <f t="shared" si="191"/>
        <v>0</v>
      </c>
      <c r="AI144" s="23">
        <f t="shared" si="191"/>
        <v>0</v>
      </c>
      <c r="AJ144" s="23">
        <f t="shared" si="191"/>
        <v>0</v>
      </c>
      <c r="AK144" s="47"/>
      <c r="AL144" s="23">
        <f t="shared" si="197"/>
        <v>0</v>
      </c>
      <c r="AM144" s="23">
        <f t="shared" si="192"/>
        <v>0</v>
      </c>
      <c r="AN144" s="23">
        <f t="shared" si="192"/>
        <v>0</v>
      </c>
      <c r="AO144" s="23">
        <f t="shared" si="192"/>
        <v>0</v>
      </c>
      <c r="AP144" s="47"/>
    </row>
    <row r="145" spans="1:42">
      <c r="A145" s="2" t="s">
        <v>11</v>
      </c>
      <c r="B145" s="47">
        <v>0.08</v>
      </c>
      <c r="C145">
        <f t="shared" ref="C145:F145" si="204">$B145+((C$1-$B$1)*($G145-$B145)/($G$1-$B$1))</f>
        <v>8.042880467647652E-2</v>
      </c>
      <c r="D145">
        <f t="shared" si="204"/>
        <v>8.0857609352953039E-2</v>
      </c>
      <c r="E145">
        <f t="shared" si="204"/>
        <v>8.1286414029429543E-2</v>
      </c>
      <c r="F145">
        <f t="shared" si="204"/>
        <v>8.1715218705906062E-2</v>
      </c>
      <c r="G145" s="47">
        <v>8.2144023382382581E-2</v>
      </c>
      <c r="H145">
        <f t="shared" si="200"/>
        <v>8.2827151783914532E-2</v>
      </c>
      <c r="I145" s="12">
        <f t="shared" si="200"/>
        <v>8.3510280185446484E-2</v>
      </c>
      <c r="J145">
        <f t="shared" si="200"/>
        <v>8.4193408586978422E-2</v>
      </c>
      <c r="K145">
        <f t="shared" si="200"/>
        <v>8.4876536988510373E-2</v>
      </c>
      <c r="L145" s="47">
        <v>8.5559665390042325E-2</v>
      </c>
      <c r="M145" s="23">
        <f t="shared" si="201"/>
        <v>8.5696291070348721E-2</v>
      </c>
      <c r="N145" s="23">
        <f t="shared" si="201"/>
        <v>8.5832916750655103E-2</v>
      </c>
      <c r="O145" s="23">
        <f t="shared" si="201"/>
        <v>8.5969542430961499E-2</v>
      </c>
      <c r="P145" s="23">
        <f t="shared" si="201"/>
        <v>8.6106168111267881E-2</v>
      </c>
      <c r="Q145" s="47">
        <v>8.6242793791574276E-2</v>
      </c>
      <c r="R145" s="23">
        <f t="shared" si="193"/>
        <v>8.6925922193106228E-2</v>
      </c>
      <c r="S145" s="23">
        <f t="shared" si="188"/>
        <v>8.760905059463818E-2</v>
      </c>
      <c r="T145" s="23">
        <f t="shared" si="188"/>
        <v>8.8292178996170118E-2</v>
      </c>
      <c r="U145" s="23">
        <f t="shared" si="188"/>
        <v>8.8975307397702069E-2</v>
      </c>
      <c r="V145" s="47">
        <v>8.9658435799234021E-2</v>
      </c>
      <c r="W145" s="23">
        <f t="shared" si="194"/>
        <v>8.9795061479540417E-2</v>
      </c>
      <c r="X145" s="23">
        <f t="shared" si="189"/>
        <v>8.9931687159846799E-2</v>
      </c>
      <c r="Y145" s="23">
        <f t="shared" si="189"/>
        <v>9.0068312840153195E-2</v>
      </c>
      <c r="Z145" s="23">
        <f t="shared" si="189"/>
        <v>9.0204938520459577E-2</v>
      </c>
      <c r="AA145" s="47">
        <v>9.0341564200765972E-2</v>
      </c>
      <c r="AB145" s="23">
        <f t="shared" si="195"/>
        <v>9.1024692602297924E-2</v>
      </c>
      <c r="AC145" s="23">
        <f t="shared" si="190"/>
        <v>9.1707821003829876E-2</v>
      </c>
      <c r="AD145" s="23">
        <f t="shared" si="190"/>
        <v>9.2390949405361814E-2</v>
      </c>
      <c r="AE145" s="23">
        <f t="shared" si="190"/>
        <v>9.3074077806893765E-2</v>
      </c>
      <c r="AF145" s="47">
        <v>9.3757206208425717E-2</v>
      </c>
      <c r="AG145" s="23">
        <f t="shared" si="196"/>
        <v>9.3893831888732113E-2</v>
      </c>
      <c r="AH145" s="23">
        <f t="shared" si="191"/>
        <v>9.4030457569038495E-2</v>
      </c>
      <c r="AI145" s="23">
        <f t="shared" si="191"/>
        <v>9.4167083249344891E-2</v>
      </c>
      <c r="AJ145" s="23">
        <f t="shared" si="191"/>
        <v>9.4303708929651273E-2</v>
      </c>
      <c r="AK145" s="47">
        <v>9.4440334609957668E-2</v>
      </c>
      <c r="AL145" s="23">
        <f t="shared" si="197"/>
        <v>9.512346301148962E-2</v>
      </c>
      <c r="AM145" s="23">
        <f t="shared" si="192"/>
        <v>9.5806591413021572E-2</v>
      </c>
      <c r="AN145" s="23">
        <f t="shared" si="192"/>
        <v>9.648971981455351E-2</v>
      </c>
      <c r="AO145" s="23">
        <f t="shared" si="192"/>
        <v>9.7172848216085461E-2</v>
      </c>
      <c r="AP145" s="47">
        <v>9.7855976617617413E-2</v>
      </c>
    </row>
    <row r="146" spans="1:42">
      <c r="A146" s="2" t="s">
        <v>12</v>
      </c>
      <c r="B146" s="47"/>
      <c r="C146" s="23"/>
      <c r="D146" s="23"/>
      <c r="E146" s="23"/>
      <c r="F146" s="23"/>
      <c r="G146" s="47"/>
      <c r="H146">
        <f t="shared" si="200"/>
        <v>0</v>
      </c>
      <c r="I146" s="12">
        <f t="shared" si="200"/>
        <v>0</v>
      </c>
      <c r="J146">
        <f t="shared" si="200"/>
        <v>0</v>
      </c>
      <c r="K146">
        <f t="shared" si="200"/>
        <v>0</v>
      </c>
      <c r="L146" s="47"/>
      <c r="M146" s="23">
        <f t="shared" si="201"/>
        <v>0</v>
      </c>
      <c r="N146" s="23">
        <f t="shared" si="201"/>
        <v>0</v>
      </c>
      <c r="O146" s="23">
        <f t="shared" si="201"/>
        <v>0</v>
      </c>
      <c r="P146" s="23">
        <f t="shared" si="201"/>
        <v>0</v>
      </c>
      <c r="Q146" s="47"/>
      <c r="R146" s="23">
        <f t="shared" si="193"/>
        <v>0</v>
      </c>
      <c r="S146" s="23">
        <f t="shared" si="188"/>
        <v>0</v>
      </c>
      <c r="T146" s="23">
        <f t="shared" si="188"/>
        <v>0</v>
      </c>
      <c r="U146" s="23">
        <f t="shared" si="188"/>
        <v>0</v>
      </c>
      <c r="V146" s="47"/>
      <c r="W146" s="23">
        <f t="shared" si="194"/>
        <v>0</v>
      </c>
      <c r="X146" s="23">
        <f t="shared" si="189"/>
        <v>0</v>
      </c>
      <c r="Y146" s="23">
        <f t="shared" si="189"/>
        <v>0</v>
      </c>
      <c r="Z146" s="23">
        <f t="shared" si="189"/>
        <v>0</v>
      </c>
      <c r="AA146" s="47"/>
      <c r="AB146" s="23">
        <f t="shared" si="195"/>
        <v>0</v>
      </c>
      <c r="AC146" s="23">
        <f t="shared" si="190"/>
        <v>0</v>
      </c>
      <c r="AD146" s="23">
        <f t="shared" si="190"/>
        <v>0</v>
      </c>
      <c r="AE146" s="23">
        <f t="shared" si="190"/>
        <v>0</v>
      </c>
      <c r="AF146" s="47"/>
      <c r="AG146" s="23">
        <f t="shared" si="196"/>
        <v>0</v>
      </c>
      <c r="AH146" s="23">
        <f t="shared" si="191"/>
        <v>0</v>
      </c>
      <c r="AI146" s="23">
        <f t="shared" si="191"/>
        <v>0</v>
      </c>
      <c r="AJ146" s="23">
        <f t="shared" si="191"/>
        <v>0</v>
      </c>
      <c r="AK146" s="47"/>
      <c r="AL146" s="23">
        <f t="shared" si="197"/>
        <v>0</v>
      </c>
      <c r="AM146" s="23">
        <f t="shared" si="192"/>
        <v>0</v>
      </c>
      <c r="AN146" s="23">
        <f t="shared" si="192"/>
        <v>0</v>
      </c>
      <c r="AO146" s="23">
        <f t="shared" si="192"/>
        <v>0</v>
      </c>
      <c r="AP146" s="47"/>
    </row>
    <row r="147" spans="1:42">
      <c r="A147" s="2" t="s">
        <v>13</v>
      </c>
      <c r="B147" s="47"/>
      <c r="C147" s="23"/>
      <c r="D147" s="23"/>
      <c r="E147" s="23"/>
      <c r="F147" s="23"/>
      <c r="G147" s="47"/>
      <c r="H147">
        <f t="shared" si="200"/>
        <v>0</v>
      </c>
      <c r="I147" s="12">
        <f t="shared" si="200"/>
        <v>0</v>
      </c>
      <c r="J147">
        <f t="shared" si="200"/>
        <v>0</v>
      </c>
      <c r="K147">
        <f t="shared" si="200"/>
        <v>0</v>
      </c>
      <c r="L147" s="47"/>
      <c r="M147" s="23">
        <f t="shared" si="201"/>
        <v>0</v>
      </c>
      <c r="N147" s="23">
        <f t="shared" si="201"/>
        <v>0</v>
      </c>
      <c r="O147" s="23">
        <f t="shared" si="201"/>
        <v>0</v>
      </c>
      <c r="P147" s="23">
        <f t="shared" si="201"/>
        <v>0</v>
      </c>
      <c r="Q147" s="47"/>
      <c r="R147" s="23">
        <f t="shared" si="193"/>
        <v>0</v>
      </c>
      <c r="S147" s="23">
        <f t="shared" si="188"/>
        <v>0</v>
      </c>
      <c r="T147" s="23">
        <f t="shared" si="188"/>
        <v>0</v>
      </c>
      <c r="U147" s="23">
        <f t="shared" si="188"/>
        <v>0</v>
      </c>
      <c r="V147" s="47"/>
      <c r="W147" s="23">
        <f t="shared" si="194"/>
        <v>0</v>
      </c>
      <c r="X147" s="23">
        <f t="shared" si="189"/>
        <v>0</v>
      </c>
      <c r="Y147" s="23">
        <f t="shared" si="189"/>
        <v>0</v>
      </c>
      <c r="Z147" s="23">
        <f t="shared" si="189"/>
        <v>0</v>
      </c>
      <c r="AA147" s="47"/>
      <c r="AB147" s="23">
        <f t="shared" si="195"/>
        <v>0</v>
      </c>
      <c r="AC147" s="23">
        <f t="shared" si="190"/>
        <v>0</v>
      </c>
      <c r="AD147" s="23">
        <f t="shared" si="190"/>
        <v>0</v>
      </c>
      <c r="AE147" s="23">
        <f t="shared" si="190"/>
        <v>0</v>
      </c>
      <c r="AF147" s="47"/>
      <c r="AG147" s="23">
        <f t="shared" si="196"/>
        <v>0</v>
      </c>
      <c r="AH147" s="23">
        <f t="shared" si="191"/>
        <v>0</v>
      </c>
      <c r="AI147" s="23">
        <f t="shared" si="191"/>
        <v>0</v>
      </c>
      <c r="AJ147" s="23">
        <f t="shared" si="191"/>
        <v>0</v>
      </c>
      <c r="AK147" s="47"/>
      <c r="AL147" s="23">
        <f t="shared" si="197"/>
        <v>0</v>
      </c>
      <c r="AM147" s="23">
        <f t="shared" si="192"/>
        <v>0</v>
      </c>
      <c r="AN147" s="23">
        <f t="shared" si="192"/>
        <v>0</v>
      </c>
      <c r="AO147" s="23">
        <f t="shared" si="192"/>
        <v>0</v>
      </c>
      <c r="AP147" s="47"/>
    </row>
    <row r="148" spans="1:42">
      <c r="A148" s="2" t="s">
        <v>14</v>
      </c>
      <c r="B148" s="47">
        <v>0.13</v>
      </c>
      <c r="C148">
        <f t="shared" ref="C148:F149" si="205">$B148+((C$1-$B$1)*($G148-$B148)/($G$1-$B$1))</f>
        <v>0.13042864341866559</v>
      </c>
      <c r="D148">
        <f t="shared" si="205"/>
        <v>0.13085728683733119</v>
      </c>
      <c r="E148">
        <f t="shared" si="205"/>
        <v>0.13128593025599677</v>
      </c>
      <c r="F148">
        <f t="shared" si="205"/>
        <v>0.13171457367466238</v>
      </c>
      <c r="G148" s="47">
        <v>0.13214321709332796</v>
      </c>
      <c r="H148">
        <f t="shared" si="200"/>
        <v>0.13380467647651684</v>
      </c>
      <c r="I148" s="12">
        <f t="shared" si="200"/>
        <v>0.13546613585970571</v>
      </c>
      <c r="J148">
        <f t="shared" si="200"/>
        <v>0.13712759524289458</v>
      </c>
      <c r="K148">
        <f t="shared" si="200"/>
        <v>0.13878905462608346</v>
      </c>
      <c r="L148" s="47">
        <v>0.14045051400927233</v>
      </c>
      <c r="M148" s="23">
        <f t="shared" si="201"/>
        <v>0.14078280588591011</v>
      </c>
      <c r="N148" s="23">
        <f t="shared" si="201"/>
        <v>0.14111509776254788</v>
      </c>
      <c r="O148" s="23">
        <f t="shared" si="201"/>
        <v>0.14144738963918566</v>
      </c>
      <c r="P148" s="23">
        <f t="shared" si="201"/>
        <v>0.14177968151582343</v>
      </c>
      <c r="Q148" s="47">
        <v>0.1421119733924612</v>
      </c>
      <c r="R148" s="23">
        <f t="shared" si="193"/>
        <v>0.14377343277565008</v>
      </c>
      <c r="S148" s="23">
        <f t="shared" si="188"/>
        <v>0.14543489215883895</v>
      </c>
      <c r="T148" s="23">
        <f t="shared" si="188"/>
        <v>0.14709635154202783</v>
      </c>
      <c r="U148" s="23">
        <f t="shared" si="188"/>
        <v>0.1487578109252167</v>
      </c>
      <c r="V148" s="47">
        <v>0.15041927030840557</v>
      </c>
      <c r="W148" s="23">
        <f t="shared" si="194"/>
        <v>0.15075156218504335</v>
      </c>
      <c r="X148" s="23">
        <f t="shared" si="189"/>
        <v>0.15108385406168112</v>
      </c>
      <c r="Y148" s="23">
        <f t="shared" si="189"/>
        <v>0.1514161459383189</v>
      </c>
      <c r="Z148" s="23">
        <f t="shared" si="189"/>
        <v>0.15174843781495667</v>
      </c>
      <c r="AA148" s="47">
        <v>0.15208072969159445</v>
      </c>
      <c r="AB148" s="23">
        <f t="shared" si="195"/>
        <v>0.15374218907478332</v>
      </c>
      <c r="AC148" s="23">
        <f t="shared" si="190"/>
        <v>0.15540364845797219</v>
      </c>
      <c r="AD148" s="23">
        <f t="shared" si="190"/>
        <v>0.15706510784116107</v>
      </c>
      <c r="AE148" s="23">
        <f t="shared" si="190"/>
        <v>0.15872656722434994</v>
      </c>
      <c r="AF148" s="47">
        <v>0.16038802660753881</v>
      </c>
      <c r="AG148" s="23">
        <f t="shared" si="196"/>
        <v>0.16072031848417659</v>
      </c>
      <c r="AH148" s="23">
        <f t="shared" si="191"/>
        <v>0.16105261036081436</v>
      </c>
      <c r="AI148" s="23">
        <f t="shared" si="191"/>
        <v>0.16138490223745214</v>
      </c>
      <c r="AJ148" s="23">
        <f t="shared" si="191"/>
        <v>0.16171719411408991</v>
      </c>
      <c r="AK148" s="47">
        <v>0.16204948599072769</v>
      </c>
      <c r="AL148" s="23">
        <f t="shared" si="197"/>
        <v>0.16371094537391656</v>
      </c>
      <c r="AM148" s="23">
        <f t="shared" si="192"/>
        <v>0.16537240475710543</v>
      </c>
      <c r="AN148" s="23">
        <f t="shared" si="192"/>
        <v>0.16703386414029431</v>
      </c>
      <c r="AO148" s="23">
        <f t="shared" si="192"/>
        <v>0.16869532352348318</v>
      </c>
      <c r="AP148" s="47">
        <v>0.17035678290667206</v>
      </c>
    </row>
    <row r="149" spans="1:42">
      <c r="A149" s="2" t="s">
        <v>15</v>
      </c>
      <c r="B149" s="47">
        <v>7.0000000000000007E-2</v>
      </c>
      <c r="C149">
        <f t="shared" si="205"/>
        <v>7.0089800443458986E-2</v>
      </c>
      <c r="D149">
        <f t="shared" si="205"/>
        <v>7.0179600886917964E-2</v>
      </c>
      <c r="E149">
        <f t="shared" si="205"/>
        <v>7.0269401330376943E-2</v>
      </c>
      <c r="F149">
        <f t="shared" si="205"/>
        <v>7.0359201773835922E-2</v>
      </c>
      <c r="G149" s="47">
        <v>7.0449002217294901E-2</v>
      </c>
      <c r="H149">
        <f t="shared" si="200"/>
        <v>7.0953436807095344E-2</v>
      </c>
      <c r="I149" s="12">
        <f t="shared" si="200"/>
        <v>7.1457871396895786E-2</v>
      </c>
      <c r="J149">
        <f t="shared" si="200"/>
        <v>7.1962305986696229E-2</v>
      </c>
      <c r="K149">
        <f t="shared" si="200"/>
        <v>7.2466740576496672E-2</v>
      </c>
      <c r="L149" s="47">
        <v>7.2971175166297114E-2</v>
      </c>
      <c r="M149" s="23">
        <f t="shared" si="201"/>
        <v>7.3072062084257206E-2</v>
      </c>
      <c r="N149" s="23">
        <f t="shared" si="201"/>
        <v>7.3172949002217297E-2</v>
      </c>
      <c r="O149" s="23">
        <f t="shared" si="201"/>
        <v>7.3273835920177374E-2</v>
      </c>
      <c r="P149" s="23">
        <f t="shared" si="201"/>
        <v>7.3374722838137466E-2</v>
      </c>
      <c r="Q149" s="47">
        <v>7.3475609756097557E-2</v>
      </c>
      <c r="R149" s="23">
        <f t="shared" si="193"/>
        <v>7.3980044345897999E-2</v>
      </c>
      <c r="S149" s="23">
        <f t="shared" si="188"/>
        <v>7.4484478935698442E-2</v>
      </c>
      <c r="T149" s="23">
        <f t="shared" si="188"/>
        <v>7.4988913525498885E-2</v>
      </c>
      <c r="U149" s="23">
        <f t="shared" si="188"/>
        <v>7.5493348115299327E-2</v>
      </c>
      <c r="V149" s="47">
        <v>7.599778270509977E-2</v>
      </c>
      <c r="W149" s="23">
        <f t="shared" si="194"/>
        <v>7.6098669623059861E-2</v>
      </c>
      <c r="X149" s="23">
        <f t="shared" si="189"/>
        <v>7.6199556541019953E-2</v>
      </c>
      <c r="Y149" s="23">
        <f t="shared" si="189"/>
        <v>7.630044345898003E-2</v>
      </c>
      <c r="Z149" s="23">
        <f t="shared" si="189"/>
        <v>7.6401330376940121E-2</v>
      </c>
      <c r="AA149" s="47">
        <v>7.6502217294900213E-2</v>
      </c>
      <c r="AB149" s="23">
        <f t="shared" si="195"/>
        <v>7.7006651884700655E-2</v>
      </c>
      <c r="AC149" s="23">
        <f t="shared" si="190"/>
        <v>7.7511086474501098E-2</v>
      </c>
      <c r="AD149" s="23">
        <f t="shared" si="190"/>
        <v>7.8015521064301541E-2</v>
      </c>
      <c r="AE149" s="23">
        <f t="shared" si="190"/>
        <v>7.8519955654101983E-2</v>
      </c>
      <c r="AF149" s="47">
        <v>7.9024390243902426E-2</v>
      </c>
      <c r="AG149" s="23">
        <f t="shared" si="196"/>
        <v>7.9125277161862517E-2</v>
      </c>
      <c r="AH149" s="23">
        <f t="shared" si="191"/>
        <v>7.9226164079822609E-2</v>
      </c>
      <c r="AI149" s="23">
        <f t="shared" si="191"/>
        <v>7.9327050997782686E-2</v>
      </c>
      <c r="AJ149" s="23">
        <f t="shared" si="191"/>
        <v>7.9427937915742777E-2</v>
      </c>
      <c r="AK149" s="47">
        <v>7.9528824833702869E-2</v>
      </c>
      <c r="AL149" s="23">
        <f t="shared" si="197"/>
        <v>8.0033259423503311E-2</v>
      </c>
      <c r="AM149" s="23">
        <f t="shared" si="192"/>
        <v>8.0537694013303754E-2</v>
      </c>
      <c r="AN149" s="23">
        <f t="shared" si="192"/>
        <v>8.1042128603104197E-2</v>
      </c>
      <c r="AO149" s="23">
        <f t="shared" si="192"/>
        <v>8.1546563192904639E-2</v>
      </c>
      <c r="AP149" s="47">
        <v>8.2050997782705082E-2</v>
      </c>
    </row>
    <row r="150" spans="1:42">
      <c r="A150" s="2" t="s">
        <v>16</v>
      </c>
      <c r="B150" s="47"/>
      <c r="C150" s="23"/>
      <c r="D150" s="23"/>
      <c r="E150" s="23"/>
      <c r="F150" s="23"/>
      <c r="G150" s="47"/>
      <c r="H150">
        <f t="shared" si="200"/>
        <v>0</v>
      </c>
      <c r="I150" s="12">
        <f t="shared" si="200"/>
        <v>0</v>
      </c>
      <c r="J150">
        <f t="shared" si="200"/>
        <v>0</v>
      </c>
      <c r="K150">
        <f t="shared" si="200"/>
        <v>0</v>
      </c>
      <c r="L150" s="47"/>
      <c r="M150" s="23">
        <f t="shared" si="201"/>
        <v>0</v>
      </c>
      <c r="N150" s="23">
        <f t="shared" si="201"/>
        <v>0</v>
      </c>
      <c r="O150" s="23">
        <f t="shared" si="201"/>
        <v>0</v>
      </c>
      <c r="P150" s="23">
        <f t="shared" si="201"/>
        <v>0</v>
      </c>
      <c r="Q150" s="47"/>
      <c r="R150" s="23">
        <f t="shared" si="193"/>
        <v>0</v>
      </c>
      <c r="S150" s="23">
        <f t="shared" si="188"/>
        <v>0</v>
      </c>
      <c r="T150" s="23">
        <f t="shared" si="188"/>
        <v>0</v>
      </c>
      <c r="U150" s="23">
        <f t="shared" si="188"/>
        <v>0</v>
      </c>
      <c r="V150" s="47"/>
      <c r="W150" s="23">
        <f t="shared" si="194"/>
        <v>0</v>
      </c>
      <c r="X150" s="23">
        <f t="shared" si="189"/>
        <v>0</v>
      </c>
      <c r="Y150" s="23">
        <f t="shared" si="189"/>
        <v>0</v>
      </c>
      <c r="Z150" s="23">
        <f t="shared" si="189"/>
        <v>0</v>
      </c>
      <c r="AA150" s="47"/>
      <c r="AB150" s="23">
        <f t="shared" si="195"/>
        <v>0</v>
      </c>
      <c r="AC150" s="23">
        <f t="shared" si="190"/>
        <v>0</v>
      </c>
      <c r="AD150" s="23">
        <f t="shared" si="190"/>
        <v>0</v>
      </c>
      <c r="AE150" s="23">
        <f t="shared" si="190"/>
        <v>0</v>
      </c>
      <c r="AF150" s="47"/>
      <c r="AG150" s="23">
        <f t="shared" si="196"/>
        <v>0</v>
      </c>
      <c r="AH150" s="23">
        <f t="shared" si="191"/>
        <v>0</v>
      </c>
      <c r="AI150" s="23">
        <f t="shared" si="191"/>
        <v>0</v>
      </c>
      <c r="AJ150" s="23">
        <f t="shared" si="191"/>
        <v>0</v>
      </c>
      <c r="AK150" s="47"/>
      <c r="AL150" s="23">
        <f t="shared" si="197"/>
        <v>0</v>
      </c>
      <c r="AM150" s="23">
        <f t="shared" si="192"/>
        <v>0</v>
      </c>
      <c r="AN150" s="23">
        <f t="shared" si="192"/>
        <v>0</v>
      </c>
      <c r="AO150" s="23">
        <f t="shared" si="192"/>
        <v>0</v>
      </c>
      <c r="AP150" s="47"/>
    </row>
    <row r="151" spans="1:42">
      <c r="B151" s="47"/>
      <c r="C151" s="23"/>
      <c r="D151" s="23"/>
      <c r="E151" s="23"/>
      <c r="F151" s="23"/>
      <c r="G151" s="47"/>
      <c r="L151" s="47"/>
      <c r="M151" s="23"/>
      <c r="N151" s="23"/>
      <c r="O151" s="23"/>
      <c r="P151" s="23"/>
      <c r="Q151" s="47"/>
      <c r="R151" s="23"/>
      <c r="S151" s="23"/>
      <c r="T151" s="23"/>
      <c r="U151" s="23"/>
      <c r="V151" s="47"/>
      <c r="W151" s="23"/>
      <c r="X151" s="23"/>
      <c r="Y151" s="23"/>
      <c r="Z151" s="23"/>
      <c r="AA151" s="47"/>
      <c r="AB151" s="23"/>
      <c r="AC151" s="23"/>
      <c r="AD151" s="23"/>
      <c r="AE151" s="23"/>
      <c r="AF151" s="47"/>
      <c r="AG151" s="23"/>
      <c r="AH151" s="23"/>
      <c r="AI151" s="23"/>
      <c r="AJ151" s="23"/>
      <c r="AK151" s="47"/>
      <c r="AL151" s="23"/>
      <c r="AM151" s="23"/>
      <c r="AN151" s="23"/>
      <c r="AO151" s="23"/>
      <c r="AP151" s="47"/>
    </row>
    <row r="152" spans="1:42">
      <c r="B152" s="47"/>
      <c r="C152" s="23"/>
      <c r="D152" s="23"/>
      <c r="E152" s="23"/>
      <c r="F152" s="23"/>
      <c r="G152" s="47"/>
      <c r="L152" s="47"/>
      <c r="M152" s="23"/>
      <c r="N152" s="23"/>
      <c r="O152" s="23"/>
      <c r="P152" s="23"/>
      <c r="Q152" s="47"/>
      <c r="R152" s="23"/>
      <c r="S152" s="23"/>
      <c r="T152" s="23"/>
      <c r="U152" s="23"/>
      <c r="V152" s="47"/>
      <c r="W152" s="23"/>
      <c r="X152" s="23"/>
      <c r="Y152" s="23"/>
      <c r="Z152" s="23"/>
      <c r="AA152" s="47"/>
      <c r="AB152" s="23"/>
      <c r="AC152" s="23"/>
      <c r="AD152" s="23"/>
      <c r="AE152" s="23"/>
      <c r="AF152" s="47"/>
      <c r="AG152" s="23"/>
      <c r="AH152" s="23"/>
      <c r="AI152" s="23"/>
      <c r="AJ152" s="23"/>
      <c r="AK152" s="47"/>
      <c r="AL152" s="23"/>
      <c r="AM152" s="23"/>
      <c r="AN152" s="23"/>
      <c r="AO152" s="23"/>
      <c r="AP152" s="47"/>
    </row>
    <row r="153" spans="1:42">
      <c r="A153" s="16" t="s">
        <v>62</v>
      </c>
      <c r="B153" s="47"/>
      <c r="C153" s="23"/>
      <c r="D153" s="23"/>
      <c r="E153" s="23"/>
      <c r="F153" s="23"/>
      <c r="G153" s="47"/>
      <c r="L153" s="47"/>
      <c r="M153" s="23"/>
      <c r="N153" s="23"/>
      <c r="O153" s="23"/>
      <c r="P153" s="23"/>
      <c r="Q153" s="47"/>
      <c r="R153" s="23"/>
      <c r="S153" s="23"/>
      <c r="T153" s="23"/>
      <c r="U153" s="23"/>
      <c r="V153" s="47"/>
      <c r="W153" s="23"/>
      <c r="X153" s="23"/>
      <c r="Y153" s="23"/>
      <c r="Z153" s="23"/>
      <c r="AA153" s="47"/>
      <c r="AB153" s="23"/>
      <c r="AC153" s="23"/>
      <c r="AD153" s="23"/>
      <c r="AE153" s="23"/>
      <c r="AF153" s="47"/>
      <c r="AG153" s="23"/>
      <c r="AH153" s="23"/>
      <c r="AI153" s="23"/>
      <c r="AJ153" s="23"/>
      <c r="AK153" s="47"/>
      <c r="AL153" s="23"/>
      <c r="AM153" s="23"/>
      <c r="AN153" s="23"/>
      <c r="AO153" s="23"/>
      <c r="AP153" s="47"/>
    </row>
    <row r="154" spans="1:42">
      <c r="A154" s="2" t="s">
        <v>7</v>
      </c>
      <c r="B154" s="47">
        <v>0.26</v>
      </c>
      <c r="C154">
        <f t="shared" ref="C154:F154" si="206">$B154+((C$1-$B$1)*($G154-$B154)/($G$1-$B$1))</f>
        <v>0.26</v>
      </c>
      <c r="D154">
        <f t="shared" si="206"/>
        <v>0.26</v>
      </c>
      <c r="E154">
        <f t="shared" si="206"/>
        <v>0.25999999999999995</v>
      </c>
      <c r="F154">
        <f t="shared" si="206"/>
        <v>0.25999999999999995</v>
      </c>
      <c r="G154" s="47">
        <v>0.25999999999999995</v>
      </c>
      <c r="H154">
        <f t="shared" si="200"/>
        <v>0.26399999999999996</v>
      </c>
      <c r="I154" s="12">
        <f t="shared" si="200"/>
        <v>0.26799999999999996</v>
      </c>
      <c r="J154">
        <f t="shared" si="200"/>
        <v>0.27200000000000002</v>
      </c>
      <c r="K154">
        <f t="shared" si="200"/>
        <v>0.27600000000000002</v>
      </c>
      <c r="L154" s="47">
        <v>0.28000000000000003</v>
      </c>
      <c r="M154" s="23">
        <f t="shared" si="201"/>
        <v>0.28600000000000003</v>
      </c>
      <c r="N154" s="23">
        <f t="shared" si="201"/>
        <v>0.29200000000000004</v>
      </c>
      <c r="O154" s="23">
        <f t="shared" si="201"/>
        <v>0.29800000000000004</v>
      </c>
      <c r="P154" s="23">
        <f t="shared" si="201"/>
        <v>0.30400000000000005</v>
      </c>
      <c r="Q154" s="47">
        <v>0.31000000000000005</v>
      </c>
      <c r="R154" s="23">
        <f t="shared" si="193"/>
        <v>0.31600000000000006</v>
      </c>
      <c r="S154" s="23">
        <f t="shared" si="188"/>
        <v>0.32200000000000006</v>
      </c>
      <c r="T154" s="23">
        <f t="shared" si="188"/>
        <v>0.32800000000000001</v>
      </c>
      <c r="U154" s="23">
        <f t="shared" si="188"/>
        <v>0.33400000000000002</v>
      </c>
      <c r="V154" s="47">
        <v>0.34</v>
      </c>
      <c r="W154" s="23">
        <f t="shared" si="194"/>
        <v>0.34600000000000003</v>
      </c>
      <c r="X154" s="23">
        <f t="shared" si="189"/>
        <v>0.35200000000000004</v>
      </c>
      <c r="Y154" s="23">
        <f t="shared" si="189"/>
        <v>0.35800000000000004</v>
      </c>
      <c r="Z154" s="23">
        <f t="shared" si="189"/>
        <v>0.36400000000000005</v>
      </c>
      <c r="AA154" s="47">
        <v>0.37000000000000005</v>
      </c>
      <c r="AB154" s="23">
        <f t="shared" si="195"/>
        <v>0.37800000000000006</v>
      </c>
      <c r="AC154" s="23">
        <f t="shared" si="190"/>
        <v>0.38600000000000007</v>
      </c>
      <c r="AD154" s="23">
        <f t="shared" si="190"/>
        <v>0.39400000000000002</v>
      </c>
      <c r="AE154" s="23">
        <f t="shared" si="190"/>
        <v>0.40200000000000002</v>
      </c>
      <c r="AF154" s="47">
        <v>0.41000000000000003</v>
      </c>
      <c r="AG154" s="23">
        <f t="shared" si="196"/>
        <v>0.41600000000000004</v>
      </c>
      <c r="AH154" s="23">
        <f t="shared" si="191"/>
        <v>0.42200000000000004</v>
      </c>
      <c r="AI154" s="23">
        <f t="shared" si="191"/>
        <v>0.42799999999999999</v>
      </c>
      <c r="AJ154" s="23">
        <f t="shared" si="191"/>
        <v>0.434</v>
      </c>
      <c r="AK154" s="47">
        <v>0.44</v>
      </c>
      <c r="AL154" s="23">
        <f t="shared" si="197"/>
        <v>0.44600000000000001</v>
      </c>
      <c r="AM154" s="23">
        <f t="shared" si="192"/>
        <v>0.45200000000000001</v>
      </c>
      <c r="AN154" s="23">
        <f t="shared" si="192"/>
        <v>0.45799999999999996</v>
      </c>
      <c r="AO154" s="23">
        <f t="shared" si="192"/>
        <v>0.46399999999999997</v>
      </c>
      <c r="AP154" s="47">
        <v>0.47</v>
      </c>
    </row>
    <row r="155" spans="1:42">
      <c r="A155" s="2" t="s">
        <v>8</v>
      </c>
      <c r="B155" s="47"/>
      <c r="C155" s="23"/>
      <c r="D155" s="23"/>
      <c r="E155" s="23"/>
      <c r="F155" s="23"/>
      <c r="G155" s="47"/>
      <c r="H155">
        <f t="shared" si="200"/>
        <v>0</v>
      </c>
      <c r="I155" s="12">
        <f t="shared" si="200"/>
        <v>0</v>
      </c>
      <c r="J155">
        <f t="shared" si="200"/>
        <v>0</v>
      </c>
      <c r="K155">
        <f t="shared" si="200"/>
        <v>0</v>
      </c>
      <c r="L155" s="47"/>
      <c r="M155" s="23">
        <f t="shared" si="201"/>
        <v>0</v>
      </c>
      <c r="N155" s="23">
        <f t="shared" si="201"/>
        <v>0</v>
      </c>
      <c r="O155" s="23">
        <f t="shared" si="201"/>
        <v>0</v>
      </c>
      <c r="P155" s="23">
        <f t="shared" si="201"/>
        <v>0</v>
      </c>
      <c r="Q155" s="47"/>
      <c r="R155" s="23">
        <f t="shared" si="193"/>
        <v>0</v>
      </c>
      <c r="S155" s="23">
        <f t="shared" si="188"/>
        <v>0</v>
      </c>
      <c r="T155" s="23">
        <f t="shared" si="188"/>
        <v>0</v>
      </c>
      <c r="U155" s="23">
        <f t="shared" si="188"/>
        <v>0</v>
      </c>
      <c r="V155" s="47"/>
      <c r="W155" s="23">
        <f t="shared" si="194"/>
        <v>0</v>
      </c>
      <c r="X155" s="23">
        <f t="shared" si="189"/>
        <v>0</v>
      </c>
      <c r="Y155" s="23">
        <f t="shared" si="189"/>
        <v>0</v>
      </c>
      <c r="Z155" s="23">
        <f t="shared" si="189"/>
        <v>0</v>
      </c>
      <c r="AA155" s="47"/>
      <c r="AB155" s="23">
        <f t="shared" si="195"/>
        <v>0</v>
      </c>
      <c r="AC155" s="23">
        <f t="shared" si="190"/>
        <v>0</v>
      </c>
      <c r="AD155" s="23">
        <f t="shared" si="190"/>
        <v>0</v>
      </c>
      <c r="AE155" s="23">
        <f t="shared" si="190"/>
        <v>0</v>
      </c>
      <c r="AF155" s="47"/>
      <c r="AG155" s="23">
        <f t="shared" si="196"/>
        <v>0</v>
      </c>
      <c r="AH155" s="23">
        <f t="shared" si="191"/>
        <v>0</v>
      </c>
      <c r="AI155" s="23">
        <f t="shared" si="191"/>
        <v>0</v>
      </c>
      <c r="AJ155" s="23">
        <f t="shared" si="191"/>
        <v>0</v>
      </c>
      <c r="AK155" s="47"/>
      <c r="AL155" s="23">
        <f t="shared" si="197"/>
        <v>0</v>
      </c>
      <c r="AM155" s="23">
        <f t="shared" si="192"/>
        <v>0</v>
      </c>
      <c r="AN155" s="23">
        <f t="shared" si="192"/>
        <v>0</v>
      </c>
      <c r="AO155" s="23">
        <f t="shared" si="192"/>
        <v>0</v>
      </c>
      <c r="AP155" s="47"/>
    </row>
    <row r="156" spans="1:42">
      <c r="A156" s="2" t="s">
        <v>9</v>
      </c>
      <c r="B156" s="47"/>
      <c r="C156" s="23"/>
      <c r="D156" s="23"/>
      <c r="E156" s="23"/>
      <c r="F156" s="23"/>
      <c r="G156" s="47"/>
      <c r="H156">
        <f t="shared" si="200"/>
        <v>0</v>
      </c>
      <c r="I156" s="12">
        <f t="shared" si="200"/>
        <v>0</v>
      </c>
      <c r="J156">
        <f t="shared" si="200"/>
        <v>0</v>
      </c>
      <c r="K156">
        <f t="shared" si="200"/>
        <v>0</v>
      </c>
      <c r="L156" s="47"/>
      <c r="M156" s="23">
        <f t="shared" si="201"/>
        <v>0</v>
      </c>
      <c r="N156" s="23">
        <f t="shared" si="201"/>
        <v>0</v>
      </c>
      <c r="O156" s="23">
        <f t="shared" si="201"/>
        <v>0</v>
      </c>
      <c r="P156" s="23">
        <f t="shared" si="201"/>
        <v>0</v>
      </c>
      <c r="Q156" s="47"/>
      <c r="R156" s="23">
        <f t="shared" si="193"/>
        <v>0</v>
      </c>
      <c r="S156" s="23">
        <f t="shared" si="188"/>
        <v>0</v>
      </c>
      <c r="T156" s="23">
        <f t="shared" si="188"/>
        <v>0</v>
      </c>
      <c r="U156" s="23">
        <f t="shared" si="188"/>
        <v>0</v>
      </c>
      <c r="V156" s="47"/>
      <c r="W156" s="23">
        <f t="shared" si="194"/>
        <v>0</v>
      </c>
      <c r="X156" s="23">
        <f t="shared" si="189"/>
        <v>0</v>
      </c>
      <c r="Y156" s="23">
        <f t="shared" si="189"/>
        <v>0</v>
      </c>
      <c r="Z156" s="23">
        <f t="shared" si="189"/>
        <v>0</v>
      </c>
      <c r="AA156" s="47"/>
      <c r="AB156" s="23">
        <f t="shared" si="195"/>
        <v>0</v>
      </c>
      <c r="AC156" s="23">
        <f t="shared" si="190"/>
        <v>0</v>
      </c>
      <c r="AD156" s="23">
        <f t="shared" si="190"/>
        <v>0</v>
      </c>
      <c r="AE156" s="23">
        <f t="shared" si="190"/>
        <v>0</v>
      </c>
      <c r="AF156" s="47"/>
      <c r="AG156" s="23">
        <f t="shared" si="196"/>
        <v>0</v>
      </c>
      <c r="AH156" s="23">
        <f t="shared" si="191"/>
        <v>0</v>
      </c>
      <c r="AI156" s="23">
        <f t="shared" si="191"/>
        <v>0</v>
      </c>
      <c r="AJ156" s="23">
        <f t="shared" si="191"/>
        <v>0</v>
      </c>
      <c r="AK156" s="47"/>
      <c r="AL156" s="23">
        <f t="shared" si="197"/>
        <v>0</v>
      </c>
      <c r="AM156" s="23">
        <f t="shared" si="192"/>
        <v>0</v>
      </c>
      <c r="AN156" s="23">
        <f t="shared" si="192"/>
        <v>0</v>
      </c>
      <c r="AO156" s="23">
        <f t="shared" si="192"/>
        <v>0</v>
      </c>
      <c r="AP156" s="47"/>
    </row>
    <row r="157" spans="1:42">
      <c r="A157" s="2" t="s">
        <v>10</v>
      </c>
      <c r="B157" s="47">
        <f>SUM(B158:B160)</f>
        <v>6.3300000000000018</v>
      </c>
      <c r="C157">
        <f t="shared" ref="C157:F160" si="207">$B157+((C$1-$B$1)*($G157-$B157)/($G$1-$B$1))</f>
        <v>6.3480000000000016</v>
      </c>
      <c r="D157">
        <f t="shared" si="207"/>
        <v>6.3660000000000014</v>
      </c>
      <c r="E157">
        <f t="shared" si="207"/>
        <v>6.3840000000000021</v>
      </c>
      <c r="F157">
        <f t="shared" si="207"/>
        <v>6.4020000000000019</v>
      </c>
      <c r="G157" s="47">
        <f t="shared" ref="G157:AP157" si="208">SUM(G158:G160)</f>
        <v>6.4200000000000017</v>
      </c>
      <c r="H157">
        <f t="shared" si="200"/>
        <v>6.5120000000000022</v>
      </c>
      <c r="I157" s="12">
        <f t="shared" si="200"/>
        <v>6.6040000000000019</v>
      </c>
      <c r="J157">
        <f t="shared" si="200"/>
        <v>6.6960000000000024</v>
      </c>
      <c r="K157">
        <f t="shared" si="200"/>
        <v>6.788000000000002</v>
      </c>
      <c r="L157" s="47">
        <f t="shared" si="208"/>
        <v>6.8800000000000026</v>
      </c>
      <c r="M157" s="23">
        <f t="shared" si="201"/>
        <v>7.0180000000000016</v>
      </c>
      <c r="N157" s="23">
        <f t="shared" si="201"/>
        <v>7.1560000000000015</v>
      </c>
      <c r="O157" s="23">
        <f t="shared" si="201"/>
        <v>7.2940000000000005</v>
      </c>
      <c r="P157" s="23">
        <f t="shared" si="201"/>
        <v>7.4320000000000004</v>
      </c>
      <c r="Q157" s="47">
        <f t="shared" si="208"/>
        <v>7.5699999999999994</v>
      </c>
      <c r="R157" s="23">
        <f t="shared" si="193"/>
        <v>7.6979999999999995</v>
      </c>
      <c r="S157" s="23">
        <f t="shared" si="188"/>
        <v>7.8259999999999996</v>
      </c>
      <c r="T157" s="23">
        <f t="shared" si="188"/>
        <v>7.9540000000000006</v>
      </c>
      <c r="U157" s="23">
        <f t="shared" si="188"/>
        <v>8.0820000000000007</v>
      </c>
      <c r="V157" s="47">
        <f t="shared" si="208"/>
        <v>8.2100000000000009</v>
      </c>
      <c r="W157" s="23">
        <f t="shared" si="194"/>
        <v>8.3680000000000003</v>
      </c>
      <c r="X157" s="23">
        <f t="shared" si="189"/>
        <v>8.5259999999999998</v>
      </c>
      <c r="Y157" s="23">
        <f t="shared" si="189"/>
        <v>8.6840000000000011</v>
      </c>
      <c r="Z157" s="23">
        <f t="shared" si="189"/>
        <v>8.8420000000000005</v>
      </c>
      <c r="AA157" s="47">
        <f t="shared" si="208"/>
        <v>9</v>
      </c>
      <c r="AB157" s="23">
        <f t="shared" si="195"/>
        <v>9.1300000000000008</v>
      </c>
      <c r="AC157" s="23">
        <f t="shared" si="190"/>
        <v>9.26</v>
      </c>
      <c r="AD157" s="23">
        <f t="shared" si="190"/>
        <v>9.39</v>
      </c>
      <c r="AE157" s="23">
        <f t="shared" si="190"/>
        <v>9.52</v>
      </c>
      <c r="AF157" s="47">
        <f t="shared" si="208"/>
        <v>9.65</v>
      </c>
      <c r="AG157" s="23">
        <f t="shared" si="196"/>
        <v>9.81</v>
      </c>
      <c r="AH157" s="23">
        <f t="shared" si="191"/>
        <v>9.9700000000000006</v>
      </c>
      <c r="AI157" s="23">
        <f t="shared" si="191"/>
        <v>10.130000000000001</v>
      </c>
      <c r="AJ157" s="23">
        <f t="shared" si="191"/>
        <v>10.290000000000001</v>
      </c>
      <c r="AK157" s="47">
        <f t="shared" si="208"/>
        <v>10.450000000000001</v>
      </c>
      <c r="AL157" s="23">
        <f t="shared" si="197"/>
        <v>10.610000000000001</v>
      </c>
      <c r="AM157" s="23">
        <f t="shared" si="192"/>
        <v>10.770000000000001</v>
      </c>
      <c r="AN157" s="23">
        <f t="shared" si="192"/>
        <v>10.93</v>
      </c>
      <c r="AO157" s="23">
        <f t="shared" si="192"/>
        <v>11.09</v>
      </c>
      <c r="AP157" s="47">
        <f t="shared" si="208"/>
        <v>11.25</v>
      </c>
    </row>
    <row r="158" spans="1:42">
      <c r="A158" s="18" t="s">
        <v>155</v>
      </c>
      <c r="B158" s="47">
        <v>1.2600000000000002</v>
      </c>
      <c r="C158">
        <f t="shared" si="207"/>
        <v>1.2620000000000002</v>
      </c>
      <c r="D158">
        <f t="shared" si="207"/>
        <v>1.2640000000000002</v>
      </c>
      <c r="E158">
        <f t="shared" si="207"/>
        <v>1.2660000000000002</v>
      </c>
      <c r="F158">
        <f t="shared" si="207"/>
        <v>1.2680000000000002</v>
      </c>
      <c r="G158" s="47">
        <v>1.2700000000000002</v>
      </c>
      <c r="H158">
        <f t="shared" si="200"/>
        <v>1.2880000000000003</v>
      </c>
      <c r="I158" s="12">
        <f t="shared" si="200"/>
        <v>1.3060000000000003</v>
      </c>
      <c r="J158">
        <f t="shared" si="200"/>
        <v>1.3240000000000003</v>
      </c>
      <c r="K158">
        <f t="shared" si="200"/>
        <v>1.3420000000000003</v>
      </c>
      <c r="L158" s="47">
        <v>1.3600000000000003</v>
      </c>
      <c r="M158" s="23">
        <f t="shared" si="201"/>
        <v>1.3880000000000003</v>
      </c>
      <c r="N158" s="23">
        <f t="shared" si="201"/>
        <v>1.4160000000000001</v>
      </c>
      <c r="O158" s="23">
        <f t="shared" si="201"/>
        <v>1.4440000000000002</v>
      </c>
      <c r="P158" s="23">
        <f t="shared" si="201"/>
        <v>1.472</v>
      </c>
      <c r="Q158" s="47">
        <v>1.5</v>
      </c>
      <c r="R158" s="23">
        <f t="shared" si="193"/>
        <v>1.55</v>
      </c>
      <c r="S158" s="23">
        <f t="shared" si="188"/>
        <v>1.6</v>
      </c>
      <c r="T158" s="23">
        <f t="shared" si="188"/>
        <v>1.65</v>
      </c>
      <c r="U158" s="23">
        <f t="shared" si="188"/>
        <v>1.7</v>
      </c>
      <c r="V158" s="47">
        <v>1.75</v>
      </c>
      <c r="W158" s="23">
        <f t="shared" si="194"/>
        <v>1.784</v>
      </c>
      <c r="X158" s="23">
        <f t="shared" si="189"/>
        <v>1.8180000000000001</v>
      </c>
      <c r="Y158" s="23">
        <f t="shared" si="189"/>
        <v>1.8520000000000001</v>
      </c>
      <c r="Z158" s="23">
        <f t="shared" si="189"/>
        <v>1.8860000000000001</v>
      </c>
      <c r="AA158" s="47">
        <v>1.9200000000000002</v>
      </c>
      <c r="AB158" s="23">
        <f t="shared" si="195"/>
        <v>1.9800000000000002</v>
      </c>
      <c r="AC158" s="23">
        <f t="shared" si="190"/>
        <v>2.04</v>
      </c>
      <c r="AD158" s="23">
        <f t="shared" si="190"/>
        <v>2.1</v>
      </c>
      <c r="AE158" s="23">
        <f t="shared" si="190"/>
        <v>2.16</v>
      </c>
      <c r="AF158" s="47">
        <v>2.2200000000000002</v>
      </c>
      <c r="AG158" s="23">
        <f t="shared" si="196"/>
        <v>2.2560000000000002</v>
      </c>
      <c r="AH158" s="23">
        <f t="shared" si="191"/>
        <v>2.2920000000000003</v>
      </c>
      <c r="AI158" s="23">
        <f t="shared" si="191"/>
        <v>2.3279999999999998</v>
      </c>
      <c r="AJ158" s="23">
        <f t="shared" si="191"/>
        <v>2.3639999999999999</v>
      </c>
      <c r="AK158" s="47">
        <v>2.4</v>
      </c>
      <c r="AL158" s="23">
        <f t="shared" si="197"/>
        <v>2.4379999999999997</v>
      </c>
      <c r="AM158" s="23">
        <f t="shared" si="192"/>
        <v>2.476</v>
      </c>
      <c r="AN158" s="23">
        <f t="shared" si="192"/>
        <v>2.5139999999999998</v>
      </c>
      <c r="AO158" s="23">
        <f t="shared" si="192"/>
        <v>2.552</v>
      </c>
      <c r="AP158" s="47">
        <v>2.59</v>
      </c>
    </row>
    <row r="159" spans="1:42">
      <c r="A159" s="18" t="s">
        <v>156</v>
      </c>
      <c r="B159" s="47">
        <v>4.4000000000000012</v>
      </c>
      <c r="C159">
        <f t="shared" si="207"/>
        <v>4.4140000000000015</v>
      </c>
      <c r="D159">
        <f t="shared" si="207"/>
        <v>4.4280000000000017</v>
      </c>
      <c r="E159">
        <f t="shared" si="207"/>
        <v>4.4420000000000011</v>
      </c>
      <c r="F159">
        <f t="shared" si="207"/>
        <v>4.4560000000000013</v>
      </c>
      <c r="G159" s="47">
        <v>4.4700000000000015</v>
      </c>
      <c r="H159">
        <f t="shared" si="200"/>
        <v>4.5340000000000016</v>
      </c>
      <c r="I159" s="12">
        <f t="shared" si="200"/>
        <v>4.5980000000000016</v>
      </c>
      <c r="J159">
        <f t="shared" si="200"/>
        <v>4.6620000000000017</v>
      </c>
      <c r="K159">
        <f t="shared" si="200"/>
        <v>4.7260000000000018</v>
      </c>
      <c r="L159" s="47">
        <v>4.7900000000000018</v>
      </c>
      <c r="M159" s="23">
        <f t="shared" si="201"/>
        <v>4.886000000000001</v>
      </c>
      <c r="N159" s="23">
        <f t="shared" si="201"/>
        <v>4.9820000000000011</v>
      </c>
      <c r="O159" s="23">
        <f t="shared" si="201"/>
        <v>5.0780000000000003</v>
      </c>
      <c r="P159" s="23">
        <f t="shared" si="201"/>
        <v>5.1740000000000004</v>
      </c>
      <c r="Q159" s="47">
        <v>5.27</v>
      </c>
      <c r="R159" s="23">
        <f t="shared" si="193"/>
        <v>5.3559999999999999</v>
      </c>
      <c r="S159" s="23">
        <f t="shared" si="188"/>
        <v>5.4420000000000002</v>
      </c>
      <c r="T159" s="23">
        <f t="shared" si="188"/>
        <v>5.5279999999999996</v>
      </c>
      <c r="U159" s="23">
        <f t="shared" si="188"/>
        <v>5.6139999999999999</v>
      </c>
      <c r="V159" s="47">
        <v>5.7</v>
      </c>
      <c r="W159" s="23">
        <f t="shared" si="194"/>
        <v>5.8100000000000005</v>
      </c>
      <c r="X159" s="23">
        <f t="shared" si="189"/>
        <v>5.92</v>
      </c>
      <c r="Y159" s="23">
        <f t="shared" si="189"/>
        <v>6.03</v>
      </c>
      <c r="Z159" s="23">
        <f t="shared" si="189"/>
        <v>6.14</v>
      </c>
      <c r="AA159" s="47">
        <v>6.25</v>
      </c>
      <c r="AB159" s="23">
        <f t="shared" si="195"/>
        <v>6.3639999999999999</v>
      </c>
      <c r="AC159" s="23">
        <f t="shared" si="190"/>
        <v>6.4780000000000006</v>
      </c>
      <c r="AD159" s="23">
        <f t="shared" si="190"/>
        <v>6.5920000000000005</v>
      </c>
      <c r="AE159" s="23">
        <f t="shared" si="190"/>
        <v>6.7060000000000013</v>
      </c>
      <c r="AF159" s="47">
        <v>6.8200000000000012</v>
      </c>
      <c r="AG159" s="23">
        <f t="shared" si="196"/>
        <v>6.9340000000000011</v>
      </c>
      <c r="AH159" s="23">
        <f t="shared" si="191"/>
        <v>7.0480000000000009</v>
      </c>
      <c r="AI159" s="23">
        <f t="shared" si="191"/>
        <v>7.1620000000000008</v>
      </c>
      <c r="AJ159" s="23">
        <f t="shared" si="191"/>
        <v>7.2760000000000007</v>
      </c>
      <c r="AK159" s="47">
        <v>7.3900000000000006</v>
      </c>
      <c r="AL159" s="23">
        <f t="shared" si="197"/>
        <v>7.5020000000000007</v>
      </c>
      <c r="AM159" s="23">
        <f t="shared" si="192"/>
        <v>7.6139999999999999</v>
      </c>
      <c r="AN159" s="23">
        <f t="shared" si="192"/>
        <v>7.726</v>
      </c>
      <c r="AO159" s="23">
        <f t="shared" si="192"/>
        <v>7.8379999999999992</v>
      </c>
      <c r="AP159" s="47">
        <v>7.9499999999999993</v>
      </c>
    </row>
    <row r="160" spans="1:42">
      <c r="A160" s="18" t="s">
        <v>157</v>
      </c>
      <c r="B160" s="47">
        <v>0.67</v>
      </c>
      <c r="C160">
        <f t="shared" si="207"/>
        <v>0.67200000000000004</v>
      </c>
      <c r="D160">
        <f t="shared" si="207"/>
        <v>0.67400000000000004</v>
      </c>
      <c r="E160">
        <f t="shared" si="207"/>
        <v>0.67600000000000016</v>
      </c>
      <c r="F160">
        <f t="shared" si="207"/>
        <v>0.67800000000000016</v>
      </c>
      <c r="G160" s="47">
        <v>0.68000000000000016</v>
      </c>
      <c r="H160">
        <f t="shared" si="200"/>
        <v>0.69000000000000017</v>
      </c>
      <c r="I160" s="12">
        <f t="shared" si="200"/>
        <v>0.70000000000000007</v>
      </c>
      <c r="J160">
        <f t="shared" si="200"/>
        <v>0.71000000000000008</v>
      </c>
      <c r="K160">
        <f t="shared" si="200"/>
        <v>0.72</v>
      </c>
      <c r="L160" s="47">
        <v>0.73</v>
      </c>
      <c r="M160" s="23">
        <f t="shared" si="201"/>
        <v>0.74399999999999999</v>
      </c>
      <c r="N160" s="23">
        <f t="shared" si="201"/>
        <v>0.75800000000000001</v>
      </c>
      <c r="O160" s="23">
        <f t="shared" si="201"/>
        <v>0.77200000000000002</v>
      </c>
      <c r="P160" s="23">
        <f t="shared" si="201"/>
        <v>0.78600000000000003</v>
      </c>
      <c r="Q160" s="47">
        <v>0.8</v>
      </c>
      <c r="R160" s="23">
        <f t="shared" si="193"/>
        <v>0.79200000000000004</v>
      </c>
      <c r="S160" s="23">
        <f t="shared" si="188"/>
        <v>0.78400000000000003</v>
      </c>
      <c r="T160" s="23">
        <f t="shared" si="188"/>
        <v>0.77600000000000002</v>
      </c>
      <c r="U160" s="23">
        <f t="shared" si="188"/>
        <v>0.76800000000000002</v>
      </c>
      <c r="V160" s="47">
        <v>0.76</v>
      </c>
      <c r="W160" s="23">
        <f t="shared" si="194"/>
        <v>0.77400000000000002</v>
      </c>
      <c r="X160" s="23">
        <f t="shared" si="189"/>
        <v>0.78800000000000003</v>
      </c>
      <c r="Y160" s="23">
        <f t="shared" si="189"/>
        <v>0.80199999999999994</v>
      </c>
      <c r="Z160" s="23">
        <f t="shared" si="189"/>
        <v>0.81599999999999995</v>
      </c>
      <c r="AA160" s="47">
        <v>0.83</v>
      </c>
      <c r="AB160" s="23">
        <f t="shared" si="195"/>
        <v>0.78600000000000003</v>
      </c>
      <c r="AC160" s="23">
        <f t="shared" si="190"/>
        <v>0.74199999999999999</v>
      </c>
      <c r="AD160" s="23">
        <f t="shared" si="190"/>
        <v>0.69800000000000006</v>
      </c>
      <c r="AE160" s="23">
        <f t="shared" si="190"/>
        <v>0.65400000000000014</v>
      </c>
      <c r="AF160" s="47">
        <v>0.6100000000000001</v>
      </c>
      <c r="AG160" s="23">
        <f t="shared" si="196"/>
        <v>0.62000000000000011</v>
      </c>
      <c r="AH160" s="23">
        <f t="shared" si="191"/>
        <v>0.63</v>
      </c>
      <c r="AI160" s="23">
        <f t="shared" si="191"/>
        <v>0.64</v>
      </c>
      <c r="AJ160" s="23">
        <f t="shared" si="191"/>
        <v>0.64999999999999991</v>
      </c>
      <c r="AK160" s="47">
        <v>0.65999999999999992</v>
      </c>
      <c r="AL160" s="23">
        <f t="shared" si="197"/>
        <v>0.66999999999999993</v>
      </c>
      <c r="AM160" s="23">
        <f t="shared" si="192"/>
        <v>0.67999999999999994</v>
      </c>
      <c r="AN160" s="23">
        <f t="shared" si="192"/>
        <v>0.69</v>
      </c>
      <c r="AO160" s="23">
        <f t="shared" si="192"/>
        <v>0.7</v>
      </c>
      <c r="AP160" s="47">
        <v>0.71</v>
      </c>
    </row>
    <row r="161" spans="1:42">
      <c r="A161" s="2" t="s">
        <v>11</v>
      </c>
      <c r="B161" s="47"/>
      <c r="C161" s="23"/>
      <c r="D161" s="23"/>
      <c r="E161" s="23"/>
      <c r="F161" s="23"/>
      <c r="G161" s="47"/>
      <c r="H161">
        <f t="shared" si="200"/>
        <v>0</v>
      </c>
      <c r="I161" s="12">
        <f t="shared" si="200"/>
        <v>0</v>
      </c>
      <c r="J161">
        <f t="shared" si="200"/>
        <v>0</v>
      </c>
      <c r="K161">
        <f t="shared" si="200"/>
        <v>0</v>
      </c>
      <c r="L161" s="47"/>
      <c r="M161" s="23">
        <f t="shared" si="201"/>
        <v>0</v>
      </c>
      <c r="N161" s="23">
        <f t="shared" si="201"/>
        <v>0</v>
      </c>
      <c r="O161" s="23">
        <f t="shared" si="201"/>
        <v>0</v>
      </c>
      <c r="P161" s="23">
        <f t="shared" si="201"/>
        <v>0</v>
      </c>
      <c r="Q161" s="47"/>
      <c r="R161" s="23">
        <f t="shared" si="193"/>
        <v>0</v>
      </c>
      <c r="S161" s="23">
        <f t="shared" si="188"/>
        <v>0</v>
      </c>
      <c r="T161" s="23">
        <f t="shared" si="188"/>
        <v>0</v>
      </c>
      <c r="U161" s="23">
        <f t="shared" si="188"/>
        <v>0</v>
      </c>
      <c r="V161" s="47"/>
      <c r="W161" s="23">
        <f t="shared" si="194"/>
        <v>0</v>
      </c>
      <c r="X161" s="23">
        <f t="shared" si="189"/>
        <v>0</v>
      </c>
      <c r="Y161" s="23">
        <f t="shared" si="189"/>
        <v>0</v>
      </c>
      <c r="Z161" s="23">
        <f t="shared" si="189"/>
        <v>0</v>
      </c>
      <c r="AA161" s="47"/>
      <c r="AB161" s="23">
        <f t="shared" si="195"/>
        <v>0</v>
      </c>
      <c r="AC161" s="23">
        <f t="shared" si="190"/>
        <v>0</v>
      </c>
      <c r="AD161" s="23">
        <f t="shared" si="190"/>
        <v>0</v>
      </c>
      <c r="AE161" s="23">
        <f t="shared" si="190"/>
        <v>0</v>
      </c>
      <c r="AF161" s="47"/>
      <c r="AG161" s="23">
        <f t="shared" si="196"/>
        <v>0</v>
      </c>
      <c r="AH161" s="23">
        <f t="shared" si="191"/>
        <v>0</v>
      </c>
      <c r="AI161" s="23">
        <f t="shared" si="191"/>
        <v>0</v>
      </c>
      <c r="AJ161" s="23">
        <f t="shared" si="191"/>
        <v>0</v>
      </c>
      <c r="AK161" s="47"/>
      <c r="AL161" s="23">
        <f t="shared" si="197"/>
        <v>0</v>
      </c>
      <c r="AM161" s="23">
        <f t="shared" si="192"/>
        <v>0</v>
      </c>
      <c r="AN161" s="23">
        <f t="shared" si="192"/>
        <v>0</v>
      </c>
      <c r="AO161" s="23">
        <f t="shared" si="192"/>
        <v>0</v>
      </c>
      <c r="AP161" s="47"/>
    </row>
    <row r="162" spans="1:42">
      <c r="A162" s="2" t="s">
        <v>12</v>
      </c>
      <c r="B162" s="47"/>
      <c r="C162" s="23"/>
      <c r="D162" s="23"/>
      <c r="E162" s="23"/>
      <c r="F162" s="23"/>
      <c r="G162" s="47"/>
      <c r="H162">
        <f t="shared" si="200"/>
        <v>0</v>
      </c>
      <c r="I162" s="12">
        <f t="shared" si="200"/>
        <v>0</v>
      </c>
      <c r="J162">
        <f t="shared" si="200"/>
        <v>0</v>
      </c>
      <c r="K162">
        <f t="shared" si="200"/>
        <v>0</v>
      </c>
      <c r="L162" s="47"/>
      <c r="M162" s="23">
        <f t="shared" si="201"/>
        <v>0</v>
      </c>
      <c r="N162" s="23">
        <f t="shared" si="201"/>
        <v>0</v>
      </c>
      <c r="O162" s="23">
        <f t="shared" si="201"/>
        <v>0</v>
      </c>
      <c r="P162" s="23">
        <f t="shared" si="201"/>
        <v>0</v>
      </c>
      <c r="Q162" s="47"/>
      <c r="R162" s="23">
        <f t="shared" si="193"/>
        <v>0</v>
      </c>
      <c r="S162" s="23">
        <f t="shared" si="188"/>
        <v>0</v>
      </c>
      <c r="T162" s="23">
        <f t="shared" si="188"/>
        <v>0</v>
      </c>
      <c r="U162" s="23">
        <f t="shared" si="188"/>
        <v>0</v>
      </c>
      <c r="V162" s="47"/>
      <c r="W162" s="23">
        <f t="shared" si="194"/>
        <v>0</v>
      </c>
      <c r="X162" s="23">
        <f t="shared" si="189"/>
        <v>0</v>
      </c>
      <c r="Y162" s="23">
        <f t="shared" si="189"/>
        <v>0</v>
      </c>
      <c r="Z162" s="23">
        <f t="shared" si="189"/>
        <v>0</v>
      </c>
      <c r="AA162" s="47"/>
      <c r="AB162" s="23">
        <f t="shared" si="195"/>
        <v>0</v>
      </c>
      <c r="AC162" s="23">
        <f t="shared" si="190"/>
        <v>0</v>
      </c>
      <c r="AD162" s="23">
        <f t="shared" si="190"/>
        <v>0</v>
      </c>
      <c r="AE162" s="23">
        <f t="shared" si="190"/>
        <v>0</v>
      </c>
      <c r="AF162" s="47"/>
      <c r="AG162" s="23">
        <f t="shared" si="196"/>
        <v>0</v>
      </c>
      <c r="AH162" s="23">
        <f t="shared" si="191"/>
        <v>0</v>
      </c>
      <c r="AI162" s="23">
        <f t="shared" si="191"/>
        <v>0</v>
      </c>
      <c r="AJ162" s="23">
        <f t="shared" si="191"/>
        <v>0</v>
      </c>
      <c r="AK162" s="47"/>
      <c r="AL162" s="23">
        <f t="shared" si="197"/>
        <v>0</v>
      </c>
      <c r="AM162" s="23">
        <f t="shared" si="192"/>
        <v>0</v>
      </c>
      <c r="AN162" s="23">
        <f t="shared" si="192"/>
        <v>0</v>
      </c>
      <c r="AO162" s="23">
        <f t="shared" si="192"/>
        <v>0</v>
      </c>
      <c r="AP162" s="47"/>
    </row>
    <row r="163" spans="1:42">
      <c r="A163" s="2" t="s">
        <v>13</v>
      </c>
      <c r="B163" s="47"/>
      <c r="C163" s="23"/>
      <c r="D163" s="23"/>
      <c r="E163" s="23"/>
      <c r="F163" s="23"/>
      <c r="G163" s="47"/>
      <c r="H163">
        <f t="shared" si="200"/>
        <v>0</v>
      </c>
      <c r="I163" s="12">
        <f t="shared" si="200"/>
        <v>0</v>
      </c>
      <c r="J163">
        <f t="shared" si="200"/>
        <v>0</v>
      </c>
      <c r="K163">
        <f t="shared" si="200"/>
        <v>0</v>
      </c>
      <c r="L163" s="47"/>
      <c r="M163" s="23">
        <f t="shared" si="201"/>
        <v>0</v>
      </c>
      <c r="N163" s="23">
        <f t="shared" si="201"/>
        <v>0</v>
      </c>
      <c r="O163" s="23">
        <f t="shared" si="201"/>
        <v>0</v>
      </c>
      <c r="P163" s="23">
        <f t="shared" si="201"/>
        <v>0</v>
      </c>
      <c r="Q163" s="47"/>
      <c r="R163" s="23">
        <f t="shared" si="193"/>
        <v>0</v>
      </c>
      <c r="S163" s="23">
        <f t="shared" si="188"/>
        <v>0</v>
      </c>
      <c r="T163" s="23">
        <f t="shared" si="188"/>
        <v>0</v>
      </c>
      <c r="U163" s="23">
        <f t="shared" si="188"/>
        <v>0</v>
      </c>
      <c r="V163" s="47"/>
      <c r="W163" s="23">
        <f t="shared" si="194"/>
        <v>0</v>
      </c>
      <c r="X163" s="23">
        <f t="shared" si="189"/>
        <v>0</v>
      </c>
      <c r="Y163" s="23">
        <f t="shared" si="189"/>
        <v>0</v>
      </c>
      <c r="Z163" s="23">
        <f t="shared" si="189"/>
        <v>0</v>
      </c>
      <c r="AA163" s="47"/>
      <c r="AB163" s="23">
        <f t="shared" si="195"/>
        <v>0</v>
      </c>
      <c r="AC163" s="23">
        <f t="shared" si="190"/>
        <v>0</v>
      </c>
      <c r="AD163" s="23">
        <f t="shared" si="190"/>
        <v>0</v>
      </c>
      <c r="AE163" s="23">
        <f t="shared" si="190"/>
        <v>0</v>
      </c>
      <c r="AF163" s="47"/>
      <c r="AG163" s="23">
        <f t="shared" si="196"/>
        <v>0</v>
      </c>
      <c r="AH163" s="23">
        <f t="shared" si="191"/>
        <v>0</v>
      </c>
      <c r="AI163" s="23">
        <f t="shared" si="191"/>
        <v>0</v>
      </c>
      <c r="AJ163" s="23">
        <f t="shared" si="191"/>
        <v>0</v>
      </c>
      <c r="AK163" s="47"/>
      <c r="AL163" s="23">
        <f t="shared" si="197"/>
        <v>0</v>
      </c>
      <c r="AM163" s="23">
        <f t="shared" si="192"/>
        <v>0</v>
      </c>
      <c r="AN163" s="23">
        <f t="shared" si="192"/>
        <v>0</v>
      </c>
      <c r="AO163" s="23">
        <f t="shared" si="192"/>
        <v>0</v>
      </c>
      <c r="AP163" s="47"/>
    </row>
    <row r="164" spans="1:42">
      <c r="A164" s="2" t="s">
        <v>14</v>
      </c>
      <c r="B164" s="47"/>
      <c r="C164" s="23"/>
      <c r="D164" s="23"/>
      <c r="E164" s="23"/>
      <c r="F164" s="23"/>
      <c r="G164" s="47"/>
      <c r="H164">
        <f t="shared" si="200"/>
        <v>0</v>
      </c>
      <c r="I164" s="12">
        <f t="shared" si="200"/>
        <v>0</v>
      </c>
      <c r="J164">
        <f t="shared" si="200"/>
        <v>0</v>
      </c>
      <c r="K164">
        <f t="shared" si="200"/>
        <v>0</v>
      </c>
      <c r="L164" s="47"/>
      <c r="M164" s="23">
        <f t="shared" si="201"/>
        <v>0</v>
      </c>
      <c r="N164" s="23">
        <f t="shared" si="201"/>
        <v>0</v>
      </c>
      <c r="O164" s="23">
        <f t="shared" si="201"/>
        <v>0</v>
      </c>
      <c r="P164" s="23">
        <f t="shared" si="201"/>
        <v>0</v>
      </c>
      <c r="Q164" s="47"/>
      <c r="R164" s="23">
        <f t="shared" si="193"/>
        <v>0</v>
      </c>
      <c r="S164" s="23">
        <f t="shared" si="188"/>
        <v>0</v>
      </c>
      <c r="T164" s="23">
        <f t="shared" si="188"/>
        <v>0</v>
      </c>
      <c r="U164" s="23">
        <f t="shared" si="188"/>
        <v>0</v>
      </c>
      <c r="V164" s="47"/>
      <c r="W164" s="23">
        <f t="shared" si="194"/>
        <v>0</v>
      </c>
      <c r="X164" s="23">
        <f t="shared" si="189"/>
        <v>0</v>
      </c>
      <c r="Y164" s="23">
        <f t="shared" si="189"/>
        <v>0</v>
      </c>
      <c r="Z164" s="23">
        <f t="shared" si="189"/>
        <v>0</v>
      </c>
      <c r="AA164" s="47"/>
      <c r="AB164" s="23">
        <f t="shared" si="195"/>
        <v>0</v>
      </c>
      <c r="AC164" s="23">
        <f t="shared" si="190"/>
        <v>0</v>
      </c>
      <c r="AD164" s="23">
        <f t="shared" si="190"/>
        <v>0</v>
      </c>
      <c r="AE164" s="23">
        <f t="shared" si="190"/>
        <v>0</v>
      </c>
      <c r="AF164" s="47"/>
      <c r="AG164" s="23">
        <f t="shared" si="196"/>
        <v>0</v>
      </c>
      <c r="AH164" s="23">
        <f t="shared" si="191"/>
        <v>0</v>
      </c>
      <c r="AI164" s="23">
        <f t="shared" si="191"/>
        <v>0</v>
      </c>
      <c r="AJ164" s="23">
        <f t="shared" si="191"/>
        <v>0</v>
      </c>
      <c r="AK164" s="47"/>
      <c r="AL164" s="23">
        <f t="shared" si="197"/>
        <v>0</v>
      </c>
      <c r="AM164" s="23">
        <f t="shared" si="192"/>
        <v>0</v>
      </c>
      <c r="AN164" s="23">
        <f t="shared" si="192"/>
        <v>0</v>
      </c>
      <c r="AO164" s="23">
        <f t="shared" si="192"/>
        <v>0</v>
      </c>
      <c r="AP164" s="47"/>
    </row>
    <row r="165" spans="1:42">
      <c r="A165" s="2" t="s">
        <v>15</v>
      </c>
      <c r="B165" s="47"/>
      <c r="C165" s="23"/>
      <c r="D165" s="23"/>
      <c r="E165" s="23"/>
      <c r="F165" s="23"/>
      <c r="G165" s="47"/>
      <c r="H165">
        <f t="shared" si="200"/>
        <v>0</v>
      </c>
      <c r="I165" s="12">
        <f t="shared" si="200"/>
        <v>0</v>
      </c>
      <c r="J165">
        <f t="shared" si="200"/>
        <v>0</v>
      </c>
      <c r="K165">
        <f t="shared" si="200"/>
        <v>0</v>
      </c>
      <c r="L165" s="47"/>
      <c r="M165" s="23">
        <f t="shared" si="201"/>
        <v>0</v>
      </c>
      <c r="N165" s="23">
        <f t="shared" si="201"/>
        <v>0</v>
      </c>
      <c r="O165" s="23">
        <f t="shared" si="201"/>
        <v>0</v>
      </c>
      <c r="P165" s="23">
        <f t="shared" si="201"/>
        <v>0</v>
      </c>
      <c r="Q165" s="47"/>
      <c r="R165" s="23">
        <f t="shared" si="193"/>
        <v>0</v>
      </c>
      <c r="S165" s="23">
        <f t="shared" si="188"/>
        <v>0</v>
      </c>
      <c r="T165" s="23">
        <f t="shared" si="188"/>
        <v>0</v>
      </c>
      <c r="U165" s="23">
        <f t="shared" si="188"/>
        <v>0</v>
      </c>
      <c r="V165" s="47"/>
      <c r="W165" s="23">
        <f t="shared" si="194"/>
        <v>0</v>
      </c>
      <c r="X165" s="23">
        <f t="shared" si="189"/>
        <v>0</v>
      </c>
      <c r="Y165" s="23">
        <f t="shared" si="189"/>
        <v>0</v>
      </c>
      <c r="Z165" s="23">
        <f t="shared" si="189"/>
        <v>0</v>
      </c>
      <c r="AA165" s="47"/>
      <c r="AB165" s="23">
        <f t="shared" si="195"/>
        <v>0</v>
      </c>
      <c r="AC165" s="23">
        <f t="shared" si="190"/>
        <v>0</v>
      </c>
      <c r="AD165" s="23">
        <f t="shared" si="190"/>
        <v>0</v>
      </c>
      <c r="AE165" s="23">
        <f t="shared" si="190"/>
        <v>0</v>
      </c>
      <c r="AF165" s="47"/>
      <c r="AG165" s="23">
        <f t="shared" si="196"/>
        <v>0</v>
      </c>
      <c r="AH165" s="23">
        <f t="shared" si="191"/>
        <v>0</v>
      </c>
      <c r="AI165" s="23">
        <f t="shared" si="191"/>
        <v>0</v>
      </c>
      <c r="AJ165" s="23">
        <f t="shared" si="191"/>
        <v>0</v>
      </c>
      <c r="AK165" s="47"/>
      <c r="AL165" s="23">
        <f t="shared" si="197"/>
        <v>0</v>
      </c>
      <c r="AM165" s="23">
        <f t="shared" si="192"/>
        <v>0</v>
      </c>
      <c r="AN165" s="23">
        <f t="shared" si="192"/>
        <v>0</v>
      </c>
      <c r="AO165" s="23">
        <f t="shared" si="192"/>
        <v>0</v>
      </c>
      <c r="AP165" s="47"/>
    </row>
    <row r="166" spans="1:42">
      <c r="A166" s="2" t="s">
        <v>16</v>
      </c>
      <c r="B166" s="47"/>
      <c r="C166" s="23"/>
      <c r="D166" s="23"/>
      <c r="E166" s="23"/>
      <c r="F166" s="23"/>
      <c r="G166" s="47"/>
      <c r="H166">
        <f t="shared" si="200"/>
        <v>0</v>
      </c>
      <c r="I166" s="12">
        <f t="shared" si="200"/>
        <v>0</v>
      </c>
      <c r="J166">
        <f t="shared" si="200"/>
        <v>0</v>
      </c>
      <c r="K166">
        <f t="shared" si="200"/>
        <v>0</v>
      </c>
      <c r="L166" s="47"/>
      <c r="M166" s="23">
        <f t="shared" si="201"/>
        <v>0</v>
      </c>
      <c r="N166" s="23">
        <f t="shared" si="201"/>
        <v>0</v>
      </c>
      <c r="O166" s="23">
        <f t="shared" si="201"/>
        <v>0</v>
      </c>
      <c r="P166" s="23">
        <f t="shared" si="201"/>
        <v>0</v>
      </c>
      <c r="Q166" s="47"/>
      <c r="R166" s="23">
        <f t="shared" si="193"/>
        <v>0</v>
      </c>
      <c r="S166" s="23">
        <f t="shared" si="188"/>
        <v>0</v>
      </c>
      <c r="T166" s="23">
        <f t="shared" si="188"/>
        <v>0</v>
      </c>
      <c r="U166" s="23">
        <f t="shared" si="188"/>
        <v>0</v>
      </c>
      <c r="V166" s="47"/>
      <c r="W166" s="23">
        <f t="shared" si="194"/>
        <v>0</v>
      </c>
      <c r="X166" s="23">
        <f t="shared" si="189"/>
        <v>0</v>
      </c>
      <c r="Y166" s="23">
        <f t="shared" si="189"/>
        <v>0</v>
      </c>
      <c r="Z166" s="23">
        <f t="shared" si="189"/>
        <v>0</v>
      </c>
      <c r="AA166" s="47"/>
      <c r="AB166" s="23">
        <f t="shared" si="195"/>
        <v>0</v>
      </c>
      <c r="AC166" s="23">
        <f t="shared" si="190"/>
        <v>0</v>
      </c>
      <c r="AD166" s="23">
        <f t="shared" si="190"/>
        <v>0</v>
      </c>
      <c r="AE166" s="23">
        <f t="shared" si="190"/>
        <v>0</v>
      </c>
      <c r="AF166" s="47"/>
      <c r="AG166" s="23">
        <f t="shared" si="196"/>
        <v>0</v>
      </c>
      <c r="AH166" s="23">
        <f t="shared" si="191"/>
        <v>0</v>
      </c>
      <c r="AI166" s="23">
        <f t="shared" si="191"/>
        <v>0</v>
      </c>
      <c r="AJ166" s="23">
        <f t="shared" si="191"/>
        <v>0</v>
      </c>
      <c r="AK166" s="47"/>
      <c r="AL166" s="23">
        <f t="shared" si="197"/>
        <v>0</v>
      </c>
      <c r="AM166" s="23">
        <f t="shared" si="192"/>
        <v>0</v>
      </c>
      <c r="AN166" s="23">
        <f t="shared" si="192"/>
        <v>0</v>
      </c>
      <c r="AO166" s="23">
        <f t="shared" si="192"/>
        <v>0</v>
      </c>
      <c r="AP166" s="47"/>
    </row>
    <row r="167" spans="1:42">
      <c r="B167" s="47"/>
      <c r="C167" s="23"/>
      <c r="D167" s="23"/>
      <c r="E167" s="23"/>
      <c r="F167" s="23"/>
      <c r="G167" s="47"/>
      <c r="L167" s="47"/>
      <c r="M167" s="23"/>
      <c r="N167" s="23"/>
      <c r="O167" s="23"/>
      <c r="P167" s="23"/>
      <c r="Q167" s="47"/>
      <c r="R167" s="23"/>
      <c r="S167" s="23"/>
      <c r="T167" s="23"/>
      <c r="U167" s="23"/>
      <c r="V167" s="47"/>
      <c r="W167" s="23"/>
      <c r="X167" s="23"/>
      <c r="Y167" s="23"/>
      <c r="Z167" s="23"/>
      <c r="AA167" s="47"/>
      <c r="AB167" s="23"/>
      <c r="AC167" s="23"/>
      <c r="AD167" s="23"/>
      <c r="AE167" s="23"/>
      <c r="AF167" s="47"/>
      <c r="AG167" s="23"/>
      <c r="AH167" s="23"/>
      <c r="AI167" s="23"/>
      <c r="AJ167" s="23"/>
      <c r="AK167" s="47"/>
      <c r="AL167" s="23"/>
      <c r="AM167" s="23"/>
      <c r="AN167" s="23"/>
      <c r="AO167" s="23"/>
      <c r="AP167" s="47"/>
    </row>
    <row r="168" spans="1:42">
      <c r="A168" s="15" t="s">
        <v>61</v>
      </c>
      <c r="B168" s="47"/>
      <c r="C168" s="23"/>
      <c r="D168" s="23"/>
      <c r="E168" s="23"/>
      <c r="F168" s="23"/>
      <c r="G168" s="47"/>
      <c r="L168" s="47"/>
      <c r="M168" s="23"/>
      <c r="N168" s="23"/>
      <c r="O168" s="23"/>
      <c r="P168" s="23"/>
      <c r="Q168" s="47"/>
      <c r="R168" s="23"/>
      <c r="S168" s="23"/>
      <c r="T168" s="23"/>
      <c r="U168" s="23"/>
      <c r="V168" s="47"/>
      <c r="W168" s="23"/>
      <c r="X168" s="23"/>
      <c r="Y168" s="23"/>
      <c r="Z168" s="23"/>
      <c r="AA168" s="47"/>
      <c r="AB168" s="23"/>
      <c r="AC168" s="23"/>
      <c r="AD168" s="23"/>
      <c r="AE168" s="23"/>
      <c r="AF168" s="47"/>
      <c r="AG168" s="23"/>
      <c r="AH168" s="23"/>
      <c r="AI168" s="23"/>
      <c r="AJ168" s="23"/>
      <c r="AK168" s="47"/>
      <c r="AL168" s="23"/>
      <c r="AM168" s="23"/>
      <c r="AN168" s="23"/>
      <c r="AO168" s="23"/>
      <c r="AP168" s="47"/>
    </row>
    <row r="169" spans="1:42">
      <c r="B169" s="47"/>
      <c r="C169" s="23"/>
      <c r="D169" s="23"/>
      <c r="E169" s="23"/>
      <c r="F169" s="23"/>
      <c r="G169" s="47"/>
      <c r="J169" s="62">
        <f>(J170-I170)/I170</f>
        <v>1.4925373134328573E-2</v>
      </c>
      <c r="K169" s="62">
        <f t="shared" ref="K169:AP169" si="209">(K170-J170)/J170</f>
        <v>1.4705882352941176E-2</v>
      </c>
      <c r="L169" s="62">
        <f t="shared" si="209"/>
        <v>1.4492753623188406E-2</v>
      </c>
      <c r="M169" s="62">
        <f t="shared" si="209"/>
        <v>2.1428571428571429E-2</v>
      </c>
      <c r="N169" s="62">
        <f t="shared" si="209"/>
        <v>2.097902097902098E-2</v>
      </c>
      <c r="O169" s="62">
        <f t="shared" si="209"/>
        <v>2.0547945205479645E-2</v>
      </c>
      <c r="P169" s="62">
        <f t="shared" si="209"/>
        <v>2.0134228187919458E-2</v>
      </c>
      <c r="Q169" s="62">
        <f t="shared" si="209"/>
        <v>1.9736842105263153E-2</v>
      </c>
      <c r="R169" s="62">
        <f t="shared" si="209"/>
        <v>1.9354838709677417E-2</v>
      </c>
      <c r="S169" s="62">
        <f t="shared" si="209"/>
        <v>1.8987341772151896E-2</v>
      </c>
      <c r="T169" s="62">
        <f t="shared" si="209"/>
        <v>1.8633540372670628E-2</v>
      </c>
      <c r="U169" s="62">
        <f t="shared" si="209"/>
        <v>1.8292682926829267E-2</v>
      </c>
      <c r="V169" s="62">
        <f t="shared" si="209"/>
        <v>1.7964071856287425E-2</v>
      </c>
      <c r="W169" s="62">
        <f t="shared" si="209"/>
        <v>1.7647058823529412E-2</v>
      </c>
      <c r="X169" s="62">
        <f t="shared" si="209"/>
        <v>1.7341040462427744E-2</v>
      </c>
      <c r="Y169" s="62">
        <f t="shared" si="209"/>
        <v>1.7045454545454707E-2</v>
      </c>
      <c r="Z169" s="62">
        <f t="shared" si="209"/>
        <v>1.6759776536312845E-2</v>
      </c>
      <c r="AA169" s="62">
        <f t="shared" si="209"/>
        <v>1.648351648351648E-2</v>
      </c>
      <c r="AB169" s="62">
        <f t="shared" si="209"/>
        <v>2.1621621621621619E-2</v>
      </c>
      <c r="AC169" s="62">
        <f t="shared" si="209"/>
        <v>2.1164021164021159E-2</v>
      </c>
      <c r="AD169" s="62">
        <f t="shared" si="209"/>
        <v>2.0725388601036267E-2</v>
      </c>
      <c r="AE169" s="62">
        <f t="shared" si="209"/>
        <v>2.030456852791878E-2</v>
      </c>
      <c r="AF169" s="62">
        <f t="shared" si="209"/>
        <v>1.9900497512437807E-2</v>
      </c>
      <c r="AG169" s="62">
        <f t="shared" si="209"/>
        <v>1.4634146341463412E-2</v>
      </c>
      <c r="AH169" s="62">
        <f t="shared" si="209"/>
        <v>1.442307692307692E-2</v>
      </c>
      <c r="AI169" s="62">
        <f t="shared" si="209"/>
        <v>1.421800947867285E-2</v>
      </c>
      <c r="AJ169" s="62">
        <f t="shared" si="209"/>
        <v>1.4018691588785047E-2</v>
      </c>
      <c r="AK169" s="62">
        <f t="shared" si="209"/>
        <v>1.3824884792626729E-2</v>
      </c>
      <c r="AL169" s="62">
        <f t="shared" si="209"/>
        <v>1.3636363636363636E-2</v>
      </c>
      <c r="AM169" s="62">
        <f t="shared" si="209"/>
        <v>1.3452914798206279E-2</v>
      </c>
      <c r="AN169" s="62">
        <f t="shared" si="209"/>
        <v>1.3274336283185841E-2</v>
      </c>
      <c r="AO169" s="62">
        <f t="shared" si="209"/>
        <v>1.3100436681222707E-2</v>
      </c>
      <c r="AP169" s="62">
        <f t="shared" si="209"/>
        <v>1.2931034482758621E-2</v>
      </c>
    </row>
    <row r="170" spans="1:42">
      <c r="A170" s="84" t="s">
        <v>7</v>
      </c>
      <c r="B170" s="47">
        <f>(B129+B141+B154)*10^3</f>
        <v>260</v>
      </c>
      <c r="C170">
        <f t="shared" ref="C170:F180" si="210">$B170+((C$1-$B$1)*($G170-$B170)/($G$1-$B$1))</f>
        <v>260</v>
      </c>
      <c r="D170">
        <f t="shared" si="210"/>
        <v>260</v>
      </c>
      <c r="E170">
        <f t="shared" si="210"/>
        <v>259.99999999999994</v>
      </c>
      <c r="F170">
        <f t="shared" si="210"/>
        <v>259.99999999999994</v>
      </c>
      <c r="G170" s="47">
        <f t="shared" ref="G170:AP170" si="211">(G129+G141+G154)*10^3</f>
        <v>259.99999999999994</v>
      </c>
      <c r="H170">
        <f t="shared" si="200"/>
        <v>263.99999999999994</v>
      </c>
      <c r="I170" s="12">
        <f t="shared" si="200"/>
        <v>267.99999999999994</v>
      </c>
      <c r="J170">
        <f t="shared" si="200"/>
        <v>272</v>
      </c>
      <c r="K170">
        <f t="shared" si="200"/>
        <v>276</v>
      </c>
      <c r="L170" s="47">
        <f t="shared" si="211"/>
        <v>280</v>
      </c>
      <c r="M170" s="23">
        <f t="shared" si="201"/>
        <v>286</v>
      </c>
      <c r="N170" s="23">
        <f t="shared" si="201"/>
        <v>292</v>
      </c>
      <c r="O170" s="23">
        <f t="shared" si="201"/>
        <v>298.00000000000006</v>
      </c>
      <c r="P170" s="23">
        <f t="shared" si="201"/>
        <v>304.00000000000006</v>
      </c>
      <c r="Q170" s="47">
        <f t="shared" si="211"/>
        <v>310.00000000000006</v>
      </c>
      <c r="R170" s="23">
        <f t="shared" si="193"/>
        <v>316.00000000000006</v>
      </c>
      <c r="S170" s="23">
        <f t="shared" si="188"/>
        <v>322.00000000000006</v>
      </c>
      <c r="T170" s="23">
        <f t="shared" si="188"/>
        <v>328</v>
      </c>
      <c r="U170" s="23">
        <f t="shared" si="188"/>
        <v>334</v>
      </c>
      <c r="V170" s="47">
        <f t="shared" si="211"/>
        <v>340</v>
      </c>
      <c r="W170" s="23">
        <f t="shared" si="194"/>
        <v>346</v>
      </c>
      <c r="X170" s="23">
        <f t="shared" si="189"/>
        <v>352</v>
      </c>
      <c r="Y170" s="23">
        <f t="shared" si="189"/>
        <v>358.00000000000006</v>
      </c>
      <c r="Z170" s="23">
        <f t="shared" si="189"/>
        <v>364.00000000000006</v>
      </c>
      <c r="AA170" s="47">
        <f t="shared" si="211"/>
        <v>370.00000000000006</v>
      </c>
      <c r="AB170" s="23">
        <f t="shared" si="195"/>
        <v>378.00000000000006</v>
      </c>
      <c r="AC170" s="23">
        <f t="shared" si="190"/>
        <v>386.00000000000006</v>
      </c>
      <c r="AD170" s="23">
        <f t="shared" si="190"/>
        <v>394.00000000000006</v>
      </c>
      <c r="AE170" s="23">
        <f t="shared" si="190"/>
        <v>402.00000000000006</v>
      </c>
      <c r="AF170" s="47">
        <f t="shared" si="211"/>
        <v>410.00000000000006</v>
      </c>
      <c r="AG170" s="23">
        <f t="shared" si="196"/>
        <v>416.00000000000006</v>
      </c>
      <c r="AH170" s="23">
        <f t="shared" si="191"/>
        <v>422.00000000000006</v>
      </c>
      <c r="AI170" s="23">
        <f t="shared" si="191"/>
        <v>428</v>
      </c>
      <c r="AJ170" s="23">
        <f t="shared" si="191"/>
        <v>434</v>
      </c>
      <c r="AK170" s="47">
        <f t="shared" si="211"/>
        <v>440</v>
      </c>
      <c r="AL170" s="23">
        <f t="shared" si="197"/>
        <v>446</v>
      </c>
      <c r="AM170" s="23">
        <f t="shared" si="192"/>
        <v>452</v>
      </c>
      <c r="AN170" s="23">
        <f t="shared" si="192"/>
        <v>458</v>
      </c>
      <c r="AO170" s="23">
        <f t="shared" si="192"/>
        <v>464</v>
      </c>
      <c r="AP170" s="47">
        <f t="shared" si="211"/>
        <v>470</v>
      </c>
    </row>
    <row r="171" spans="1:42">
      <c r="A171" s="2" t="s">
        <v>8</v>
      </c>
      <c r="B171" s="47">
        <f>(B130+B142+B155)*10^3</f>
        <v>0</v>
      </c>
      <c r="C171">
        <f t="shared" si="210"/>
        <v>0</v>
      </c>
      <c r="D171">
        <f t="shared" si="210"/>
        <v>0</v>
      </c>
      <c r="E171">
        <f t="shared" si="210"/>
        <v>0</v>
      </c>
      <c r="F171">
        <f t="shared" si="210"/>
        <v>0</v>
      </c>
      <c r="G171" s="47">
        <f t="shared" ref="G171:AP171" si="212">(G130+G142+G155)*10^3</f>
        <v>0</v>
      </c>
      <c r="H171">
        <f t="shared" si="200"/>
        <v>0</v>
      </c>
      <c r="I171" s="12">
        <f t="shared" si="200"/>
        <v>0</v>
      </c>
      <c r="J171">
        <f t="shared" si="200"/>
        <v>0</v>
      </c>
      <c r="K171">
        <f t="shared" si="200"/>
        <v>0</v>
      </c>
      <c r="L171" s="47">
        <f t="shared" si="212"/>
        <v>0</v>
      </c>
      <c r="M171" s="23">
        <f t="shared" si="201"/>
        <v>0</v>
      </c>
      <c r="N171" s="23">
        <f t="shared" si="201"/>
        <v>0</v>
      </c>
      <c r="O171" s="23">
        <f t="shared" si="201"/>
        <v>0</v>
      </c>
      <c r="P171" s="23">
        <f t="shared" si="201"/>
        <v>0</v>
      </c>
      <c r="Q171" s="47">
        <f t="shared" si="212"/>
        <v>0</v>
      </c>
      <c r="R171" s="23">
        <f t="shared" si="193"/>
        <v>0</v>
      </c>
      <c r="S171" s="23">
        <f t="shared" si="188"/>
        <v>0</v>
      </c>
      <c r="T171" s="23">
        <f t="shared" si="188"/>
        <v>0</v>
      </c>
      <c r="U171" s="23">
        <f t="shared" si="188"/>
        <v>0</v>
      </c>
      <c r="V171" s="47">
        <f t="shared" si="212"/>
        <v>0</v>
      </c>
      <c r="W171" s="23">
        <f t="shared" si="194"/>
        <v>0</v>
      </c>
      <c r="X171" s="23">
        <f t="shared" si="189"/>
        <v>0</v>
      </c>
      <c r="Y171" s="23">
        <f t="shared" si="189"/>
        <v>0</v>
      </c>
      <c r="Z171" s="23">
        <f t="shared" si="189"/>
        <v>0</v>
      </c>
      <c r="AA171" s="47">
        <f t="shared" si="212"/>
        <v>0</v>
      </c>
      <c r="AB171" s="23">
        <f t="shared" si="195"/>
        <v>0</v>
      </c>
      <c r="AC171" s="23">
        <f t="shared" si="190"/>
        <v>0</v>
      </c>
      <c r="AD171" s="23">
        <f t="shared" si="190"/>
        <v>0</v>
      </c>
      <c r="AE171" s="23">
        <f t="shared" si="190"/>
        <v>0</v>
      </c>
      <c r="AF171" s="47">
        <f t="shared" si="212"/>
        <v>0</v>
      </c>
      <c r="AG171" s="23">
        <f t="shared" si="196"/>
        <v>0</v>
      </c>
      <c r="AH171" s="23">
        <f t="shared" si="191"/>
        <v>0</v>
      </c>
      <c r="AI171" s="23">
        <f t="shared" si="191"/>
        <v>0</v>
      </c>
      <c r="AJ171" s="23">
        <f t="shared" si="191"/>
        <v>0</v>
      </c>
      <c r="AK171" s="47">
        <f t="shared" si="212"/>
        <v>0</v>
      </c>
      <c r="AL171" s="23">
        <f t="shared" si="197"/>
        <v>0</v>
      </c>
      <c r="AM171" s="23">
        <f t="shared" si="192"/>
        <v>0</v>
      </c>
      <c r="AN171" s="23">
        <f t="shared" si="192"/>
        <v>0</v>
      </c>
      <c r="AO171" s="23">
        <f t="shared" si="192"/>
        <v>0</v>
      </c>
      <c r="AP171" s="47">
        <f t="shared" si="212"/>
        <v>0</v>
      </c>
    </row>
    <row r="172" spans="1:42">
      <c r="A172" s="2" t="s">
        <v>9</v>
      </c>
      <c r="B172" s="47">
        <f>(B131+B143+B156)*10^3</f>
        <v>580</v>
      </c>
      <c r="C172">
        <f t="shared" si="210"/>
        <v>582</v>
      </c>
      <c r="D172">
        <f t="shared" si="210"/>
        <v>584</v>
      </c>
      <c r="E172">
        <f t="shared" si="210"/>
        <v>586</v>
      </c>
      <c r="F172">
        <f t="shared" si="210"/>
        <v>588</v>
      </c>
      <c r="G172" s="47">
        <f t="shared" ref="G172:AP172" si="213">(G131+G143+G156)*10^3</f>
        <v>590</v>
      </c>
      <c r="H172">
        <f t="shared" si="200"/>
        <v>596</v>
      </c>
      <c r="I172" s="12">
        <f t="shared" si="200"/>
        <v>602</v>
      </c>
      <c r="J172">
        <f t="shared" si="200"/>
        <v>608</v>
      </c>
      <c r="K172">
        <f t="shared" si="200"/>
        <v>614</v>
      </c>
      <c r="L172" s="47">
        <f t="shared" si="213"/>
        <v>620</v>
      </c>
      <c r="M172" s="23">
        <f t="shared" si="201"/>
        <v>636</v>
      </c>
      <c r="N172" s="23">
        <f t="shared" si="201"/>
        <v>652</v>
      </c>
      <c r="O172" s="23">
        <f t="shared" si="201"/>
        <v>667.99999999999989</v>
      </c>
      <c r="P172" s="23">
        <f t="shared" si="201"/>
        <v>683.99999999999989</v>
      </c>
      <c r="Q172" s="47">
        <f t="shared" si="213"/>
        <v>699.99999999999989</v>
      </c>
      <c r="R172" s="23">
        <f t="shared" si="193"/>
        <v>724.339145333602</v>
      </c>
      <c r="S172" s="23">
        <f t="shared" si="188"/>
        <v>748.67829066720412</v>
      </c>
      <c r="T172" s="23">
        <f t="shared" si="188"/>
        <v>773.01743600080624</v>
      </c>
      <c r="U172" s="23">
        <f t="shared" si="188"/>
        <v>797.35658133440836</v>
      </c>
      <c r="V172" s="47">
        <f t="shared" si="213"/>
        <v>821.69572666801048</v>
      </c>
      <c r="W172" s="23">
        <f t="shared" si="194"/>
        <v>839.35658133440836</v>
      </c>
      <c r="X172" s="23">
        <f t="shared" si="189"/>
        <v>857.01743600080624</v>
      </c>
      <c r="Y172" s="23">
        <f t="shared" si="189"/>
        <v>874.67829066720412</v>
      </c>
      <c r="Z172" s="23">
        <f t="shared" si="189"/>
        <v>892.339145333602</v>
      </c>
      <c r="AA172" s="47">
        <f t="shared" si="213"/>
        <v>909.99999999999989</v>
      </c>
      <c r="AB172" s="23">
        <f t="shared" si="195"/>
        <v>935.99999999999989</v>
      </c>
      <c r="AC172" s="23">
        <f t="shared" si="190"/>
        <v>961.99999999999989</v>
      </c>
      <c r="AD172" s="23">
        <f t="shared" si="190"/>
        <v>988</v>
      </c>
      <c r="AE172" s="23">
        <f t="shared" si="190"/>
        <v>1014</v>
      </c>
      <c r="AF172" s="47">
        <f t="shared" si="213"/>
        <v>1040</v>
      </c>
      <c r="AG172" s="23">
        <f t="shared" si="196"/>
        <v>1062</v>
      </c>
      <c r="AH172" s="23">
        <f t="shared" si="191"/>
        <v>1084</v>
      </c>
      <c r="AI172" s="23">
        <f t="shared" si="191"/>
        <v>1106</v>
      </c>
      <c r="AJ172" s="23">
        <f t="shared" si="191"/>
        <v>1128</v>
      </c>
      <c r="AK172" s="47">
        <f t="shared" si="213"/>
        <v>1150</v>
      </c>
      <c r="AL172" s="23">
        <f t="shared" si="197"/>
        <v>1166</v>
      </c>
      <c r="AM172" s="23">
        <f t="shared" si="192"/>
        <v>1182</v>
      </c>
      <c r="AN172" s="23">
        <f t="shared" si="192"/>
        <v>1198</v>
      </c>
      <c r="AO172" s="23">
        <f t="shared" si="192"/>
        <v>1214</v>
      </c>
      <c r="AP172" s="47">
        <f t="shared" si="213"/>
        <v>1230</v>
      </c>
    </row>
    <row r="173" spans="1:42">
      <c r="A173" s="2"/>
      <c r="B173" s="47"/>
      <c r="G173" s="47"/>
      <c r="J173" s="62">
        <f>(J174-I174)/I174</f>
        <v>1.3930950938825088E-2</v>
      </c>
      <c r="K173" s="62">
        <f t="shared" ref="K173:AP173" si="214">(K174-J174)/J174</f>
        <v>1.3739545997610509E-2</v>
      </c>
      <c r="L173" s="62">
        <f t="shared" si="214"/>
        <v>1.3553329404832051E-2</v>
      </c>
      <c r="M173" s="62">
        <f t="shared" si="214"/>
        <v>2.0058139534883581E-2</v>
      </c>
      <c r="N173" s="62">
        <f t="shared" si="214"/>
        <v>1.9663721858079089E-2</v>
      </c>
      <c r="O173" s="62">
        <f t="shared" si="214"/>
        <v>1.9284516489659023E-2</v>
      </c>
      <c r="P173" s="62">
        <f t="shared" si="214"/>
        <v>1.8919659994515912E-2</v>
      </c>
      <c r="Q173" s="62">
        <f t="shared" si="214"/>
        <v>1.8568353067814732E-2</v>
      </c>
      <c r="R173" s="62">
        <f t="shared" si="214"/>
        <v>1.6908850726552183E-2</v>
      </c>
      <c r="S173" s="62">
        <f t="shared" si="214"/>
        <v>1.662769550532606E-2</v>
      </c>
      <c r="T173" s="62">
        <f t="shared" si="214"/>
        <v>1.6355737285969962E-2</v>
      </c>
      <c r="U173" s="62">
        <f t="shared" si="214"/>
        <v>1.6092532059341212E-2</v>
      </c>
      <c r="V173" s="62">
        <f t="shared" si="214"/>
        <v>1.5837663944568176E-2</v>
      </c>
      <c r="W173" s="62">
        <f t="shared" si="214"/>
        <v>1.9244823386114496E-2</v>
      </c>
      <c r="X173" s="62">
        <f t="shared" si="214"/>
        <v>1.8881453154875716E-2</v>
      </c>
      <c r="Y173" s="62">
        <f t="shared" si="214"/>
        <v>1.8531550551254983E-2</v>
      </c>
      <c r="Z173" s="62">
        <f t="shared" si="214"/>
        <v>1.8194380469829571E-2</v>
      </c>
      <c r="AA173" s="62">
        <f t="shared" si="214"/>
        <v>1.7869260348337482E-2</v>
      </c>
      <c r="AB173" s="62">
        <f t="shared" si="214"/>
        <v>1.4444444444444444E-2</v>
      </c>
      <c r="AC173" s="62">
        <f t="shared" si="214"/>
        <v>1.4238773274917854E-2</v>
      </c>
      <c r="AD173" s="62">
        <f t="shared" si="214"/>
        <v>1.4038876889848811E-2</v>
      </c>
      <c r="AE173" s="62">
        <f t="shared" si="214"/>
        <v>1.3844515441959531E-2</v>
      </c>
      <c r="AF173" s="62">
        <f t="shared" si="214"/>
        <v>1.365546218487395E-2</v>
      </c>
      <c r="AG173" s="62">
        <f t="shared" si="214"/>
        <v>1.6580310880829015E-2</v>
      </c>
      <c r="AH173" s="62">
        <f t="shared" si="214"/>
        <v>1.6309887869520898E-2</v>
      </c>
      <c r="AI173" s="62">
        <f t="shared" si="214"/>
        <v>1.6048144433300084E-2</v>
      </c>
      <c r="AJ173" s="62">
        <f t="shared" si="214"/>
        <v>1.5794669299111545E-2</v>
      </c>
      <c r="AK173" s="62">
        <f t="shared" si="214"/>
        <v>1.5549076773566567E-2</v>
      </c>
      <c r="AL173" s="62">
        <f t="shared" si="214"/>
        <v>1.5311004784688992E-2</v>
      </c>
      <c r="AM173" s="62">
        <f t="shared" si="214"/>
        <v>1.5080113100848254E-2</v>
      </c>
      <c r="AN173" s="62">
        <f t="shared" si="214"/>
        <v>1.4856081708449225E-2</v>
      </c>
      <c r="AO173" s="62">
        <f t="shared" si="214"/>
        <v>1.463860933211345E-2</v>
      </c>
      <c r="AP173" s="62">
        <f t="shared" si="214"/>
        <v>1.4427412082957619E-2</v>
      </c>
    </row>
    <row r="174" spans="1:42">
      <c r="A174" s="84" t="s">
        <v>10</v>
      </c>
      <c r="B174" s="47">
        <f>(B132+B144+B157)*10^3</f>
        <v>6330.0000000000018</v>
      </c>
      <c r="C174">
        <f t="shared" si="210"/>
        <v>6348.0000000000018</v>
      </c>
      <c r="D174">
        <f t="shared" si="210"/>
        <v>6366.0000000000018</v>
      </c>
      <c r="E174">
        <f t="shared" si="210"/>
        <v>6384.0000000000018</v>
      </c>
      <c r="F174">
        <f t="shared" si="210"/>
        <v>6402.0000000000018</v>
      </c>
      <c r="G174" s="47">
        <f t="shared" ref="G174:AK174" si="215">(G132+G144+G157)*10^3</f>
        <v>6420.0000000000018</v>
      </c>
      <c r="H174">
        <f t="shared" si="200"/>
        <v>6512.0000000000018</v>
      </c>
      <c r="I174" s="12">
        <f t="shared" si="200"/>
        <v>6604.0000000000018</v>
      </c>
      <c r="J174">
        <f t="shared" si="200"/>
        <v>6696.0000000000027</v>
      </c>
      <c r="K174">
        <f t="shared" si="200"/>
        <v>6788.0000000000027</v>
      </c>
      <c r="L174" s="47">
        <f t="shared" si="215"/>
        <v>6880.0000000000027</v>
      </c>
      <c r="M174" s="23">
        <f t="shared" si="201"/>
        <v>7018.0000000000018</v>
      </c>
      <c r="N174" s="23">
        <f t="shared" si="201"/>
        <v>7156.0000000000009</v>
      </c>
      <c r="O174" s="23">
        <f t="shared" si="201"/>
        <v>7294.0000000000009</v>
      </c>
      <c r="P174" s="23">
        <f t="shared" si="201"/>
        <v>7432</v>
      </c>
      <c r="Q174" s="47">
        <f t="shared" si="215"/>
        <v>7569.9999999999991</v>
      </c>
      <c r="R174" s="23">
        <f t="shared" si="193"/>
        <v>7697.9999999999991</v>
      </c>
      <c r="S174" s="23">
        <f t="shared" si="188"/>
        <v>7825.9999999999991</v>
      </c>
      <c r="T174" s="23">
        <f t="shared" si="188"/>
        <v>7954</v>
      </c>
      <c r="U174" s="23">
        <f t="shared" si="188"/>
        <v>8082</v>
      </c>
      <c r="V174" s="47">
        <f t="shared" si="215"/>
        <v>8210</v>
      </c>
      <c r="W174" s="23">
        <f t="shared" si="194"/>
        <v>8368</v>
      </c>
      <c r="X174" s="23">
        <f t="shared" si="189"/>
        <v>8526</v>
      </c>
      <c r="Y174" s="23">
        <f t="shared" si="189"/>
        <v>8684</v>
      </c>
      <c r="Z174" s="23">
        <f t="shared" si="189"/>
        <v>8842</v>
      </c>
      <c r="AA174" s="47">
        <f t="shared" si="215"/>
        <v>9000</v>
      </c>
      <c r="AB174" s="23">
        <f t="shared" si="195"/>
        <v>9130</v>
      </c>
      <c r="AC174" s="23">
        <f t="shared" si="190"/>
        <v>9260</v>
      </c>
      <c r="AD174" s="23">
        <f t="shared" si="190"/>
        <v>9390</v>
      </c>
      <c r="AE174" s="23">
        <f t="shared" si="190"/>
        <v>9520</v>
      </c>
      <c r="AF174" s="47">
        <f t="shared" si="215"/>
        <v>9650</v>
      </c>
      <c r="AG174" s="23">
        <f t="shared" si="196"/>
        <v>9810</v>
      </c>
      <c r="AH174" s="23">
        <f t="shared" si="191"/>
        <v>9970</v>
      </c>
      <c r="AI174" s="23">
        <f t="shared" si="191"/>
        <v>10130.000000000002</v>
      </c>
      <c r="AJ174" s="23">
        <f t="shared" si="191"/>
        <v>10290.000000000002</v>
      </c>
      <c r="AK174" s="47">
        <f t="shared" si="215"/>
        <v>10450.000000000002</v>
      </c>
      <c r="AL174" s="23">
        <f t="shared" si="197"/>
        <v>10610.000000000002</v>
      </c>
      <c r="AM174" s="23">
        <f t="shared" si="192"/>
        <v>10770.000000000002</v>
      </c>
      <c r="AN174" s="23">
        <f t="shared" si="192"/>
        <v>10930</v>
      </c>
      <c r="AO174" s="23">
        <f t="shared" si="192"/>
        <v>11090</v>
      </c>
      <c r="AP174" s="47">
        <f>(AP132+AP144+AP157)*10^3</f>
        <v>11250</v>
      </c>
    </row>
    <row r="175" spans="1:42">
      <c r="A175" s="2" t="s">
        <v>11</v>
      </c>
      <c r="B175" s="47">
        <f t="shared" ref="B175:B180" si="216">(B133+B145+B161)*10^3</f>
        <v>100</v>
      </c>
      <c r="C175">
        <f t="shared" si="210"/>
        <v>100.49070751864544</v>
      </c>
      <c r="D175">
        <f t="shared" si="210"/>
        <v>100.98141503729087</v>
      </c>
      <c r="E175">
        <f t="shared" si="210"/>
        <v>101.47212255593629</v>
      </c>
      <c r="F175">
        <f t="shared" si="210"/>
        <v>101.96283007458173</v>
      </c>
      <c r="G175" s="47">
        <f t="shared" ref="G175:AP175" si="217">(G133+G145+G161)*10^3</f>
        <v>102.45353759322717</v>
      </c>
      <c r="H175">
        <f t="shared" si="200"/>
        <v>102.89236041120742</v>
      </c>
      <c r="I175" s="12">
        <f t="shared" si="200"/>
        <v>103.33118322918766</v>
      </c>
      <c r="J175">
        <f t="shared" si="200"/>
        <v>103.77000604716791</v>
      </c>
      <c r="K175">
        <f t="shared" si="200"/>
        <v>104.20882886514815</v>
      </c>
      <c r="L175" s="47">
        <f t="shared" si="217"/>
        <v>104.6476516831284</v>
      </c>
      <c r="M175" s="23">
        <f t="shared" si="201"/>
        <v>104.73541624672445</v>
      </c>
      <c r="N175" s="23">
        <f t="shared" si="201"/>
        <v>104.82318081032049</v>
      </c>
      <c r="O175" s="23">
        <f t="shared" si="201"/>
        <v>104.91094537391655</v>
      </c>
      <c r="P175" s="23">
        <f t="shared" si="201"/>
        <v>104.99870993751259</v>
      </c>
      <c r="Q175" s="47">
        <f t="shared" si="217"/>
        <v>105.08647450110864</v>
      </c>
      <c r="R175" s="23">
        <f t="shared" si="193"/>
        <v>105.52529731908889</v>
      </c>
      <c r="S175" s="23">
        <f t="shared" si="188"/>
        <v>105.96412013706913</v>
      </c>
      <c r="T175" s="23">
        <f t="shared" si="188"/>
        <v>106.40294295504938</v>
      </c>
      <c r="U175" s="23">
        <f t="shared" si="188"/>
        <v>106.84176577302962</v>
      </c>
      <c r="V175" s="47">
        <f t="shared" si="217"/>
        <v>107.28058859100987</v>
      </c>
      <c r="W175" s="23">
        <f t="shared" si="194"/>
        <v>107.36835315460593</v>
      </c>
      <c r="X175" s="23">
        <f t="shared" si="189"/>
        <v>107.45611771820198</v>
      </c>
      <c r="Y175" s="23">
        <f t="shared" si="189"/>
        <v>107.54388228179802</v>
      </c>
      <c r="Z175" s="23">
        <f t="shared" si="189"/>
        <v>107.63164684539407</v>
      </c>
      <c r="AA175" s="47">
        <f t="shared" si="217"/>
        <v>107.71941140899013</v>
      </c>
      <c r="AB175" s="23">
        <f t="shared" si="195"/>
        <v>108.15823422697038</v>
      </c>
      <c r="AC175" s="23">
        <f t="shared" si="190"/>
        <v>108.59705704495062</v>
      </c>
      <c r="AD175" s="23">
        <f t="shared" si="190"/>
        <v>109.03587986293087</v>
      </c>
      <c r="AE175" s="23">
        <f t="shared" si="190"/>
        <v>109.47470268091111</v>
      </c>
      <c r="AF175" s="47">
        <f t="shared" si="217"/>
        <v>109.91352549889136</v>
      </c>
      <c r="AG175" s="23">
        <f t="shared" si="196"/>
        <v>110.00129006248741</v>
      </c>
      <c r="AH175" s="23">
        <f t="shared" si="191"/>
        <v>110.08905462608345</v>
      </c>
      <c r="AI175" s="23">
        <f t="shared" si="191"/>
        <v>110.17681918967951</v>
      </c>
      <c r="AJ175" s="23">
        <f t="shared" si="191"/>
        <v>110.26458375327555</v>
      </c>
      <c r="AK175" s="47">
        <f t="shared" si="217"/>
        <v>110.3523483168716</v>
      </c>
      <c r="AL175" s="23">
        <f t="shared" si="197"/>
        <v>110.79117113485184</v>
      </c>
      <c r="AM175" s="23">
        <f t="shared" si="192"/>
        <v>111.22999395283209</v>
      </c>
      <c r="AN175" s="23">
        <f t="shared" si="192"/>
        <v>111.66881677081233</v>
      </c>
      <c r="AO175" s="23">
        <f t="shared" si="192"/>
        <v>112.10763958879258</v>
      </c>
      <c r="AP175" s="47">
        <f t="shared" si="217"/>
        <v>112.54646240677282</v>
      </c>
    </row>
    <row r="176" spans="1:42">
      <c r="A176" s="2" t="s">
        <v>12</v>
      </c>
      <c r="B176" s="47">
        <f t="shared" si="216"/>
        <v>0</v>
      </c>
      <c r="C176">
        <f t="shared" si="210"/>
        <v>0</v>
      </c>
      <c r="D176">
        <f t="shared" si="210"/>
        <v>0</v>
      </c>
      <c r="E176">
        <f t="shared" si="210"/>
        <v>0</v>
      </c>
      <c r="F176">
        <f t="shared" si="210"/>
        <v>0</v>
      </c>
      <c r="G176" s="47">
        <f t="shared" ref="G176:AP176" si="218">(G134+G146+G162)*10^3</f>
        <v>0</v>
      </c>
      <c r="H176">
        <f t="shared" si="200"/>
        <v>0</v>
      </c>
      <c r="I176" s="12">
        <f t="shared" si="200"/>
        <v>0</v>
      </c>
      <c r="J176">
        <f t="shared" si="200"/>
        <v>0</v>
      </c>
      <c r="K176">
        <f t="shared" si="200"/>
        <v>0</v>
      </c>
      <c r="L176" s="47">
        <f t="shared" si="218"/>
        <v>0</v>
      </c>
      <c r="M176" s="23">
        <f t="shared" si="201"/>
        <v>0</v>
      </c>
      <c r="N176" s="23">
        <f t="shared" si="201"/>
        <v>0</v>
      </c>
      <c r="O176" s="23">
        <f t="shared" si="201"/>
        <v>0</v>
      </c>
      <c r="P176" s="23">
        <f t="shared" si="201"/>
        <v>0</v>
      </c>
      <c r="Q176" s="47">
        <f t="shared" si="218"/>
        <v>0</v>
      </c>
      <c r="R176" s="23">
        <f t="shared" si="193"/>
        <v>0</v>
      </c>
      <c r="S176" s="23">
        <f t="shared" si="188"/>
        <v>0</v>
      </c>
      <c r="T176" s="23">
        <f t="shared" si="188"/>
        <v>0</v>
      </c>
      <c r="U176" s="23">
        <f t="shared" si="188"/>
        <v>0</v>
      </c>
      <c r="V176" s="47">
        <f t="shared" si="218"/>
        <v>0</v>
      </c>
      <c r="W176" s="23">
        <f t="shared" si="194"/>
        <v>0</v>
      </c>
      <c r="X176" s="23">
        <f t="shared" si="189"/>
        <v>0</v>
      </c>
      <c r="Y176" s="23">
        <f t="shared" si="189"/>
        <v>0</v>
      </c>
      <c r="Z176" s="23">
        <f t="shared" si="189"/>
        <v>0</v>
      </c>
      <c r="AA176" s="47">
        <f t="shared" si="218"/>
        <v>0</v>
      </c>
      <c r="AB176" s="23">
        <f t="shared" si="195"/>
        <v>0</v>
      </c>
      <c r="AC176" s="23">
        <f t="shared" si="190"/>
        <v>0</v>
      </c>
      <c r="AD176" s="23">
        <f t="shared" si="190"/>
        <v>0</v>
      </c>
      <c r="AE176" s="23">
        <f t="shared" si="190"/>
        <v>0</v>
      </c>
      <c r="AF176" s="47">
        <f t="shared" si="218"/>
        <v>0</v>
      </c>
      <c r="AG176" s="23">
        <f t="shared" si="196"/>
        <v>0</v>
      </c>
      <c r="AH176" s="23">
        <f t="shared" si="191"/>
        <v>0</v>
      </c>
      <c r="AI176" s="23">
        <f t="shared" si="191"/>
        <v>0</v>
      </c>
      <c r="AJ176" s="23">
        <f t="shared" si="191"/>
        <v>0</v>
      </c>
      <c r="AK176" s="47">
        <f t="shared" si="218"/>
        <v>0</v>
      </c>
      <c r="AL176" s="23">
        <f t="shared" si="197"/>
        <v>0</v>
      </c>
      <c r="AM176" s="23">
        <f t="shared" si="192"/>
        <v>0</v>
      </c>
      <c r="AN176" s="23">
        <f t="shared" si="192"/>
        <v>0</v>
      </c>
      <c r="AO176" s="23">
        <f t="shared" si="192"/>
        <v>0</v>
      </c>
      <c r="AP176" s="47">
        <f t="shared" si="218"/>
        <v>0</v>
      </c>
    </row>
    <row r="177" spans="1:42">
      <c r="A177" s="2" t="s">
        <v>13</v>
      </c>
      <c r="B177" s="47">
        <f t="shared" si="216"/>
        <v>0</v>
      </c>
      <c r="C177">
        <f t="shared" si="210"/>
        <v>0</v>
      </c>
      <c r="D177">
        <f t="shared" si="210"/>
        <v>0</v>
      </c>
      <c r="E177">
        <f t="shared" si="210"/>
        <v>0</v>
      </c>
      <c r="F177">
        <f t="shared" si="210"/>
        <v>0</v>
      </c>
      <c r="G177" s="47">
        <f t="shared" ref="G177:AP177" si="219">(G135+G147+G163)*10^3</f>
        <v>0</v>
      </c>
      <c r="H177">
        <f t="shared" si="200"/>
        <v>0</v>
      </c>
      <c r="I177" s="12">
        <f t="shared" si="200"/>
        <v>0</v>
      </c>
      <c r="J177">
        <f t="shared" si="200"/>
        <v>0</v>
      </c>
      <c r="K177">
        <f t="shared" si="200"/>
        <v>0</v>
      </c>
      <c r="L177" s="47">
        <f t="shared" si="219"/>
        <v>0</v>
      </c>
      <c r="M177" s="23">
        <f t="shared" si="201"/>
        <v>0</v>
      </c>
      <c r="N177" s="23">
        <f t="shared" si="201"/>
        <v>0</v>
      </c>
      <c r="O177" s="23">
        <f t="shared" si="201"/>
        <v>0</v>
      </c>
      <c r="P177" s="23">
        <f t="shared" si="201"/>
        <v>0</v>
      </c>
      <c r="Q177" s="47">
        <f t="shared" si="219"/>
        <v>0</v>
      </c>
      <c r="R177" s="23">
        <f t="shared" si="193"/>
        <v>0</v>
      </c>
      <c r="S177" s="23">
        <f t="shared" si="188"/>
        <v>0</v>
      </c>
      <c r="T177" s="23">
        <f t="shared" si="188"/>
        <v>0</v>
      </c>
      <c r="U177" s="23">
        <f t="shared" si="188"/>
        <v>0</v>
      </c>
      <c r="V177" s="47">
        <f t="shared" si="219"/>
        <v>0</v>
      </c>
      <c r="W177" s="23">
        <f t="shared" si="194"/>
        <v>0</v>
      </c>
      <c r="X177" s="23">
        <f t="shared" si="189"/>
        <v>0</v>
      </c>
      <c r="Y177" s="23">
        <f t="shared" si="189"/>
        <v>0</v>
      </c>
      <c r="Z177" s="23">
        <f t="shared" si="189"/>
        <v>0</v>
      </c>
      <c r="AA177" s="47">
        <f t="shared" si="219"/>
        <v>0</v>
      </c>
      <c r="AB177" s="23">
        <f t="shared" si="195"/>
        <v>0</v>
      </c>
      <c r="AC177" s="23">
        <f t="shared" si="190"/>
        <v>0</v>
      </c>
      <c r="AD177" s="23">
        <f t="shared" si="190"/>
        <v>0</v>
      </c>
      <c r="AE177" s="23">
        <f t="shared" si="190"/>
        <v>0</v>
      </c>
      <c r="AF177" s="47">
        <f t="shared" si="219"/>
        <v>0</v>
      </c>
      <c r="AG177" s="23">
        <f t="shared" si="196"/>
        <v>0</v>
      </c>
      <c r="AH177" s="23">
        <f t="shared" si="191"/>
        <v>0</v>
      </c>
      <c r="AI177" s="23">
        <f t="shared" si="191"/>
        <v>0</v>
      </c>
      <c r="AJ177" s="23">
        <f t="shared" si="191"/>
        <v>0</v>
      </c>
      <c r="AK177" s="47">
        <f t="shared" si="219"/>
        <v>0</v>
      </c>
      <c r="AL177" s="23">
        <f t="shared" si="197"/>
        <v>0</v>
      </c>
      <c r="AM177" s="23">
        <f t="shared" si="192"/>
        <v>0</v>
      </c>
      <c r="AN177" s="23">
        <f t="shared" si="192"/>
        <v>0</v>
      </c>
      <c r="AO177" s="23">
        <f t="shared" si="192"/>
        <v>0</v>
      </c>
      <c r="AP177" s="47">
        <f t="shared" si="219"/>
        <v>0</v>
      </c>
    </row>
    <row r="178" spans="1:42">
      <c r="A178" s="2" t="s">
        <v>14</v>
      </c>
      <c r="B178" s="47">
        <f t="shared" si="216"/>
        <v>152.04918032786884</v>
      </c>
      <c r="C178">
        <f t="shared" si="210"/>
        <v>152.55979095964921</v>
      </c>
      <c r="D178">
        <f t="shared" si="210"/>
        <v>153.07040159142954</v>
      </c>
      <c r="E178">
        <f t="shared" si="210"/>
        <v>153.58101222320991</v>
      </c>
      <c r="F178">
        <f t="shared" si="210"/>
        <v>154.09162285499025</v>
      </c>
      <c r="G178" s="47">
        <f t="shared" ref="G178:AP178" si="220">(G136+G148+G164)*10^3</f>
        <v>154.60223348677061</v>
      </c>
      <c r="H178">
        <f t="shared" si="200"/>
        <v>156.18719013771906</v>
      </c>
      <c r="I178" s="12">
        <f t="shared" si="200"/>
        <v>157.77214678866747</v>
      </c>
      <c r="J178">
        <f t="shared" si="200"/>
        <v>159.35710343961591</v>
      </c>
      <c r="K178">
        <f t="shared" si="200"/>
        <v>160.94206009056433</v>
      </c>
      <c r="L178" s="47">
        <f t="shared" si="220"/>
        <v>162.52701674151277</v>
      </c>
      <c r="M178" s="23">
        <f t="shared" si="201"/>
        <v>164.44400807170246</v>
      </c>
      <c r="N178" s="23">
        <f t="shared" si="201"/>
        <v>166.36099940189214</v>
      </c>
      <c r="O178" s="23">
        <f t="shared" si="201"/>
        <v>168.27799073208183</v>
      </c>
      <c r="P178" s="23">
        <f t="shared" si="201"/>
        <v>170.19498206227152</v>
      </c>
      <c r="Q178" s="47">
        <f t="shared" si="220"/>
        <v>172.11197339246121</v>
      </c>
      <c r="R178" s="23">
        <f t="shared" si="193"/>
        <v>172.36359671007631</v>
      </c>
      <c r="S178" s="23">
        <f t="shared" si="188"/>
        <v>172.61522002769141</v>
      </c>
      <c r="T178" s="23">
        <f t="shared" si="188"/>
        <v>172.86684334530651</v>
      </c>
      <c r="U178" s="23">
        <f t="shared" si="188"/>
        <v>173.11846666292161</v>
      </c>
      <c r="V178" s="47">
        <f t="shared" si="220"/>
        <v>173.3700899805367</v>
      </c>
      <c r="W178" s="23">
        <f t="shared" si="194"/>
        <v>173.11221792274824</v>
      </c>
      <c r="X178" s="23">
        <f t="shared" si="189"/>
        <v>172.85434586495978</v>
      </c>
      <c r="Y178" s="23">
        <f t="shared" si="189"/>
        <v>172.59647380717135</v>
      </c>
      <c r="Z178" s="23">
        <f t="shared" si="189"/>
        <v>172.33860174938289</v>
      </c>
      <c r="AA178" s="47">
        <f t="shared" si="220"/>
        <v>172.08072969159443</v>
      </c>
      <c r="AB178" s="23">
        <f t="shared" si="195"/>
        <v>173.74218907478331</v>
      </c>
      <c r="AC178" s="23">
        <f t="shared" si="190"/>
        <v>175.40364845797217</v>
      </c>
      <c r="AD178" s="23">
        <f t="shared" si="190"/>
        <v>177.06510784116105</v>
      </c>
      <c r="AE178" s="23">
        <f t="shared" si="190"/>
        <v>178.72656722434991</v>
      </c>
      <c r="AF178" s="47">
        <f t="shared" si="220"/>
        <v>180.38802660753879</v>
      </c>
      <c r="AG178" s="23">
        <f t="shared" si="196"/>
        <v>180.72031848417657</v>
      </c>
      <c r="AH178" s="23">
        <f t="shared" si="191"/>
        <v>181.05261036081436</v>
      </c>
      <c r="AI178" s="23">
        <f t="shared" si="191"/>
        <v>181.38490223745211</v>
      </c>
      <c r="AJ178" s="23">
        <f t="shared" si="191"/>
        <v>181.71719411408989</v>
      </c>
      <c r="AK178" s="47">
        <f t="shared" si="220"/>
        <v>182.04948599072767</v>
      </c>
      <c r="AL178" s="23">
        <f t="shared" si="197"/>
        <v>183.71094537391656</v>
      </c>
      <c r="AM178" s="23">
        <f t="shared" si="192"/>
        <v>185.37240475710541</v>
      </c>
      <c r="AN178" s="23">
        <f t="shared" si="192"/>
        <v>187.0338641402943</v>
      </c>
      <c r="AO178" s="23">
        <f t="shared" si="192"/>
        <v>188.69532352348315</v>
      </c>
      <c r="AP178" s="47">
        <f t="shared" si="220"/>
        <v>190.35678290667204</v>
      </c>
    </row>
    <row r="179" spans="1:42">
      <c r="A179" s="2" t="s">
        <v>15</v>
      </c>
      <c r="B179" s="47">
        <f t="shared" si="216"/>
        <v>80</v>
      </c>
      <c r="C179">
        <f t="shared" si="210"/>
        <v>82.151703285627903</v>
      </c>
      <c r="D179">
        <f t="shared" si="210"/>
        <v>84.303406571255792</v>
      </c>
      <c r="E179">
        <f t="shared" si="210"/>
        <v>86.455109856883695</v>
      </c>
      <c r="F179">
        <f t="shared" si="210"/>
        <v>88.606813142511584</v>
      </c>
      <c r="G179" s="47">
        <f t="shared" ref="G179:AP179" si="221">(G137+G149+G165)*10^3</f>
        <v>90.758516428139487</v>
      </c>
      <c r="H179">
        <f t="shared" si="200"/>
        <v>91.018645434388233</v>
      </c>
      <c r="I179" s="12">
        <f t="shared" si="200"/>
        <v>91.278774440636965</v>
      </c>
      <c r="J179">
        <f t="shared" si="200"/>
        <v>91.538903446885712</v>
      </c>
      <c r="K179">
        <f t="shared" si="200"/>
        <v>91.799032453134444</v>
      </c>
      <c r="L179" s="47">
        <f t="shared" si="221"/>
        <v>92.059161459383191</v>
      </c>
      <c r="M179" s="23">
        <f t="shared" si="201"/>
        <v>92.111187260632931</v>
      </c>
      <c r="N179" s="23">
        <f t="shared" si="201"/>
        <v>92.163213061882686</v>
      </c>
      <c r="O179" s="23">
        <f t="shared" si="201"/>
        <v>92.215238863132427</v>
      </c>
      <c r="P179" s="23">
        <f t="shared" si="201"/>
        <v>92.267264664382182</v>
      </c>
      <c r="Q179" s="47">
        <f t="shared" si="221"/>
        <v>92.319290465631923</v>
      </c>
      <c r="R179" s="23">
        <f t="shared" si="193"/>
        <v>92.579419471880669</v>
      </c>
      <c r="S179" s="23">
        <f t="shared" si="188"/>
        <v>92.839548478129402</v>
      </c>
      <c r="T179" s="23">
        <f t="shared" si="188"/>
        <v>93.099677484378148</v>
      </c>
      <c r="U179" s="23">
        <f t="shared" si="188"/>
        <v>93.35980649062688</v>
      </c>
      <c r="V179" s="47">
        <f t="shared" si="221"/>
        <v>93.619935496875627</v>
      </c>
      <c r="W179" s="23">
        <f t="shared" si="194"/>
        <v>93.671961298125368</v>
      </c>
      <c r="X179" s="23">
        <f t="shared" si="189"/>
        <v>93.723987099375123</v>
      </c>
      <c r="Y179" s="23">
        <f t="shared" si="189"/>
        <v>93.776012900624863</v>
      </c>
      <c r="Z179" s="23">
        <f t="shared" si="189"/>
        <v>93.828038701874618</v>
      </c>
      <c r="AA179" s="47">
        <f t="shared" si="221"/>
        <v>93.880064503124359</v>
      </c>
      <c r="AB179" s="23">
        <f t="shared" si="195"/>
        <v>94.140193509373105</v>
      </c>
      <c r="AC179" s="23">
        <f t="shared" si="190"/>
        <v>94.400322515621838</v>
      </c>
      <c r="AD179" s="23">
        <f t="shared" si="190"/>
        <v>94.660451521870584</v>
      </c>
      <c r="AE179" s="23">
        <f t="shared" si="190"/>
        <v>94.920580528119316</v>
      </c>
      <c r="AF179" s="47">
        <f t="shared" si="221"/>
        <v>95.180709534368063</v>
      </c>
      <c r="AG179" s="23">
        <f t="shared" si="196"/>
        <v>95.232735335617804</v>
      </c>
      <c r="AH179" s="23">
        <f t="shared" si="191"/>
        <v>95.284761136867559</v>
      </c>
      <c r="AI179" s="23">
        <f t="shared" si="191"/>
        <v>95.336786938117299</v>
      </c>
      <c r="AJ179" s="23">
        <f t="shared" si="191"/>
        <v>95.388812739367054</v>
      </c>
      <c r="AK179" s="47">
        <f t="shared" si="221"/>
        <v>95.440838540616795</v>
      </c>
      <c r="AL179" s="23">
        <f t="shared" si="197"/>
        <v>95.700967546865542</v>
      </c>
      <c r="AM179" s="23">
        <f t="shared" si="192"/>
        <v>95.961096553114274</v>
      </c>
      <c r="AN179" s="23">
        <f t="shared" si="192"/>
        <v>96.22122555936302</v>
      </c>
      <c r="AO179" s="23">
        <f t="shared" si="192"/>
        <v>96.481354565611753</v>
      </c>
      <c r="AP179" s="47">
        <f t="shared" si="221"/>
        <v>96.741483571860499</v>
      </c>
    </row>
    <row r="180" spans="1:42">
      <c r="A180" s="2" t="s">
        <v>16</v>
      </c>
      <c r="B180" s="47">
        <f t="shared" si="216"/>
        <v>0</v>
      </c>
      <c r="C180">
        <f t="shared" si="210"/>
        <v>0</v>
      </c>
      <c r="D180">
        <f t="shared" si="210"/>
        <v>0</v>
      </c>
      <c r="E180">
        <f t="shared" si="210"/>
        <v>0</v>
      </c>
      <c r="F180">
        <f t="shared" si="210"/>
        <v>0</v>
      </c>
      <c r="G180" s="47">
        <f t="shared" ref="G180:AP180" si="222">(G138+G150+G166)*10^3</f>
        <v>0</v>
      </c>
      <c r="H180">
        <f t="shared" si="200"/>
        <v>0</v>
      </c>
      <c r="I180" s="12">
        <f t="shared" si="200"/>
        <v>0</v>
      </c>
      <c r="J180">
        <f t="shared" si="200"/>
        <v>0</v>
      </c>
      <c r="K180">
        <f t="shared" si="200"/>
        <v>0</v>
      </c>
      <c r="L180" s="47">
        <f t="shared" si="222"/>
        <v>0</v>
      </c>
      <c r="M180" s="23">
        <f t="shared" si="201"/>
        <v>0</v>
      </c>
      <c r="N180" s="23">
        <f t="shared" si="201"/>
        <v>0</v>
      </c>
      <c r="O180" s="23">
        <f t="shared" si="201"/>
        <v>0</v>
      </c>
      <c r="P180" s="23">
        <f t="shared" si="201"/>
        <v>0</v>
      </c>
      <c r="Q180" s="47">
        <f t="shared" si="222"/>
        <v>0</v>
      </c>
      <c r="R180" s="23">
        <f t="shared" si="193"/>
        <v>0</v>
      </c>
      <c r="S180" s="23">
        <f t="shared" si="188"/>
        <v>0</v>
      </c>
      <c r="T180" s="23">
        <f t="shared" si="188"/>
        <v>0</v>
      </c>
      <c r="U180" s="23">
        <f t="shared" si="188"/>
        <v>0</v>
      </c>
      <c r="V180" s="47">
        <f t="shared" si="222"/>
        <v>0</v>
      </c>
      <c r="W180" s="23">
        <f t="shared" si="194"/>
        <v>0</v>
      </c>
      <c r="X180" s="23">
        <f t="shared" si="189"/>
        <v>0</v>
      </c>
      <c r="Y180" s="23">
        <f t="shared" si="189"/>
        <v>0</v>
      </c>
      <c r="Z180" s="23">
        <f t="shared" si="189"/>
        <v>0</v>
      </c>
      <c r="AA180" s="47">
        <f t="shared" si="222"/>
        <v>0</v>
      </c>
      <c r="AB180" s="23">
        <f t="shared" si="195"/>
        <v>0</v>
      </c>
      <c r="AC180" s="23">
        <f t="shared" si="190"/>
        <v>0</v>
      </c>
      <c r="AD180" s="23">
        <f t="shared" si="190"/>
        <v>0</v>
      </c>
      <c r="AE180" s="23">
        <f t="shared" si="190"/>
        <v>0</v>
      </c>
      <c r="AF180" s="47">
        <f t="shared" si="222"/>
        <v>0</v>
      </c>
      <c r="AG180" s="23">
        <f t="shared" si="196"/>
        <v>0</v>
      </c>
      <c r="AH180" s="23">
        <f t="shared" si="191"/>
        <v>0</v>
      </c>
      <c r="AI180" s="23">
        <f t="shared" si="191"/>
        <v>0</v>
      </c>
      <c r="AJ180" s="23">
        <f t="shared" si="191"/>
        <v>0</v>
      </c>
      <c r="AK180" s="47">
        <f t="shared" si="222"/>
        <v>0</v>
      </c>
      <c r="AL180" s="23">
        <f t="shared" si="197"/>
        <v>0</v>
      </c>
      <c r="AM180" s="23">
        <f t="shared" si="192"/>
        <v>0</v>
      </c>
      <c r="AN180" s="23">
        <f t="shared" si="192"/>
        <v>0</v>
      </c>
      <c r="AO180" s="23">
        <f t="shared" si="192"/>
        <v>0</v>
      </c>
      <c r="AP180" s="47">
        <f t="shared" si="222"/>
        <v>0</v>
      </c>
    </row>
    <row r="181" spans="1:42">
      <c r="B181" s="47"/>
      <c r="C181" s="23"/>
      <c r="D181" s="23"/>
      <c r="E181" s="23"/>
      <c r="F181" s="23"/>
      <c r="G181" s="47"/>
      <c r="L181" s="47"/>
      <c r="M181" s="23"/>
      <c r="N181" s="23"/>
      <c r="O181" s="23"/>
      <c r="P181" s="23"/>
      <c r="Q181" s="47"/>
      <c r="R181" s="23"/>
      <c r="S181" s="23"/>
      <c r="T181" s="23"/>
      <c r="U181" s="23"/>
      <c r="V181" s="47"/>
      <c r="W181" s="23"/>
      <c r="X181" s="23"/>
      <c r="Y181" s="23"/>
      <c r="Z181" s="23"/>
      <c r="AA181" s="47"/>
      <c r="AB181" s="23"/>
      <c r="AC181" s="23"/>
      <c r="AD181" s="23"/>
      <c r="AE181" s="23"/>
      <c r="AF181" s="47"/>
      <c r="AG181" s="23"/>
      <c r="AH181" s="23"/>
      <c r="AI181" s="23"/>
      <c r="AJ181" s="23"/>
      <c r="AK181" s="47"/>
      <c r="AL181" s="23"/>
      <c r="AM181" s="23"/>
      <c r="AN181" s="23"/>
      <c r="AO181" s="23"/>
      <c r="AP181" s="47"/>
    </row>
    <row r="182" spans="1:42">
      <c r="A182" s="1" t="s">
        <v>67</v>
      </c>
      <c r="B182" s="47"/>
      <c r="C182" s="23"/>
      <c r="D182" s="23"/>
      <c r="E182" s="23"/>
      <c r="F182" s="23"/>
      <c r="G182" s="47"/>
      <c r="H182">
        <f t="shared" si="200"/>
        <v>4.7444230779418121E-3</v>
      </c>
      <c r="I182" s="12">
        <f t="shared" si="200"/>
        <v>9.4888461558836242E-3</v>
      </c>
      <c r="J182" s="62">
        <f>(J183-I183)/I183</f>
        <v>2.490364990295468E-2</v>
      </c>
      <c r="K182" s="62">
        <f t="shared" ref="K182:AP182" si="223">(K183-J183)/J183</f>
        <v>2.4298527871681352E-2</v>
      </c>
      <c r="L182" s="62">
        <f t="shared" si="223"/>
        <v>2.3722115389709059E-2</v>
      </c>
      <c r="M182" s="62">
        <f t="shared" si="223"/>
        <v>1.6848730726307187E-2</v>
      </c>
      <c r="N182" s="62">
        <f t="shared" si="223"/>
        <v>1.6569554759902589E-2</v>
      </c>
      <c r="O182" s="62">
        <f t="shared" si="223"/>
        <v>1.6299479639458853E-2</v>
      </c>
      <c r="P182" s="62">
        <f t="shared" si="223"/>
        <v>1.6038067485030148E-2</v>
      </c>
      <c r="Q182" s="62">
        <f t="shared" si="223"/>
        <v>1.5784908064250879E-2</v>
      </c>
      <c r="R182" s="62">
        <f t="shared" si="223"/>
        <v>1.535221025787461E-2</v>
      </c>
      <c r="S182" s="62">
        <f t="shared" si="223"/>
        <v>1.512008355600635E-2</v>
      </c>
      <c r="T182" s="62">
        <f t="shared" si="223"/>
        <v>1.4894871849091895E-2</v>
      </c>
      <c r="U182" s="62">
        <f t="shared" si="223"/>
        <v>1.4676270678118905E-2</v>
      </c>
      <c r="V182" s="62">
        <f t="shared" si="223"/>
        <v>1.4463993198845997E-2</v>
      </c>
      <c r="W182" s="62">
        <f t="shared" si="223"/>
        <v>1.6069447173666714E-2</v>
      </c>
      <c r="X182" s="62">
        <f t="shared" si="223"/>
        <v>1.5815303981795599E-2</v>
      </c>
      <c r="Y182" s="62">
        <f t="shared" si="223"/>
        <v>1.5569074338418502E-2</v>
      </c>
      <c r="Z182" s="62">
        <f t="shared" si="223"/>
        <v>1.5330394290078837E-2</v>
      </c>
      <c r="AA182" s="62">
        <f t="shared" si="223"/>
        <v>1.5098921864540498E-2</v>
      </c>
      <c r="AB182" s="62">
        <f t="shared" si="223"/>
        <v>1.4241277330461427E-2</v>
      </c>
      <c r="AC182" s="62">
        <f t="shared" si="223"/>
        <v>1.4041311124651965E-2</v>
      </c>
      <c r="AD182" s="62">
        <f t="shared" si="223"/>
        <v>1.3846882736048385E-2</v>
      </c>
      <c r="AE182" s="62">
        <f t="shared" si="223"/>
        <v>1.3657765262028748E-2</v>
      </c>
      <c r="AF182" s="62">
        <f t="shared" si="223"/>
        <v>1.3473744028881622E-2</v>
      </c>
      <c r="AG182" s="62">
        <f t="shared" si="223"/>
        <v>1.5548472799300921E-2</v>
      </c>
      <c r="AH182" s="62">
        <f t="shared" si="223"/>
        <v>1.531041916339301E-2</v>
      </c>
      <c r="AI182" s="62">
        <f t="shared" si="223"/>
        <v>1.5079545008519327E-2</v>
      </c>
      <c r="AJ182" s="62">
        <f t="shared" si="223"/>
        <v>1.4855530369684249E-2</v>
      </c>
      <c r="AK182" s="62">
        <f t="shared" si="223"/>
        <v>1.4638074016577298E-2</v>
      </c>
      <c r="AL182" s="62">
        <f t="shared" si="223"/>
        <v>1.2795118539020675E-2</v>
      </c>
      <c r="AM182" s="62">
        <f t="shared" si="223"/>
        <v>1.263347177016208E-2</v>
      </c>
      <c r="AN182" s="62">
        <f t="shared" si="223"/>
        <v>1.2475858365690718E-2</v>
      </c>
      <c r="AO182" s="62">
        <f t="shared" si="223"/>
        <v>1.2322129226694607E-2</v>
      </c>
      <c r="AP182" s="62">
        <f t="shared" si="223"/>
        <v>1.2172142513675356E-2</v>
      </c>
    </row>
    <row r="183" spans="1:42">
      <c r="A183" s="2" t="s">
        <v>7</v>
      </c>
      <c r="B183" s="47">
        <v>728</v>
      </c>
      <c r="C183">
        <f t="shared" ref="C183:F198" si="224">$B183+((C$1-$B$1)*($G183-$B183)/($G$1-$B$1))</f>
        <v>787.42840000000001</v>
      </c>
      <c r="D183">
        <f t="shared" si="224"/>
        <v>846.85679999999991</v>
      </c>
      <c r="E183">
        <f t="shared" si="224"/>
        <v>906.28519999999992</v>
      </c>
      <c r="F183">
        <f t="shared" si="224"/>
        <v>965.71359999999981</v>
      </c>
      <c r="G183" s="47">
        <v>1025.1419999999998</v>
      </c>
      <c r="H183">
        <f t="shared" si="200"/>
        <v>1052.0099999999998</v>
      </c>
      <c r="I183" s="12">
        <f t="shared" si="200"/>
        <v>1078.8779999999999</v>
      </c>
      <c r="J183">
        <f t="shared" si="200"/>
        <v>1105.7459999999999</v>
      </c>
      <c r="K183">
        <f t="shared" si="200"/>
        <v>1132.614</v>
      </c>
      <c r="L183" s="47">
        <v>1159.482</v>
      </c>
      <c r="M183" s="23">
        <f t="shared" si="201"/>
        <v>1179.0178000000001</v>
      </c>
      <c r="N183" s="23">
        <f t="shared" si="201"/>
        <v>1198.5536</v>
      </c>
      <c r="O183" s="23">
        <f t="shared" si="201"/>
        <v>1218.0894000000001</v>
      </c>
      <c r="P183" s="23">
        <f t="shared" si="201"/>
        <v>1237.6251999999999</v>
      </c>
      <c r="Q183" s="47">
        <v>1257.1610000000001</v>
      </c>
      <c r="R183" s="23">
        <f t="shared" ref="R183:U227" si="225">$Q183+((R$1-$Q$1)*($V183-$Q183)/($V$1-$Q$1))</f>
        <v>1276.4612</v>
      </c>
      <c r="S183" s="23">
        <f t="shared" si="225"/>
        <v>1295.7614000000001</v>
      </c>
      <c r="T183" s="23">
        <f t="shared" si="225"/>
        <v>1315.0616</v>
      </c>
      <c r="U183" s="23">
        <f t="shared" si="225"/>
        <v>1334.3618000000001</v>
      </c>
      <c r="V183" s="47">
        <v>1353.662</v>
      </c>
      <c r="W183" s="23">
        <f t="shared" ref="W183:Z227" si="226">$V183+((W$1-$V$1)*($AA183-$V183)/($AA$1-$V$1))</f>
        <v>1375.4146000000001</v>
      </c>
      <c r="X183" s="23">
        <f t="shared" si="226"/>
        <v>1397.1671999999999</v>
      </c>
      <c r="Y183" s="23">
        <f t="shared" si="226"/>
        <v>1418.9197999999999</v>
      </c>
      <c r="Z183" s="23">
        <f t="shared" si="226"/>
        <v>1440.6723999999997</v>
      </c>
      <c r="AA183" s="47">
        <v>1462.4249999999997</v>
      </c>
      <c r="AB183" s="23">
        <f t="shared" ref="AB183:AE227" si="227">$AA183+((AB$1-$AA$1)*($AF183-$AA183)/($AF$1-$AA$1))</f>
        <v>1483.2517999999998</v>
      </c>
      <c r="AC183" s="23">
        <f t="shared" si="227"/>
        <v>1504.0785999999998</v>
      </c>
      <c r="AD183" s="23">
        <f t="shared" si="227"/>
        <v>1524.9053999999996</v>
      </c>
      <c r="AE183" s="23">
        <f t="shared" si="227"/>
        <v>1545.7321999999997</v>
      </c>
      <c r="AF183" s="47">
        <v>1566.5589999999997</v>
      </c>
      <c r="AG183" s="23">
        <f t="shared" ref="AG183:AJ227" si="228">$AF183+((AG$1-$AF$1)*($AK183-$AF183)/($AK$1-$AF$1))</f>
        <v>1590.9165999999998</v>
      </c>
      <c r="AH183" s="23">
        <f t="shared" si="228"/>
        <v>1615.2741999999998</v>
      </c>
      <c r="AI183" s="23">
        <f t="shared" si="228"/>
        <v>1639.6317999999999</v>
      </c>
      <c r="AJ183" s="23">
        <f t="shared" si="228"/>
        <v>1663.9893999999999</v>
      </c>
      <c r="AK183" s="47">
        <v>1688.347</v>
      </c>
      <c r="AL183" s="23">
        <f t="shared" ref="AL183:AO227" si="229">$AK183+((AL$1-$AK$1)*($AP183-$AK183)/($AP$1-$AK$1))</f>
        <v>1709.9495999999999</v>
      </c>
      <c r="AM183" s="23">
        <f t="shared" si="229"/>
        <v>1731.5521999999999</v>
      </c>
      <c r="AN183" s="23">
        <f t="shared" si="229"/>
        <v>1753.1548</v>
      </c>
      <c r="AO183" s="23">
        <f t="shared" si="229"/>
        <v>1774.7574</v>
      </c>
      <c r="AP183" s="47">
        <v>1796.36</v>
      </c>
    </row>
    <row r="184" spans="1:42">
      <c r="A184" s="2"/>
      <c r="B184" s="47"/>
      <c r="G184" s="47"/>
      <c r="J184" s="62">
        <f>(J185-I185)/I185</f>
        <v>1.1112081354407204E-2</v>
      </c>
      <c r="K184" s="62">
        <f t="shared" ref="K184:AP184" si="230">(K185-J185)/J185</f>
        <v>1.0989960024532704E-2</v>
      </c>
      <c r="L184" s="62">
        <f t="shared" si="230"/>
        <v>1.0870493732960534E-2</v>
      </c>
      <c r="M184" s="62">
        <f t="shared" si="230"/>
        <v>6.8792655241805513E-3</v>
      </c>
      <c r="N184" s="62">
        <f t="shared" si="230"/>
        <v>6.8322645621262355E-3</v>
      </c>
      <c r="O184" s="62">
        <f t="shared" si="230"/>
        <v>6.7859014878687927E-3</v>
      </c>
      <c r="P184" s="62">
        <f t="shared" si="230"/>
        <v>6.7401634030036699E-3</v>
      </c>
      <c r="Q184" s="62">
        <f t="shared" si="230"/>
        <v>6.6950377545487326E-3</v>
      </c>
      <c r="R184" s="62">
        <f t="shared" si="230"/>
        <v>9.1387427305455078E-3</v>
      </c>
      <c r="S184" s="62">
        <f t="shared" si="230"/>
        <v>9.0559824368825013E-3</v>
      </c>
      <c r="T184" s="62">
        <f t="shared" si="230"/>
        <v>8.9747076420996861E-3</v>
      </c>
      <c r="U184" s="62">
        <f t="shared" si="230"/>
        <v>8.8948787061994151E-3</v>
      </c>
      <c r="V184" s="62">
        <f t="shared" si="230"/>
        <v>8.8164573871225838E-3</v>
      </c>
      <c r="W184" s="62">
        <f t="shared" si="230"/>
        <v>0</v>
      </c>
      <c r="X184" s="62">
        <f t="shared" si="230"/>
        <v>0</v>
      </c>
      <c r="Y184" s="62">
        <f t="shared" si="230"/>
        <v>-1.8817339400426384E-16</v>
      </c>
      <c r="Z184" s="62">
        <f t="shared" si="230"/>
        <v>0</v>
      </c>
      <c r="AA184" s="62">
        <f t="shared" si="230"/>
        <v>0</v>
      </c>
      <c r="AB184" s="62">
        <f t="shared" si="230"/>
        <v>-3.6414194915258764E-4</v>
      </c>
      <c r="AC184" s="62">
        <f t="shared" si="230"/>
        <v>-3.6427459681429833E-4</v>
      </c>
      <c r="AD184" s="62">
        <f t="shared" si="230"/>
        <v>-3.6440734115138418E-4</v>
      </c>
      <c r="AE184" s="62">
        <f t="shared" si="230"/>
        <v>-3.6454018227013643E-4</v>
      </c>
      <c r="AF184" s="62">
        <f t="shared" si="230"/>
        <v>-3.6467312027587079E-4</v>
      </c>
      <c r="AG184" s="62">
        <f t="shared" si="230"/>
        <v>-2.2816966802639486E-3</v>
      </c>
      <c r="AH184" s="62">
        <f t="shared" si="230"/>
        <v>-2.2869147260023148E-3</v>
      </c>
      <c r="AI184" s="62">
        <f t="shared" si="230"/>
        <v>-2.2921566928974174E-3</v>
      </c>
      <c r="AJ184" s="62">
        <f t="shared" si="230"/>
        <v>-2.2974227458208551E-3</v>
      </c>
      <c r="AK184" s="62">
        <f t="shared" si="230"/>
        <v>-2.3027130511616926E-3</v>
      </c>
      <c r="AL184" s="62">
        <f t="shared" si="230"/>
        <v>2.4289308598074478E-2</v>
      </c>
      <c r="AM184" s="62">
        <f t="shared" si="230"/>
        <v>2.3713328250314952E-2</v>
      </c>
      <c r="AN184" s="62">
        <f t="shared" si="230"/>
        <v>2.3164031956919909E-2</v>
      </c>
      <c r="AO184" s="62">
        <f t="shared" si="230"/>
        <v>2.2639607368347213E-2</v>
      </c>
      <c r="AP184" s="62">
        <f t="shared" si="230"/>
        <v>2.2138402625151574E-2</v>
      </c>
    </row>
    <row r="185" spans="1:42">
      <c r="A185" s="2" t="s">
        <v>8</v>
      </c>
      <c r="B185" s="47">
        <v>107</v>
      </c>
      <c r="C185">
        <f t="shared" si="224"/>
        <v>112.02579999999999</v>
      </c>
      <c r="D185">
        <f t="shared" si="224"/>
        <v>117.05159999999998</v>
      </c>
      <c r="E185">
        <f t="shared" si="224"/>
        <v>122.07739999999998</v>
      </c>
      <c r="F185">
        <f t="shared" si="224"/>
        <v>127.10319999999997</v>
      </c>
      <c r="G185" s="47">
        <v>132.12899999999996</v>
      </c>
      <c r="H185">
        <f t="shared" si="200"/>
        <v>133.63059999999996</v>
      </c>
      <c r="I185" s="12">
        <f t="shared" si="200"/>
        <v>135.13219999999995</v>
      </c>
      <c r="J185">
        <f t="shared" si="200"/>
        <v>136.63379999999998</v>
      </c>
      <c r="K185">
        <f t="shared" si="200"/>
        <v>138.13539999999998</v>
      </c>
      <c r="L185" s="47">
        <v>139.63699999999997</v>
      </c>
      <c r="M185" s="23">
        <f t="shared" si="201"/>
        <v>140.59759999999997</v>
      </c>
      <c r="N185" s="23">
        <f t="shared" si="201"/>
        <v>141.55819999999997</v>
      </c>
      <c r="O185" s="23">
        <f t="shared" si="201"/>
        <v>142.5188</v>
      </c>
      <c r="P185" s="23">
        <f t="shared" si="201"/>
        <v>143.4794</v>
      </c>
      <c r="Q185" s="47">
        <v>144.44</v>
      </c>
      <c r="R185" s="23">
        <f t="shared" si="225"/>
        <v>145.76</v>
      </c>
      <c r="S185" s="23">
        <f t="shared" si="225"/>
        <v>147.07999999999998</v>
      </c>
      <c r="T185" s="23">
        <f t="shared" si="225"/>
        <v>148.4</v>
      </c>
      <c r="U185" s="23">
        <f t="shared" si="225"/>
        <v>149.72</v>
      </c>
      <c r="V185" s="47">
        <v>151.04</v>
      </c>
      <c r="W185" s="23">
        <f t="shared" si="226"/>
        <v>151.04</v>
      </c>
      <c r="X185" s="23">
        <f t="shared" si="226"/>
        <v>151.04</v>
      </c>
      <c r="Y185" s="23">
        <f t="shared" si="226"/>
        <v>151.03999999999996</v>
      </c>
      <c r="Z185" s="23">
        <f t="shared" si="226"/>
        <v>151.03999999999996</v>
      </c>
      <c r="AA185" s="47">
        <v>151.03999999999996</v>
      </c>
      <c r="AB185" s="23">
        <f t="shared" si="227"/>
        <v>150.98499999999996</v>
      </c>
      <c r="AC185" s="23">
        <f t="shared" si="227"/>
        <v>150.92999999999995</v>
      </c>
      <c r="AD185" s="23">
        <f t="shared" si="227"/>
        <v>150.87499999999997</v>
      </c>
      <c r="AE185" s="23">
        <f t="shared" si="227"/>
        <v>150.81999999999996</v>
      </c>
      <c r="AF185" s="47">
        <v>150.76499999999996</v>
      </c>
      <c r="AG185" s="23">
        <f t="shared" si="228"/>
        <v>150.42099999999996</v>
      </c>
      <c r="AH185" s="23">
        <f t="shared" si="228"/>
        <v>150.07699999999997</v>
      </c>
      <c r="AI185" s="23">
        <f t="shared" si="228"/>
        <v>149.733</v>
      </c>
      <c r="AJ185" s="23">
        <f t="shared" si="228"/>
        <v>149.38900000000001</v>
      </c>
      <c r="AK185" s="47">
        <v>149.04500000000002</v>
      </c>
      <c r="AL185" s="23">
        <f t="shared" si="229"/>
        <v>152.66520000000003</v>
      </c>
      <c r="AM185" s="23">
        <f t="shared" si="229"/>
        <v>156.28540000000001</v>
      </c>
      <c r="AN185" s="23">
        <f t="shared" si="229"/>
        <v>159.90560000000002</v>
      </c>
      <c r="AO185" s="23">
        <f t="shared" si="229"/>
        <v>163.5258</v>
      </c>
      <c r="AP185" s="47">
        <v>167.14600000000002</v>
      </c>
    </row>
    <row r="186" spans="1:42">
      <c r="A186" s="2"/>
      <c r="B186" s="47"/>
      <c r="G186" s="47"/>
      <c r="J186" s="62">
        <f>(J187-I187)/I187</f>
        <v>7.7626699629171833E-2</v>
      </c>
      <c r="K186" s="62">
        <f t="shared" ref="K186:AP186" si="231">(K187-J187)/J187</f>
        <v>7.2034870383115401E-2</v>
      </c>
      <c r="L186" s="62">
        <f t="shared" si="231"/>
        <v>6.7194521720522163E-2</v>
      </c>
      <c r="M186" s="62">
        <f t="shared" si="231"/>
        <v>6.8177260878283505E-2</v>
      </c>
      <c r="N186" s="62">
        <f t="shared" si="231"/>
        <v>6.3825793129341071E-2</v>
      </c>
      <c r="O186" s="62">
        <f t="shared" si="231"/>
        <v>5.9996470795835519E-2</v>
      </c>
      <c r="P186" s="62">
        <f t="shared" si="231"/>
        <v>5.6600632595305456E-2</v>
      </c>
      <c r="Q186" s="62">
        <f t="shared" si="231"/>
        <v>5.356861509374506E-2</v>
      </c>
      <c r="R186" s="62">
        <f t="shared" si="231"/>
        <v>5.5690145057574379E-2</v>
      </c>
      <c r="S186" s="62">
        <f t="shared" si="231"/>
        <v>5.2752358557384464E-2</v>
      </c>
      <c r="T186" s="62">
        <f t="shared" si="231"/>
        <v>5.0108991092333049E-2</v>
      </c>
      <c r="U186" s="62">
        <f t="shared" si="231"/>
        <v>4.7717895492170752E-2</v>
      </c>
      <c r="V186" s="62">
        <f t="shared" si="231"/>
        <v>4.5544602891177358E-2</v>
      </c>
      <c r="W186" s="62">
        <f t="shared" si="231"/>
        <v>3.2799157796233505E-2</v>
      </c>
      <c r="X186" s="62">
        <f t="shared" si="231"/>
        <v>3.1757537318504114E-2</v>
      </c>
      <c r="Y186" s="62">
        <f t="shared" si="231"/>
        <v>3.0780039078794289E-2</v>
      </c>
      <c r="Z186" s="62">
        <f t="shared" si="231"/>
        <v>2.9860918830269877E-2</v>
      </c>
      <c r="AA186" s="62">
        <f t="shared" si="231"/>
        <v>2.8995098546108846E-2</v>
      </c>
      <c r="AB186" s="62">
        <f t="shared" si="231"/>
        <v>2.3073057984122156E-2</v>
      </c>
      <c r="AC186" s="62">
        <f t="shared" si="231"/>
        <v>2.2552698269257349E-2</v>
      </c>
      <c r="AD186" s="62">
        <f t="shared" si="231"/>
        <v>2.2055291925227139E-2</v>
      </c>
      <c r="AE186" s="62">
        <f t="shared" si="231"/>
        <v>2.1579352995357182E-2</v>
      </c>
      <c r="AF186" s="62">
        <f t="shared" si="231"/>
        <v>2.1123521077520337E-2</v>
      </c>
      <c r="AG186" s="62">
        <f t="shared" si="231"/>
        <v>4.3391296513199402E-2</v>
      </c>
      <c r="AH186" s="62">
        <f t="shared" si="231"/>
        <v>4.1586791703365988E-2</v>
      </c>
      <c r="AI186" s="62">
        <f t="shared" si="231"/>
        <v>3.9926381588764916E-2</v>
      </c>
      <c r="AJ186" s="62">
        <f t="shared" si="231"/>
        <v>3.8393469283630174E-2</v>
      </c>
      <c r="AK186" s="62">
        <f t="shared" si="231"/>
        <v>3.6973912509404711E-2</v>
      </c>
      <c r="AL186" s="62">
        <f t="shared" si="231"/>
        <v>0.16869771229732719</v>
      </c>
      <c r="AM186" s="62">
        <f t="shared" si="231"/>
        <v>0.14434674640178372</v>
      </c>
      <c r="AN186" s="62">
        <f t="shared" si="231"/>
        <v>0.12613899314666563</v>
      </c>
      <c r="AO186" s="62">
        <f t="shared" si="231"/>
        <v>0.11201014609591588</v>
      </c>
      <c r="AP186" s="62">
        <f t="shared" si="231"/>
        <v>0.10072762958968064</v>
      </c>
    </row>
    <row r="187" spans="1:42">
      <c r="A187" s="2" t="s">
        <v>9</v>
      </c>
      <c r="B187" s="47">
        <v>2</v>
      </c>
      <c r="C187">
        <f t="shared" si="224"/>
        <v>2.2833999999999999</v>
      </c>
      <c r="D187">
        <f t="shared" si="224"/>
        <v>2.5667999999999997</v>
      </c>
      <c r="E187">
        <f t="shared" si="224"/>
        <v>2.8502000000000001</v>
      </c>
      <c r="F187">
        <f t="shared" si="224"/>
        <v>3.1335999999999999</v>
      </c>
      <c r="G187" s="47">
        <v>3.4169999999999998</v>
      </c>
      <c r="H187">
        <f t="shared" si="200"/>
        <v>3.7309999999999999</v>
      </c>
      <c r="I187" s="12">
        <f t="shared" si="200"/>
        <v>4.0449999999999999</v>
      </c>
      <c r="J187">
        <f t="shared" si="200"/>
        <v>4.359</v>
      </c>
      <c r="K187">
        <f t="shared" si="200"/>
        <v>4.673</v>
      </c>
      <c r="L187" s="47">
        <v>4.9870000000000001</v>
      </c>
      <c r="M187" s="23">
        <f t="shared" si="201"/>
        <v>5.327</v>
      </c>
      <c r="N187" s="23">
        <f t="shared" si="201"/>
        <v>5.6669999999999998</v>
      </c>
      <c r="O187" s="23">
        <f t="shared" si="201"/>
        <v>6.0069999999999997</v>
      </c>
      <c r="P187" s="23">
        <f t="shared" si="201"/>
        <v>6.3469999999999995</v>
      </c>
      <c r="Q187" s="47">
        <v>6.6869999999999994</v>
      </c>
      <c r="R187" s="23">
        <f t="shared" si="225"/>
        <v>7.0593999999999992</v>
      </c>
      <c r="S187" s="23">
        <f t="shared" si="225"/>
        <v>7.4317999999999991</v>
      </c>
      <c r="T187" s="23">
        <f t="shared" si="225"/>
        <v>7.8041999999999998</v>
      </c>
      <c r="U187" s="23">
        <f t="shared" si="225"/>
        <v>8.1765999999999988</v>
      </c>
      <c r="V187" s="47">
        <v>8.5489999999999995</v>
      </c>
      <c r="W187" s="23">
        <f t="shared" si="226"/>
        <v>8.8293999999999997</v>
      </c>
      <c r="X187" s="23">
        <f t="shared" si="226"/>
        <v>9.1097999999999999</v>
      </c>
      <c r="Y187" s="23">
        <f t="shared" si="226"/>
        <v>9.3902000000000001</v>
      </c>
      <c r="Z187" s="23">
        <f t="shared" si="226"/>
        <v>9.6706000000000003</v>
      </c>
      <c r="AA187" s="47">
        <v>9.9510000000000005</v>
      </c>
      <c r="AB187" s="23">
        <f t="shared" si="227"/>
        <v>10.1806</v>
      </c>
      <c r="AC187" s="23">
        <f t="shared" si="227"/>
        <v>10.410200000000001</v>
      </c>
      <c r="AD187" s="23">
        <f t="shared" si="227"/>
        <v>10.639800000000001</v>
      </c>
      <c r="AE187" s="23">
        <f t="shared" si="227"/>
        <v>10.869400000000002</v>
      </c>
      <c r="AF187" s="47">
        <v>11.099000000000002</v>
      </c>
      <c r="AG187" s="23">
        <f t="shared" si="228"/>
        <v>11.580600000000002</v>
      </c>
      <c r="AH187" s="23">
        <f t="shared" si="228"/>
        <v>12.062200000000002</v>
      </c>
      <c r="AI187" s="23">
        <f t="shared" si="228"/>
        <v>12.543800000000003</v>
      </c>
      <c r="AJ187" s="23">
        <f t="shared" si="228"/>
        <v>13.025400000000003</v>
      </c>
      <c r="AK187" s="47">
        <v>13.507000000000003</v>
      </c>
      <c r="AL187" s="23">
        <f t="shared" si="229"/>
        <v>15.785600000000002</v>
      </c>
      <c r="AM187" s="23">
        <f t="shared" si="229"/>
        <v>18.0642</v>
      </c>
      <c r="AN187" s="23">
        <f t="shared" si="229"/>
        <v>20.342799999999997</v>
      </c>
      <c r="AO187" s="23">
        <f t="shared" si="229"/>
        <v>22.621399999999994</v>
      </c>
      <c r="AP187" s="47">
        <v>24.899999999999995</v>
      </c>
    </row>
    <row r="188" spans="1:42">
      <c r="A188" s="2"/>
      <c r="B188" s="47"/>
      <c r="G188" s="47"/>
      <c r="J188" s="62">
        <f>(J189-I189)/I189</f>
        <v>1.4067397043824252E-2</v>
      </c>
      <c r="K188" s="62">
        <f t="shared" ref="K188:AP188" si="232">(K189-J189)/J189</f>
        <v>1.3872250586926533E-2</v>
      </c>
      <c r="L188" s="62">
        <f t="shared" si="232"/>
        <v>1.3682444291079022E-2</v>
      </c>
      <c r="M188" s="62">
        <f t="shared" si="232"/>
        <v>1.3062093289287011E-2</v>
      </c>
      <c r="N188" s="62">
        <f t="shared" si="232"/>
        <v>1.2893674904838275E-2</v>
      </c>
      <c r="O188" s="62">
        <f t="shared" si="232"/>
        <v>1.272954429896086E-2</v>
      </c>
      <c r="P188" s="62">
        <f t="shared" si="232"/>
        <v>1.2569539785444372E-2</v>
      </c>
      <c r="Q188" s="62">
        <f t="shared" si="232"/>
        <v>1.2413507706451214E-2</v>
      </c>
      <c r="R188" s="62">
        <f t="shared" si="232"/>
        <v>1.1309625186409839E-2</v>
      </c>
      <c r="S188" s="62">
        <f t="shared" si="232"/>
        <v>1.1183147974415046E-2</v>
      </c>
      <c r="T188" s="62">
        <f t="shared" si="232"/>
        <v>1.1059468303854571E-2</v>
      </c>
      <c r="U188" s="62">
        <f t="shared" si="232"/>
        <v>1.0938494372055052E-2</v>
      </c>
      <c r="V188" s="62">
        <f t="shared" si="232"/>
        <v>1.0820138349612955E-2</v>
      </c>
      <c r="W188" s="62">
        <f t="shared" si="232"/>
        <v>8.0579210996044558E-3</v>
      </c>
      <c r="X188" s="62">
        <f t="shared" si="232"/>
        <v>7.993510026502117E-3</v>
      </c>
      <c r="Y188" s="62">
        <f t="shared" si="232"/>
        <v>7.9301205285458153E-3</v>
      </c>
      <c r="Z188" s="62">
        <f t="shared" si="232"/>
        <v>7.8677284933077896E-3</v>
      </c>
      <c r="AA188" s="62">
        <f t="shared" si="232"/>
        <v>7.8063105612774363E-3</v>
      </c>
      <c r="AB188" s="62">
        <f t="shared" si="232"/>
        <v>7.3416391559126843E-3</v>
      </c>
      <c r="AC188" s="62">
        <f t="shared" si="232"/>
        <v>7.288132318311099E-3</v>
      </c>
      <c r="AD188" s="62">
        <f t="shared" si="232"/>
        <v>7.2353997674304022E-3</v>
      </c>
      <c r="AE188" s="62">
        <f t="shared" si="232"/>
        <v>7.1834248171786224E-3</v>
      </c>
      <c r="AF188" s="62">
        <f t="shared" si="232"/>
        <v>7.1321912574986426E-3</v>
      </c>
      <c r="AG188" s="62">
        <f t="shared" si="232"/>
        <v>1.480844858620611E-2</v>
      </c>
      <c r="AH188" s="62">
        <f t="shared" si="232"/>
        <v>1.4592358397130707E-2</v>
      </c>
      <c r="AI188" s="62">
        <f t="shared" si="232"/>
        <v>1.438248403544449E-2</v>
      </c>
      <c r="AJ188" s="62">
        <f t="shared" si="232"/>
        <v>1.417856110668206E-2</v>
      </c>
      <c r="AK188" s="62">
        <f t="shared" si="232"/>
        <v>1.3980340001676105E-2</v>
      </c>
      <c r="AL188" s="62">
        <f t="shared" si="232"/>
        <v>1.1291967693594866E-2</v>
      </c>
      <c r="AM188" s="62">
        <f t="shared" si="232"/>
        <v>1.1165882904566044E-2</v>
      </c>
      <c r="AN188" s="62">
        <f t="shared" si="232"/>
        <v>1.1042582718962315E-2</v>
      </c>
      <c r="AO188" s="62">
        <f t="shared" si="232"/>
        <v>1.0921975896668651E-2</v>
      </c>
      <c r="AP188" s="62">
        <f t="shared" si="232"/>
        <v>1.0803975140594866E-2</v>
      </c>
    </row>
    <row r="189" spans="1:42">
      <c r="A189" s="2" t="s">
        <v>10</v>
      </c>
      <c r="B189" s="47">
        <v>666.00000000000011</v>
      </c>
      <c r="C189">
        <f t="shared" si="224"/>
        <v>701.37900000000013</v>
      </c>
      <c r="D189">
        <f t="shared" si="224"/>
        <v>736.75800000000015</v>
      </c>
      <c r="E189">
        <f t="shared" si="224"/>
        <v>772.13700000000006</v>
      </c>
      <c r="F189">
        <f t="shared" si="224"/>
        <v>807.51600000000008</v>
      </c>
      <c r="G189" s="47">
        <v>842.8950000000001</v>
      </c>
      <c r="H189">
        <f t="shared" si="200"/>
        <v>855.0956000000001</v>
      </c>
      <c r="I189" s="12">
        <f t="shared" si="200"/>
        <v>867.29620000000011</v>
      </c>
      <c r="J189">
        <f t="shared" si="200"/>
        <v>879.49680000000012</v>
      </c>
      <c r="K189">
        <f t="shared" si="200"/>
        <v>891.69740000000013</v>
      </c>
      <c r="L189" s="47">
        <v>903.89800000000014</v>
      </c>
      <c r="M189" s="23">
        <f t="shared" si="201"/>
        <v>915.70480000000009</v>
      </c>
      <c r="N189" s="23">
        <f t="shared" si="201"/>
        <v>927.51160000000004</v>
      </c>
      <c r="O189" s="23">
        <f t="shared" si="201"/>
        <v>939.31840000000011</v>
      </c>
      <c r="P189" s="23">
        <f t="shared" si="201"/>
        <v>951.12520000000006</v>
      </c>
      <c r="Q189" s="47">
        <v>962.93200000000002</v>
      </c>
      <c r="R189" s="23">
        <f t="shared" si="225"/>
        <v>973.82240000000002</v>
      </c>
      <c r="S189" s="23">
        <f t="shared" si="225"/>
        <v>984.71280000000002</v>
      </c>
      <c r="T189" s="23">
        <f t="shared" si="225"/>
        <v>995.6031999999999</v>
      </c>
      <c r="U189" s="23">
        <f t="shared" si="225"/>
        <v>1006.4935999999999</v>
      </c>
      <c r="V189" s="47">
        <v>1017.3839999999999</v>
      </c>
      <c r="W189" s="23">
        <f t="shared" si="226"/>
        <v>1025.5819999999999</v>
      </c>
      <c r="X189" s="23">
        <f t="shared" si="226"/>
        <v>1033.78</v>
      </c>
      <c r="Y189" s="23">
        <f t="shared" si="226"/>
        <v>1041.9780000000001</v>
      </c>
      <c r="Z189" s="23">
        <f t="shared" si="226"/>
        <v>1050.1759999999999</v>
      </c>
      <c r="AA189" s="47">
        <v>1058.374</v>
      </c>
      <c r="AB189" s="23">
        <f t="shared" si="227"/>
        <v>1066.1442</v>
      </c>
      <c r="AC189" s="23">
        <f t="shared" si="227"/>
        <v>1073.9143999999999</v>
      </c>
      <c r="AD189" s="23">
        <f t="shared" si="227"/>
        <v>1081.6846</v>
      </c>
      <c r="AE189" s="23">
        <f t="shared" si="227"/>
        <v>1089.4548</v>
      </c>
      <c r="AF189" s="47">
        <v>1097.2249999999999</v>
      </c>
      <c r="AG189" s="23">
        <f t="shared" si="228"/>
        <v>1113.4731999999999</v>
      </c>
      <c r="AH189" s="23">
        <f t="shared" si="228"/>
        <v>1129.7213999999999</v>
      </c>
      <c r="AI189" s="23">
        <f t="shared" si="228"/>
        <v>1145.9695999999999</v>
      </c>
      <c r="AJ189" s="23">
        <f t="shared" si="228"/>
        <v>1162.2177999999999</v>
      </c>
      <c r="AK189" s="47">
        <v>1178.4659999999999</v>
      </c>
      <c r="AL189" s="23">
        <f t="shared" si="229"/>
        <v>1191.7731999999999</v>
      </c>
      <c r="AM189" s="23">
        <f t="shared" si="229"/>
        <v>1205.0803999999998</v>
      </c>
      <c r="AN189" s="23">
        <f t="shared" si="229"/>
        <v>1218.3876</v>
      </c>
      <c r="AO189" s="23">
        <f t="shared" si="229"/>
        <v>1231.6948</v>
      </c>
      <c r="AP189" s="47">
        <v>1245.002</v>
      </c>
    </row>
    <row r="190" spans="1:42">
      <c r="A190" s="2"/>
      <c r="B190" s="47"/>
      <c r="G190" s="47"/>
      <c r="J190" s="62">
        <f>(J191-I191)/I191</f>
        <v>7.885731823449189E-3</v>
      </c>
      <c r="K190" s="62">
        <f t="shared" ref="K190:AP190" si="233">(K191-J191)/J191</f>
        <v>7.8240335927588309E-3</v>
      </c>
      <c r="L190" s="62">
        <f t="shared" si="233"/>
        <v>7.7632933249938418E-3</v>
      </c>
      <c r="M190" s="62">
        <f t="shared" si="233"/>
        <v>1.2667990627200074E-2</v>
      </c>
      <c r="N190" s="62">
        <f t="shared" si="233"/>
        <v>1.2509520143274108E-2</v>
      </c>
      <c r="O190" s="62">
        <f t="shared" si="233"/>
        <v>1.2354965454057319E-2</v>
      </c>
      <c r="P190" s="62">
        <f t="shared" si="233"/>
        <v>1.220418319232101E-2</v>
      </c>
      <c r="Q190" s="62">
        <f t="shared" si="233"/>
        <v>1.2057036905173886E-2</v>
      </c>
      <c r="R190" s="62">
        <f t="shared" si="233"/>
        <v>1.0269079122898839E-2</v>
      </c>
      <c r="S190" s="62">
        <f t="shared" si="233"/>
        <v>1.0164697044686656E-2</v>
      </c>
      <c r="T190" s="62">
        <f t="shared" si="233"/>
        <v>1.0062415638186955E-2</v>
      </c>
      <c r="U190" s="62">
        <f t="shared" si="233"/>
        <v>9.9621721216396741E-3</v>
      </c>
      <c r="V190" s="62">
        <f t="shared" si="233"/>
        <v>9.8639061903794071E-3</v>
      </c>
      <c r="W190" s="62">
        <f t="shared" si="233"/>
        <v>9.1584972695572357E-3</v>
      </c>
      <c r="X190" s="62">
        <f t="shared" si="233"/>
        <v>9.0753804227354188E-3</v>
      </c>
      <c r="Y190" s="62">
        <f t="shared" si="233"/>
        <v>8.993758641632342E-3</v>
      </c>
      <c r="Z190" s="62">
        <f t="shared" si="233"/>
        <v>8.9135919470307492E-3</v>
      </c>
      <c r="AA190" s="62">
        <f t="shared" si="233"/>
        <v>8.8348417725536248E-3</v>
      </c>
      <c r="AB190" s="62">
        <f t="shared" si="233"/>
        <v>8.0576401683667646E-3</v>
      </c>
      <c r="AC190" s="62">
        <f t="shared" si="233"/>
        <v>7.9932335684901618E-3</v>
      </c>
      <c r="AD190" s="62">
        <f t="shared" si="233"/>
        <v>7.9298484377645518E-3</v>
      </c>
      <c r="AE190" s="62">
        <f t="shared" si="233"/>
        <v>7.8674606670843302E-3</v>
      </c>
      <c r="AF190" s="62">
        <f t="shared" si="233"/>
        <v>7.8060469001321256E-3</v>
      </c>
      <c r="AG190" s="62">
        <f t="shared" si="233"/>
        <v>-1.037601909901714E-2</v>
      </c>
      <c r="AH190" s="62">
        <f t="shared" si="233"/>
        <v>-1.0484809684553629E-2</v>
      </c>
      <c r="AI190" s="62">
        <f t="shared" si="233"/>
        <v>-1.0595905739669533E-2</v>
      </c>
      <c r="AJ190" s="62">
        <f t="shared" si="233"/>
        <v>-1.0709381334823499E-2</v>
      </c>
      <c r="AK190" s="62">
        <f t="shared" si="233"/>
        <v>-1.0825313747817989E-2</v>
      </c>
      <c r="AL190" s="62">
        <f t="shared" si="233"/>
        <v>7.4465112323374239E-3</v>
      </c>
      <c r="AM190" s="62">
        <f t="shared" si="233"/>
        <v>7.3914705637608867E-3</v>
      </c>
      <c r="AN190" s="62">
        <f t="shared" si="233"/>
        <v>7.3372375881092288E-3</v>
      </c>
      <c r="AO190" s="62">
        <f t="shared" si="233"/>
        <v>7.2837946561737114E-3</v>
      </c>
      <c r="AP190" s="62">
        <f t="shared" si="233"/>
        <v>7.2311246292411195E-3</v>
      </c>
    </row>
    <row r="191" spans="1:42">
      <c r="A191" s="2" t="s">
        <v>11</v>
      </c>
      <c r="B191" s="47">
        <v>198</v>
      </c>
      <c r="C191">
        <f t="shared" si="224"/>
        <v>213.30200000000002</v>
      </c>
      <c r="D191">
        <f t="shared" si="224"/>
        <v>228.60400000000001</v>
      </c>
      <c r="E191">
        <f t="shared" si="224"/>
        <v>243.90600000000003</v>
      </c>
      <c r="F191">
        <f t="shared" si="224"/>
        <v>259.20800000000003</v>
      </c>
      <c r="G191" s="47">
        <v>274.51000000000005</v>
      </c>
      <c r="H191">
        <f t="shared" si="200"/>
        <v>276.70940000000007</v>
      </c>
      <c r="I191" s="12">
        <f t="shared" si="200"/>
        <v>278.90880000000004</v>
      </c>
      <c r="J191">
        <f t="shared" si="200"/>
        <v>281.10820000000007</v>
      </c>
      <c r="K191">
        <f t="shared" si="200"/>
        <v>283.30760000000004</v>
      </c>
      <c r="L191" s="47">
        <v>285.50700000000006</v>
      </c>
      <c r="M191" s="23">
        <f t="shared" si="201"/>
        <v>289.12380000000007</v>
      </c>
      <c r="N191" s="23">
        <f t="shared" si="201"/>
        <v>292.74060000000003</v>
      </c>
      <c r="O191" s="23">
        <f t="shared" si="201"/>
        <v>296.35740000000004</v>
      </c>
      <c r="P191" s="23">
        <f t="shared" si="201"/>
        <v>299.9742</v>
      </c>
      <c r="Q191" s="47">
        <v>303.59100000000001</v>
      </c>
      <c r="R191" s="23">
        <f t="shared" si="225"/>
        <v>306.70859999999999</v>
      </c>
      <c r="S191" s="23">
        <f t="shared" si="225"/>
        <v>309.82619999999997</v>
      </c>
      <c r="T191" s="23">
        <f t="shared" si="225"/>
        <v>312.94380000000001</v>
      </c>
      <c r="U191" s="23">
        <f t="shared" si="225"/>
        <v>316.06139999999999</v>
      </c>
      <c r="V191" s="47">
        <v>319.17899999999997</v>
      </c>
      <c r="W191" s="23">
        <f t="shared" si="226"/>
        <v>322.10219999999998</v>
      </c>
      <c r="X191" s="23">
        <f t="shared" si="226"/>
        <v>325.02539999999999</v>
      </c>
      <c r="Y191" s="23">
        <f t="shared" si="226"/>
        <v>327.9486</v>
      </c>
      <c r="Z191" s="23">
        <f t="shared" si="226"/>
        <v>330.87180000000001</v>
      </c>
      <c r="AA191" s="47">
        <v>333.79500000000002</v>
      </c>
      <c r="AB191" s="23">
        <f t="shared" si="227"/>
        <v>336.4846</v>
      </c>
      <c r="AC191" s="23">
        <f t="shared" si="227"/>
        <v>339.17419999999998</v>
      </c>
      <c r="AD191" s="23">
        <f t="shared" si="227"/>
        <v>341.86380000000003</v>
      </c>
      <c r="AE191" s="23">
        <f t="shared" si="227"/>
        <v>344.55340000000001</v>
      </c>
      <c r="AF191" s="47">
        <v>347.24299999999999</v>
      </c>
      <c r="AG191" s="23">
        <f t="shared" si="228"/>
        <v>343.64</v>
      </c>
      <c r="AH191" s="23">
        <f t="shared" si="228"/>
        <v>340.03699999999998</v>
      </c>
      <c r="AI191" s="23">
        <f t="shared" si="228"/>
        <v>336.43399999999997</v>
      </c>
      <c r="AJ191" s="23">
        <f t="shared" si="228"/>
        <v>332.83099999999996</v>
      </c>
      <c r="AK191" s="47">
        <v>329.22799999999995</v>
      </c>
      <c r="AL191" s="23">
        <f t="shared" si="229"/>
        <v>331.67959999999994</v>
      </c>
      <c r="AM191" s="23">
        <f t="shared" si="229"/>
        <v>334.13119999999992</v>
      </c>
      <c r="AN191" s="23">
        <f t="shared" si="229"/>
        <v>336.58279999999996</v>
      </c>
      <c r="AO191" s="23">
        <f t="shared" si="229"/>
        <v>339.03439999999995</v>
      </c>
      <c r="AP191" s="47">
        <v>341.48599999999993</v>
      </c>
    </row>
    <row r="192" spans="1:42">
      <c r="A192" s="2" t="s">
        <v>12</v>
      </c>
      <c r="B192" s="47">
        <v>0</v>
      </c>
      <c r="C192">
        <f t="shared" si="224"/>
        <v>0</v>
      </c>
      <c r="D192">
        <f t="shared" si="224"/>
        <v>0</v>
      </c>
      <c r="E192">
        <f t="shared" si="224"/>
        <v>0</v>
      </c>
      <c r="F192">
        <f t="shared" si="224"/>
        <v>0</v>
      </c>
      <c r="G192" s="47">
        <v>0</v>
      </c>
      <c r="H192">
        <f t="shared" si="200"/>
        <v>0</v>
      </c>
      <c r="I192" s="12">
        <f t="shared" si="200"/>
        <v>0</v>
      </c>
      <c r="J192">
        <f t="shared" si="200"/>
        <v>0</v>
      </c>
      <c r="K192">
        <f t="shared" si="200"/>
        <v>0</v>
      </c>
      <c r="L192" s="47">
        <v>0</v>
      </c>
      <c r="M192" s="23">
        <f t="shared" si="201"/>
        <v>0</v>
      </c>
      <c r="N192" s="23">
        <f t="shared" si="201"/>
        <v>0</v>
      </c>
      <c r="O192" s="23">
        <f t="shared" si="201"/>
        <v>0</v>
      </c>
      <c r="P192" s="23">
        <f t="shared" si="201"/>
        <v>0</v>
      </c>
      <c r="Q192" s="47">
        <v>0</v>
      </c>
      <c r="R192" s="23">
        <f t="shared" si="225"/>
        <v>0</v>
      </c>
      <c r="S192" s="23">
        <f t="shared" si="225"/>
        <v>0</v>
      </c>
      <c r="T192" s="23">
        <f t="shared" si="225"/>
        <v>0</v>
      </c>
      <c r="U192" s="23">
        <f t="shared" si="225"/>
        <v>0</v>
      </c>
      <c r="V192" s="47">
        <v>0</v>
      </c>
      <c r="W192" s="23">
        <f t="shared" si="226"/>
        <v>0</v>
      </c>
      <c r="X192" s="23">
        <f t="shared" si="226"/>
        <v>0</v>
      </c>
      <c r="Y192" s="23">
        <f t="shared" si="226"/>
        <v>0</v>
      </c>
      <c r="Z192" s="23">
        <f t="shared" si="226"/>
        <v>0</v>
      </c>
      <c r="AA192" s="47">
        <v>0</v>
      </c>
      <c r="AB192" s="23">
        <f t="shared" si="227"/>
        <v>0</v>
      </c>
      <c r="AC192" s="23">
        <f t="shared" si="227"/>
        <v>0</v>
      </c>
      <c r="AD192" s="23">
        <f t="shared" si="227"/>
        <v>0</v>
      </c>
      <c r="AE192" s="23">
        <f t="shared" si="227"/>
        <v>0</v>
      </c>
      <c r="AF192" s="47">
        <v>0</v>
      </c>
      <c r="AG192" s="23">
        <f t="shared" si="228"/>
        <v>0</v>
      </c>
      <c r="AH192" s="23">
        <f t="shared" si="228"/>
        <v>0</v>
      </c>
      <c r="AI192" s="23">
        <f t="shared" si="228"/>
        <v>0</v>
      </c>
      <c r="AJ192" s="23">
        <f t="shared" si="228"/>
        <v>0</v>
      </c>
      <c r="AK192" s="47">
        <v>0</v>
      </c>
      <c r="AL192" s="23">
        <f t="shared" si="229"/>
        <v>0</v>
      </c>
      <c r="AM192" s="23">
        <f t="shared" si="229"/>
        <v>0</v>
      </c>
      <c r="AN192" s="23">
        <f t="shared" si="229"/>
        <v>0</v>
      </c>
      <c r="AO192" s="23">
        <f t="shared" si="229"/>
        <v>0</v>
      </c>
      <c r="AP192" s="47">
        <v>0</v>
      </c>
    </row>
    <row r="193" spans="1:42">
      <c r="A193" s="2" t="s">
        <v>13</v>
      </c>
      <c r="B193" s="47">
        <v>0</v>
      </c>
      <c r="C193">
        <f t="shared" si="224"/>
        <v>0</v>
      </c>
      <c r="D193">
        <f t="shared" si="224"/>
        <v>0</v>
      </c>
      <c r="E193">
        <f t="shared" si="224"/>
        <v>0</v>
      </c>
      <c r="F193">
        <f t="shared" si="224"/>
        <v>0</v>
      </c>
      <c r="G193" s="47">
        <v>0</v>
      </c>
      <c r="H193">
        <f t="shared" si="200"/>
        <v>0</v>
      </c>
      <c r="I193" s="12">
        <f t="shared" si="200"/>
        <v>0</v>
      </c>
      <c r="J193">
        <f t="shared" si="200"/>
        <v>0</v>
      </c>
      <c r="K193">
        <f t="shared" si="200"/>
        <v>0</v>
      </c>
      <c r="L193" s="47">
        <v>0</v>
      </c>
      <c r="M193" s="23">
        <f t="shared" si="201"/>
        <v>0</v>
      </c>
      <c r="N193" s="23">
        <f t="shared" si="201"/>
        <v>0</v>
      </c>
      <c r="O193" s="23">
        <f t="shared" si="201"/>
        <v>0</v>
      </c>
      <c r="P193" s="23">
        <f t="shared" si="201"/>
        <v>0</v>
      </c>
      <c r="Q193" s="47">
        <v>0</v>
      </c>
      <c r="R193" s="23">
        <f t="shared" si="225"/>
        <v>0</v>
      </c>
      <c r="S193" s="23">
        <f t="shared" si="225"/>
        <v>0</v>
      </c>
      <c r="T193" s="23">
        <f t="shared" si="225"/>
        <v>0</v>
      </c>
      <c r="U193" s="23">
        <f t="shared" si="225"/>
        <v>0</v>
      </c>
      <c r="V193" s="47">
        <v>0</v>
      </c>
      <c r="W193" s="23">
        <f t="shared" si="226"/>
        <v>0</v>
      </c>
      <c r="X193" s="23">
        <f t="shared" si="226"/>
        <v>0</v>
      </c>
      <c r="Y193" s="23">
        <f t="shared" si="226"/>
        <v>0</v>
      </c>
      <c r="Z193" s="23">
        <f t="shared" si="226"/>
        <v>0</v>
      </c>
      <c r="AA193" s="47">
        <v>0</v>
      </c>
      <c r="AB193" s="23">
        <f t="shared" si="227"/>
        <v>0</v>
      </c>
      <c r="AC193" s="23">
        <f t="shared" si="227"/>
        <v>0</v>
      </c>
      <c r="AD193" s="23">
        <f t="shared" si="227"/>
        <v>0</v>
      </c>
      <c r="AE193" s="23">
        <f t="shared" si="227"/>
        <v>0</v>
      </c>
      <c r="AF193" s="47">
        <v>0</v>
      </c>
      <c r="AG193" s="23">
        <f t="shared" si="228"/>
        <v>0</v>
      </c>
      <c r="AH193" s="23">
        <f t="shared" si="228"/>
        <v>0</v>
      </c>
      <c r="AI193" s="23">
        <f t="shared" si="228"/>
        <v>0</v>
      </c>
      <c r="AJ193" s="23">
        <f t="shared" si="228"/>
        <v>0</v>
      </c>
      <c r="AK193" s="47">
        <v>0</v>
      </c>
      <c r="AL193" s="23">
        <f t="shared" si="229"/>
        <v>0</v>
      </c>
      <c r="AM193" s="23">
        <f t="shared" si="229"/>
        <v>0</v>
      </c>
      <c r="AN193" s="23">
        <f t="shared" si="229"/>
        <v>0</v>
      </c>
      <c r="AO193" s="23">
        <f t="shared" si="229"/>
        <v>0</v>
      </c>
      <c r="AP193" s="47">
        <v>0</v>
      </c>
    </row>
    <row r="194" spans="1:42">
      <c r="A194" s="2"/>
      <c r="B194" s="47"/>
      <c r="G194" s="47"/>
      <c r="J194" s="62"/>
      <c r="L194" s="47"/>
      <c r="M194" s="23"/>
      <c r="N194" s="23"/>
      <c r="O194" s="23"/>
      <c r="P194" s="23"/>
      <c r="Q194" s="47"/>
      <c r="R194" s="23"/>
      <c r="S194" s="23"/>
      <c r="T194" s="23"/>
      <c r="U194" s="23"/>
      <c r="V194" s="47"/>
      <c r="W194" s="23"/>
      <c r="X194" s="23"/>
      <c r="Y194" s="23"/>
      <c r="Z194" s="23"/>
      <c r="AA194" s="47"/>
      <c r="AB194" s="23"/>
      <c r="AC194" s="23"/>
      <c r="AD194" s="23"/>
      <c r="AE194" s="23"/>
      <c r="AF194" s="47"/>
      <c r="AG194" s="23"/>
      <c r="AH194" s="23"/>
      <c r="AI194" s="23"/>
      <c r="AJ194" s="23"/>
      <c r="AK194" s="47"/>
      <c r="AL194" s="23"/>
      <c r="AM194" s="23"/>
      <c r="AN194" s="23"/>
      <c r="AO194" s="23"/>
      <c r="AP194" s="47"/>
    </row>
    <row r="195" spans="1:42">
      <c r="A195" s="2" t="s">
        <v>14</v>
      </c>
      <c r="B195" s="47">
        <v>0</v>
      </c>
      <c r="C195">
        <f t="shared" si="224"/>
        <v>0</v>
      </c>
      <c r="D195">
        <f t="shared" si="224"/>
        <v>0</v>
      </c>
      <c r="E195">
        <f t="shared" si="224"/>
        <v>0</v>
      </c>
      <c r="F195">
        <f t="shared" si="224"/>
        <v>0</v>
      </c>
      <c r="G195" s="47">
        <v>0</v>
      </c>
      <c r="H195">
        <f t="shared" si="200"/>
        <v>0</v>
      </c>
      <c r="I195" s="12">
        <f t="shared" si="200"/>
        <v>0</v>
      </c>
      <c r="J195">
        <f t="shared" si="200"/>
        <v>0</v>
      </c>
      <c r="K195">
        <f t="shared" si="200"/>
        <v>0</v>
      </c>
      <c r="L195" s="47">
        <v>0</v>
      </c>
      <c r="M195" s="23">
        <f t="shared" si="201"/>
        <v>0</v>
      </c>
      <c r="N195" s="23">
        <f t="shared" si="201"/>
        <v>0</v>
      </c>
      <c r="O195" s="23">
        <f t="shared" si="201"/>
        <v>0</v>
      </c>
      <c r="P195" s="23">
        <f t="shared" si="201"/>
        <v>0</v>
      </c>
      <c r="Q195" s="47">
        <v>0</v>
      </c>
      <c r="R195" s="23">
        <f t="shared" si="225"/>
        <v>0</v>
      </c>
      <c r="S195" s="23">
        <f t="shared" si="225"/>
        <v>0</v>
      </c>
      <c r="T195" s="23">
        <f t="shared" si="225"/>
        <v>0</v>
      </c>
      <c r="U195" s="23">
        <f t="shared" si="225"/>
        <v>0</v>
      </c>
      <c r="V195" s="47">
        <v>0</v>
      </c>
      <c r="W195" s="23">
        <f t="shared" si="226"/>
        <v>0</v>
      </c>
      <c r="X195" s="23">
        <f t="shared" si="226"/>
        <v>0</v>
      </c>
      <c r="Y195" s="23">
        <f t="shared" si="226"/>
        <v>0</v>
      </c>
      <c r="Z195" s="23">
        <f t="shared" si="226"/>
        <v>0</v>
      </c>
      <c r="AA195" s="47">
        <v>0</v>
      </c>
      <c r="AB195" s="23">
        <f t="shared" si="227"/>
        <v>0</v>
      </c>
      <c r="AC195" s="23">
        <f t="shared" si="227"/>
        <v>0</v>
      </c>
      <c r="AD195" s="23">
        <f t="shared" si="227"/>
        <v>0</v>
      </c>
      <c r="AE195" s="23">
        <f t="shared" si="227"/>
        <v>0</v>
      </c>
      <c r="AF195" s="47">
        <v>0</v>
      </c>
      <c r="AG195" s="23">
        <f t="shared" si="228"/>
        <v>0</v>
      </c>
      <c r="AH195" s="23">
        <f t="shared" si="228"/>
        <v>0</v>
      </c>
      <c r="AI195" s="23">
        <f t="shared" si="228"/>
        <v>0</v>
      </c>
      <c r="AJ195" s="23">
        <f t="shared" si="228"/>
        <v>0</v>
      </c>
      <c r="AK195" s="47">
        <v>0</v>
      </c>
      <c r="AL195" s="23">
        <f t="shared" si="229"/>
        <v>0</v>
      </c>
      <c r="AM195" s="23">
        <f t="shared" si="229"/>
        <v>0</v>
      </c>
      <c r="AN195" s="23">
        <f t="shared" si="229"/>
        <v>0</v>
      </c>
      <c r="AO195" s="23">
        <f t="shared" si="229"/>
        <v>0</v>
      </c>
      <c r="AP195" s="47">
        <v>0</v>
      </c>
    </row>
    <row r="196" spans="1:42">
      <c r="A196" s="2"/>
      <c r="B196" s="47"/>
      <c r="G196" s="47"/>
      <c r="J196" s="62"/>
      <c r="L196" s="47"/>
      <c r="M196" s="23"/>
      <c r="N196" s="23"/>
      <c r="O196" s="23"/>
      <c r="P196" s="23"/>
      <c r="Q196" s="47"/>
      <c r="R196" s="23"/>
      <c r="S196" s="23"/>
      <c r="T196" s="23"/>
      <c r="U196" s="23"/>
      <c r="V196" s="47"/>
      <c r="W196" s="23"/>
      <c r="X196" s="23"/>
      <c r="Y196" s="23"/>
      <c r="Z196" s="23"/>
      <c r="AA196" s="47"/>
      <c r="AB196" s="23"/>
      <c r="AC196" s="23"/>
      <c r="AD196" s="23"/>
      <c r="AE196" s="23"/>
      <c r="AF196" s="47"/>
      <c r="AG196" s="23"/>
      <c r="AH196" s="23"/>
      <c r="AI196" s="23"/>
      <c r="AJ196" s="23"/>
      <c r="AK196" s="47"/>
      <c r="AL196" s="23"/>
      <c r="AM196" s="23"/>
      <c r="AN196" s="23"/>
      <c r="AO196" s="23"/>
      <c r="AP196" s="47"/>
    </row>
    <row r="197" spans="1:42">
      <c r="A197" s="2" t="s">
        <v>15</v>
      </c>
      <c r="B197" s="47">
        <v>0</v>
      </c>
      <c r="C197">
        <f t="shared" si="224"/>
        <v>0</v>
      </c>
      <c r="D197">
        <f t="shared" si="224"/>
        <v>0</v>
      </c>
      <c r="E197">
        <f t="shared" si="224"/>
        <v>0</v>
      </c>
      <c r="F197">
        <f t="shared" si="224"/>
        <v>0</v>
      </c>
      <c r="G197" s="47">
        <v>0</v>
      </c>
      <c r="H197">
        <f t="shared" si="200"/>
        <v>0</v>
      </c>
      <c r="I197" s="12">
        <f t="shared" si="200"/>
        <v>0</v>
      </c>
      <c r="J197">
        <f t="shared" si="200"/>
        <v>0</v>
      </c>
      <c r="K197">
        <f t="shared" si="200"/>
        <v>0</v>
      </c>
      <c r="L197" s="47">
        <v>0</v>
      </c>
      <c r="M197" s="23">
        <f t="shared" si="201"/>
        <v>0</v>
      </c>
      <c r="N197" s="23">
        <f t="shared" si="201"/>
        <v>0</v>
      </c>
      <c r="O197" s="23">
        <f t="shared" si="201"/>
        <v>0</v>
      </c>
      <c r="P197" s="23">
        <f t="shared" si="201"/>
        <v>0</v>
      </c>
      <c r="Q197" s="47">
        <v>0</v>
      </c>
      <c r="R197" s="23">
        <f t="shared" si="225"/>
        <v>0</v>
      </c>
      <c r="S197" s="23">
        <f t="shared" si="225"/>
        <v>0</v>
      </c>
      <c r="T197" s="23">
        <f t="shared" si="225"/>
        <v>0</v>
      </c>
      <c r="U197" s="23">
        <f t="shared" si="225"/>
        <v>0</v>
      </c>
      <c r="V197" s="47">
        <v>0</v>
      </c>
      <c r="W197" s="23">
        <f t="shared" si="226"/>
        <v>0</v>
      </c>
      <c r="X197" s="23">
        <f t="shared" si="226"/>
        <v>0</v>
      </c>
      <c r="Y197" s="23">
        <f t="shared" si="226"/>
        <v>0</v>
      </c>
      <c r="Z197" s="23">
        <f t="shared" si="226"/>
        <v>0</v>
      </c>
      <c r="AA197" s="47">
        <v>0</v>
      </c>
      <c r="AB197" s="23">
        <f t="shared" si="227"/>
        <v>0</v>
      </c>
      <c r="AC197" s="23">
        <f t="shared" si="227"/>
        <v>0</v>
      </c>
      <c r="AD197" s="23">
        <f t="shared" si="227"/>
        <v>0</v>
      </c>
      <c r="AE197" s="23">
        <f t="shared" si="227"/>
        <v>0</v>
      </c>
      <c r="AF197" s="47">
        <v>0</v>
      </c>
      <c r="AG197" s="23">
        <f t="shared" si="228"/>
        <v>0</v>
      </c>
      <c r="AH197" s="23">
        <f t="shared" si="228"/>
        <v>0</v>
      </c>
      <c r="AI197" s="23">
        <f t="shared" si="228"/>
        <v>0</v>
      </c>
      <c r="AJ197" s="23">
        <f t="shared" si="228"/>
        <v>0</v>
      </c>
      <c r="AK197" s="47">
        <v>0</v>
      </c>
      <c r="AL197" s="23">
        <f t="shared" si="229"/>
        <v>0</v>
      </c>
      <c r="AM197" s="23">
        <f t="shared" si="229"/>
        <v>0</v>
      </c>
      <c r="AN197" s="23">
        <f t="shared" si="229"/>
        <v>0</v>
      </c>
      <c r="AO197" s="23">
        <f t="shared" si="229"/>
        <v>0</v>
      </c>
      <c r="AP197" s="47">
        <v>0</v>
      </c>
    </row>
    <row r="198" spans="1:42">
      <c r="A198" s="2" t="s">
        <v>16</v>
      </c>
      <c r="B198" s="47">
        <v>0</v>
      </c>
      <c r="C198">
        <f t="shared" si="224"/>
        <v>0</v>
      </c>
      <c r="D198">
        <f t="shared" si="224"/>
        <v>0</v>
      </c>
      <c r="E198">
        <f t="shared" si="224"/>
        <v>0</v>
      </c>
      <c r="F198">
        <f t="shared" si="224"/>
        <v>0</v>
      </c>
      <c r="G198" s="47">
        <v>0</v>
      </c>
      <c r="H198">
        <f t="shared" si="200"/>
        <v>0</v>
      </c>
      <c r="I198" s="12">
        <f t="shared" si="200"/>
        <v>0</v>
      </c>
      <c r="J198">
        <f t="shared" si="200"/>
        <v>0</v>
      </c>
      <c r="K198">
        <f t="shared" si="200"/>
        <v>0</v>
      </c>
      <c r="L198" s="47">
        <v>0</v>
      </c>
      <c r="M198" s="23">
        <f t="shared" si="201"/>
        <v>0</v>
      </c>
      <c r="N198" s="23">
        <f t="shared" si="201"/>
        <v>0</v>
      </c>
      <c r="O198" s="23">
        <f t="shared" si="201"/>
        <v>0</v>
      </c>
      <c r="P198" s="23">
        <f t="shared" si="201"/>
        <v>0</v>
      </c>
      <c r="Q198" s="47">
        <v>0</v>
      </c>
      <c r="R198" s="23">
        <f t="shared" si="225"/>
        <v>0</v>
      </c>
      <c r="S198" s="23">
        <f t="shared" si="225"/>
        <v>0</v>
      </c>
      <c r="T198" s="23">
        <f t="shared" si="225"/>
        <v>0</v>
      </c>
      <c r="U198" s="23">
        <f t="shared" si="225"/>
        <v>0</v>
      </c>
      <c r="V198" s="47">
        <v>0</v>
      </c>
      <c r="W198" s="23">
        <f t="shared" si="226"/>
        <v>0</v>
      </c>
      <c r="X198" s="23">
        <f t="shared" si="226"/>
        <v>0</v>
      </c>
      <c r="Y198" s="23">
        <f t="shared" si="226"/>
        <v>0</v>
      </c>
      <c r="Z198" s="23">
        <f t="shared" si="226"/>
        <v>0</v>
      </c>
      <c r="AA198" s="47">
        <v>0</v>
      </c>
      <c r="AB198" s="23">
        <f t="shared" si="227"/>
        <v>0</v>
      </c>
      <c r="AC198" s="23">
        <f t="shared" si="227"/>
        <v>0</v>
      </c>
      <c r="AD198" s="23">
        <f t="shared" si="227"/>
        <v>0</v>
      </c>
      <c r="AE198" s="23">
        <f t="shared" si="227"/>
        <v>0</v>
      </c>
      <c r="AF198" s="47">
        <v>0</v>
      </c>
      <c r="AG198" s="23">
        <f t="shared" si="228"/>
        <v>0</v>
      </c>
      <c r="AH198" s="23">
        <f t="shared" si="228"/>
        <v>0</v>
      </c>
      <c r="AI198" s="23">
        <f t="shared" si="228"/>
        <v>0</v>
      </c>
      <c r="AJ198" s="23">
        <f t="shared" si="228"/>
        <v>0</v>
      </c>
      <c r="AK198" s="47">
        <v>0</v>
      </c>
      <c r="AL198" s="23">
        <f t="shared" si="229"/>
        <v>0</v>
      </c>
      <c r="AM198" s="23">
        <f t="shared" si="229"/>
        <v>0</v>
      </c>
      <c r="AN198" s="23">
        <f t="shared" si="229"/>
        <v>0</v>
      </c>
      <c r="AO198" s="23">
        <f t="shared" si="229"/>
        <v>0</v>
      </c>
      <c r="AP198" s="47">
        <v>0</v>
      </c>
    </row>
    <row r="199" spans="1:42">
      <c r="B199" s="47"/>
      <c r="C199" s="23"/>
      <c r="D199" s="23"/>
      <c r="E199" s="23"/>
      <c r="F199" s="23"/>
      <c r="G199" s="47"/>
      <c r="L199" s="47"/>
      <c r="M199" s="23"/>
      <c r="N199" s="23"/>
      <c r="O199" s="23"/>
      <c r="P199" s="23"/>
      <c r="Q199" s="47"/>
      <c r="R199" s="23"/>
      <c r="S199" s="23"/>
      <c r="T199" s="23"/>
      <c r="U199" s="23"/>
      <c r="V199" s="47"/>
      <c r="W199" s="23"/>
      <c r="X199" s="23"/>
      <c r="Y199" s="23"/>
      <c r="Z199" s="23"/>
      <c r="AA199" s="47"/>
      <c r="AB199" s="23"/>
      <c r="AC199" s="23"/>
      <c r="AD199" s="23"/>
      <c r="AE199" s="23"/>
      <c r="AF199" s="47"/>
      <c r="AG199" s="23"/>
      <c r="AH199" s="23"/>
      <c r="AI199" s="23"/>
      <c r="AJ199" s="23"/>
      <c r="AK199" s="47"/>
      <c r="AL199" s="23"/>
      <c r="AM199" s="23"/>
      <c r="AN199" s="23"/>
      <c r="AO199" s="23"/>
      <c r="AP199" s="47"/>
    </row>
    <row r="200" spans="1:42">
      <c r="A200" s="1" t="s">
        <v>70</v>
      </c>
      <c r="B200" s="47"/>
      <c r="C200" s="23"/>
      <c r="D200" s="23"/>
      <c r="E200" s="23"/>
      <c r="F200" s="23"/>
      <c r="G200" s="47"/>
      <c r="H200">
        <f t="shared" si="200"/>
        <v>6.9043004539026485E-3</v>
      </c>
      <c r="I200" s="12">
        <f t="shared" si="200"/>
        <v>1.3808600907805297E-2</v>
      </c>
      <c r="J200" s="62">
        <f>(J201-I201)/I201</f>
        <v>3.7081736791095846E-2</v>
      </c>
      <c r="K200" s="62">
        <f t="shared" ref="K200:AP200" si="234">(K201-J201)/J201</f>
        <v>3.5755847852294444E-2</v>
      </c>
      <c r="L200" s="62">
        <f t="shared" si="234"/>
        <v>3.4521502269513241E-2</v>
      </c>
      <c r="M200" s="62">
        <f t="shared" si="234"/>
        <v>0.10561593442124538</v>
      </c>
      <c r="N200" s="62">
        <f t="shared" si="234"/>
        <v>9.5526783879550312E-2</v>
      </c>
      <c r="O200" s="62">
        <f t="shared" si="234"/>
        <v>8.7197123142224386E-2</v>
      </c>
      <c r="P200" s="62">
        <f t="shared" si="234"/>
        <v>8.0203599960057548E-2</v>
      </c>
      <c r="Q200" s="62">
        <f t="shared" si="234"/>
        <v>7.4248595323162622E-2</v>
      </c>
      <c r="R200" s="62">
        <f t="shared" si="234"/>
        <v>1.5023839924590778E-2</v>
      </c>
      <c r="S200" s="62">
        <f t="shared" si="234"/>
        <v>1.4801465082541258E-2</v>
      </c>
      <c r="T200" s="62">
        <f t="shared" si="234"/>
        <v>1.4585577171331267E-2</v>
      </c>
      <c r="U200" s="62">
        <f t="shared" si="234"/>
        <v>1.437589642462269E-2</v>
      </c>
      <c r="V200" s="62">
        <f t="shared" si="234"/>
        <v>1.4172158935650488E-2</v>
      </c>
      <c r="W200" s="62">
        <f t="shared" si="234"/>
        <v>1.3489362897887082E-2</v>
      </c>
      <c r="X200" s="62">
        <f t="shared" si="234"/>
        <v>1.3309821880435647E-2</v>
      </c>
      <c r="Y200" s="62">
        <f t="shared" si="234"/>
        <v>1.3134997404580859E-2</v>
      </c>
      <c r="Z200" s="62">
        <f t="shared" si="234"/>
        <v>1.2964706024596465E-2</v>
      </c>
      <c r="AA200" s="62">
        <f t="shared" si="234"/>
        <v>1.2798773686278525E-2</v>
      </c>
      <c r="AB200" s="62">
        <f t="shared" si="234"/>
        <v>1.2088603470252373E-2</v>
      </c>
      <c r="AC200" s="62">
        <f t="shared" si="234"/>
        <v>1.1944214596234733E-2</v>
      </c>
      <c r="AD200" s="62">
        <f t="shared" si="234"/>
        <v>1.180323423361892E-2</v>
      </c>
      <c r="AE200" s="62">
        <f t="shared" si="234"/>
        <v>1.1665543095994369E-2</v>
      </c>
      <c r="AF200" s="62">
        <f t="shared" si="234"/>
        <v>1.1531027398931198E-2</v>
      </c>
      <c r="AG200" s="62">
        <f t="shared" si="234"/>
        <v>1.0306820858789525E-2</v>
      </c>
      <c r="AH200" s="62">
        <f t="shared" si="234"/>
        <v>1.0201674032081099E-2</v>
      </c>
      <c r="AI200" s="62">
        <f t="shared" si="234"/>
        <v>1.0098650887562548E-2</v>
      </c>
      <c r="AJ200" s="62">
        <f t="shared" si="234"/>
        <v>9.9976877294993202E-3</v>
      </c>
      <c r="AK200" s="62">
        <f t="shared" si="234"/>
        <v>9.8987233841835599E-3</v>
      </c>
      <c r="AL200" s="62">
        <f t="shared" si="234"/>
        <v>-9.3903512151345698E-3</v>
      </c>
      <c r="AM200" s="62">
        <f t="shared" si="234"/>
        <v>-9.4793657891918109E-3</v>
      </c>
      <c r="AN200" s="62">
        <f t="shared" si="234"/>
        <v>-9.5700841171716729E-3</v>
      </c>
      <c r="AO200" s="62">
        <f t="shared" si="234"/>
        <v>-9.6625555869255426E-3</v>
      </c>
      <c r="AP200" s="62">
        <f t="shared" si="234"/>
        <v>-9.7568315137797051E-3</v>
      </c>
    </row>
    <row r="201" spans="1:42">
      <c r="A201" s="2" t="s">
        <v>7</v>
      </c>
      <c r="B201" s="47">
        <f>'Non-ferrous metallurgy'!B25</f>
        <v>3249.3062690069501</v>
      </c>
      <c r="C201">
        <f t="shared" ref="C201:F216" si="235">$B201+((C$1-$B$1)*($G201-$B201)/($G$1-$B$1))</f>
        <v>3143.4493937909356</v>
      </c>
      <c r="D201">
        <f t="shared" si="235"/>
        <v>3037.5925185749215</v>
      </c>
      <c r="E201">
        <f t="shared" si="235"/>
        <v>2931.7356433589071</v>
      </c>
      <c r="F201">
        <f t="shared" si="235"/>
        <v>2825.878768142893</v>
      </c>
      <c r="G201" s="47">
        <f>'Non-ferrous metallurgy'!C25</f>
        <v>2720.0218929268785</v>
      </c>
      <c r="H201">
        <f t="shared" si="200"/>
        <v>2828.9645982765869</v>
      </c>
      <c r="I201" s="12">
        <f t="shared" si="200"/>
        <v>2937.9073036262948</v>
      </c>
      <c r="J201">
        <f t="shared" si="200"/>
        <v>3046.8500089760032</v>
      </c>
      <c r="K201">
        <f t="shared" si="200"/>
        <v>3155.7927143257111</v>
      </c>
      <c r="L201" s="47">
        <f>'Non-ferrous metallurgy'!D25</f>
        <v>3264.7354196754195</v>
      </c>
      <c r="M201" s="23">
        <f t="shared" si="201"/>
        <v>3609.5435016625756</v>
      </c>
      <c r="N201" s="23">
        <f t="shared" si="201"/>
        <v>3954.3515836497318</v>
      </c>
      <c r="O201" s="23">
        <f t="shared" si="201"/>
        <v>4299.1596656368874</v>
      </c>
      <c r="P201" s="23">
        <f t="shared" si="201"/>
        <v>4643.9677476240431</v>
      </c>
      <c r="Q201" s="47">
        <f>'Non-ferrous metallurgy'!E25</f>
        <v>4988.7758296111997</v>
      </c>
      <c r="R201" s="23">
        <f t="shared" si="225"/>
        <v>5063.7263990949459</v>
      </c>
      <c r="S201" s="23">
        <f t="shared" si="225"/>
        <v>5138.6769685786921</v>
      </c>
      <c r="T201" s="23">
        <f t="shared" si="225"/>
        <v>5213.6275380624393</v>
      </c>
      <c r="U201" s="23">
        <f t="shared" si="225"/>
        <v>5288.5781075461855</v>
      </c>
      <c r="V201" s="47">
        <f>'Non-ferrous metallurgy'!F25</f>
        <v>5363.5286770299317</v>
      </c>
      <c r="W201" s="23">
        <f t="shared" si="226"/>
        <v>5435.8792617676127</v>
      </c>
      <c r="X201" s="23">
        <f t="shared" si="226"/>
        <v>5508.2298465052936</v>
      </c>
      <c r="Y201" s="23">
        <f t="shared" si="226"/>
        <v>5580.5804312429755</v>
      </c>
      <c r="Z201" s="23">
        <f t="shared" si="226"/>
        <v>5652.9310159806564</v>
      </c>
      <c r="AA201" s="47">
        <f>'Non-ferrous metallurgy'!G25</f>
        <v>5725.2816007183374</v>
      </c>
      <c r="AB201" s="23">
        <f t="shared" si="227"/>
        <v>5794.4922597449531</v>
      </c>
      <c r="AC201" s="23">
        <f t="shared" si="227"/>
        <v>5863.702918771568</v>
      </c>
      <c r="AD201" s="23">
        <f t="shared" si="227"/>
        <v>5932.9135777981837</v>
      </c>
      <c r="AE201" s="23">
        <f t="shared" si="227"/>
        <v>6002.1242368247986</v>
      </c>
      <c r="AF201" s="47">
        <f>'Non-ferrous metallurgy'!H25</f>
        <v>6071.3348958514143</v>
      </c>
      <c r="AG201" s="23">
        <f t="shared" si="228"/>
        <v>6133.9110569966724</v>
      </c>
      <c r="AH201" s="23">
        <f t="shared" si="228"/>
        <v>6196.4872181419305</v>
      </c>
      <c r="AI201" s="23">
        <f t="shared" si="228"/>
        <v>6259.0633792871895</v>
      </c>
      <c r="AJ201" s="23">
        <f t="shared" si="228"/>
        <v>6321.6395404324476</v>
      </c>
      <c r="AK201" s="47">
        <f>'Non-ferrous metallurgy'!I25</f>
        <v>6384.2157015777057</v>
      </c>
      <c r="AL201" s="23">
        <f t="shared" si="229"/>
        <v>6324.2656739067143</v>
      </c>
      <c r="AM201" s="23">
        <f t="shared" si="229"/>
        <v>6264.3156462357229</v>
      </c>
      <c r="AN201" s="23">
        <f t="shared" si="229"/>
        <v>6204.3656185647324</v>
      </c>
      <c r="AO201" s="23">
        <f t="shared" si="229"/>
        <v>6144.415590893741</v>
      </c>
      <c r="AP201" s="47">
        <f>'Non-ferrous metallurgy'!J25</f>
        <v>6084.4655632227496</v>
      </c>
    </row>
    <row r="202" spans="1:42">
      <c r="A202" s="2"/>
      <c r="B202" s="47"/>
      <c r="G202" s="47"/>
      <c r="J202" s="62">
        <f>(J203-I203)/I203</f>
        <v>-8.6117328171378543E-2</v>
      </c>
      <c r="K202" s="62">
        <f t="shared" ref="K202" si="236">(K203-J203)/J203</f>
        <v>-9.4232367924279831E-2</v>
      </c>
      <c r="L202" s="62">
        <f t="shared" ref="L202" si="237">(L203-K203)/K203</f>
        <v>-0.10403591891259172</v>
      </c>
      <c r="M202" s="62">
        <f t="shared" ref="M202" si="238">(M203-L203)/L203</f>
        <v>-0.19999999999999996</v>
      </c>
      <c r="N202" s="62">
        <f t="shared" ref="N202" si="239">(N203-M203)/M203</f>
        <v>-0.25000000000000006</v>
      </c>
      <c r="O202" s="62">
        <f t="shared" ref="O202" si="240">(O203-N203)/N203</f>
        <v>-0.33333333333333343</v>
      </c>
      <c r="P202" s="62">
        <f t="shared" ref="P202" si="241">(P203-O203)/O203</f>
        <v>-0.5</v>
      </c>
      <c r="Q202" s="62">
        <f t="shared" ref="Q202" si="242">(Q203-P203)/P203</f>
        <v>-1</v>
      </c>
      <c r="R202" s="62" t="e">
        <f t="shared" ref="R202" si="243">(R203-Q203)/Q203</f>
        <v>#DIV/0!</v>
      </c>
      <c r="S202" s="62" t="e">
        <f t="shared" ref="S202" si="244">(S203-R203)/R203</f>
        <v>#DIV/0!</v>
      </c>
      <c r="T202" s="62" t="e">
        <f t="shared" ref="T202" si="245">(T203-S203)/S203</f>
        <v>#DIV/0!</v>
      </c>
      <c r="U202" s="62" t="e">
        <f t="shared" ref="U202" si="246">(U203-T203)/T203</f>
        <v>#DIV/0!</v>
      </c>
      <c r="V202" s="62" t="e">
        <f t="shared" ref="V202" si="247">(V203-U203)/U203</f>
        <v>#DIV/0!</v>
      </c>
      <c r="W202" s="62" t="e">
        <f t="shared" ref="W202" si="248">(W203-V203)/V203</f>
        <v>#DIV/0!</v>
      </c>
      <c r="X202" s="62" t="e">
        <f t="shared" ref="X202" si="249">(X203-W203)/W203</f>
        <v>#DIV/0!</v>
      </c>
      <c r="Y202" s="62" t="e">
        <f t="shared" ref="Y202" si="250">(Y203-X203)/X203</f>
        <v>#DIV/0!</v>
      </c>
      <c r="Z202" s="62" t="e">
        <f t="shared" ref="Z202" si="251">(Z203-Y203)/Y203</f>
        <v>#DIV/0!</v>
      </c>
      <c r="AA202" s="62" t="e">
        <f t="shared" ref="AA202" si="252">(AA203-Z203)/Z203</f>
        <v>#DIV/0!</v>
      </c>
      <c r="AB202" s="62" t="e">
        <f t="shared" ref="AB202" si="253">(AB203-AA203)/AA203</f>
        <v>#DIV/0!</v>
      </c>
      <c r="AC202" s="62" t="e">
        <f t="shared" ref="AC202" si="254">(AC203-AB203)/AB203</f>
        <v>#DIV/0!</v>
      </c>
      <c r="AD202" s="62" t="e">
        <f t="shared" ref="AD202" si="255">(AD203-AC203)/AC203</f>
        <v>#DIV/0!</v>
      </c>
      <c r="AE202" s="62" t="e">
        <f t="shared" ref="AE202" si="256">(AE203-AD203)/AD203</f>
        <v>#DIV/0!</v>
      </c>
      <c r="AF202" s="62" t="e">
        <f t="shared" ref="AF202" si="257">(AF203-AE203)/AE203</f>
        <v>#DIV/0!</v>
      </c>
      <c r="AG202" s="62" t="e">
        <f t="shared" ref="AG202" si="258">(AG203-AF203)/AF203</f>
        <v>#DIV/0!</v>
      </c>
      <c r="AH202" s="62" t="e">
        <f t="shared" ref="AH202" si="259">(AH203-AG203)/AG203</f>
        <v>#DIV/0!</v>
      </c>
      <c r="AI202" s="62" t="e">
        <f t="shared" ref="AI202" si="260">(AI203-AH203)/AH203</f>
        <v>#DIV/0!</v>
      </c>
      <c r="AJ202" s="62" t="e">
        <f t="shared" ref="AJ202" si="261">(AJ203-AI203)/AI203</f>
        <v>#DIV/0!</v>
      </c>
      <c r="AK202" s="62" t="e">
        <f t="shared" ref="AK202" si="262">(AK203-AJ203)/AJ203</f>
        <v>#DIV/0!</v>
      </c>
      <c r="AL202" s="62" t="e">
        <f t="shared" ref="AL202" si="263">(AL203-AK203)/AK203</f>
        <v>#DIV/0!</v>
      </c>
      <c r="AM202" s="62">
        <f t="shared" ref="AM202" si="264">(AM203-AL203)/AL203</f>
        <v>1</v>
      </c>
      <c r="AN202" s="62">
        <f t="shared" ref="AN202" si="265">(AN203-AM203)/AM203</f>
        <v>0.49999999999999983</v>
      </c>
      <c r="AO202" s="62">
        <f t="shared" ref="AO202" si="266">(AO203-AN203)/AN203</f>
        <v>0.33333333333333348</v>
      </c>
      <c r="AP202" s="62">
        <f t="shared" ref="AP202" si="267">(AP203-AO203)/AO203</f>
        <v>0.24999999999999992</v>
      </c>
    </row>
    <row r="203" spans="1:42">
      <c r="A203" s="2" t="s">
        <v>8</v>
      </c>
      <c r="B203" s="47">
        <f>'Non-ferrous metallurgy'!B32</f>
        <v>509.82887509936728</v>
      </c>
      <c r="C203">
        <f t="shared" si="235"/>
        <v>499.55542234399127</v>
      </c>
      <c r="D203">
        <f t="shared" si="235"/>
        <v>489.28196958861525</v>
      </c>
      <c r="E203">
        <f t="shared" si="235"/>
        <v>479.00851683323918</v>
      </c>
      <c r="F203">
        <f t="shared" si="235"/>
        <v>468.73506407786317</v>
      </c>
      <c r="G203" s="47">
        <f>'Non-ferrous metallurgy'!C32</f>
        <v>458.46161132248716</v>
      </c>
      <c r="H203">
        <f t="shared" si="200"/>
        <v>424.78107746127586</v>
      </c>
      <c r="I203" s="12">
        <f t="shared" si="200"/>
        <v>391.10054360006455</v>
      </c>
      <c r="J203">
        <f t="shared" si="200"/>
        <v>357.42000973885325</v>
      </c>
      <c r="K203">
        <f t="shared" si="200"/>
        <v>323.73947587764195</v>
      </c>
      <c r="L203" s="47">
        <f>'Non-ferrous metallurgy'!D32</f>
        <v>290.05894201643065</v>
      </c>
      <c r="M203" s="23">
        <f t="shared" si="201"/>
        <v>232.04715361314453</v>
      </c>
      <c r="N203" s="23">
        <f t="shared" si="201"/>
        <v>174.03536520985838</v>
      </c>
      <c r="O203" s="23">
        <f t="shared" si="201"/>
        <v>116.02357680657224</v>
      </c>
      <c r="P203" s="23">
        <f t="shared" si="201"/>
        <v>58.011788403286118</v>
      </c>
      <c r="Q203" s="47">
        <f>'Non-ferrous metallurgy'!E32</f>
        <v>0</v>
      </c>
      <c r="R203" s="23">
        <f t="shared" si="225"/>
        <v>0</v>
      </c>
      <c r="S203" s="23">
        <f t="shared" si="225"/>
        <v>0</v>
      </c>
      <c r="T203" s="23">
        <f t="shared" si="225"/>
        <v>0</v>
      </c>
      <c r="U203" s="23">
        <f t="shared" si="225"/>
        <v>0</v>
      </c>
      <c r="V203" s="47">
        <f>'Non-ferrous metallurgy'!F32</f>
        <v>0</v>
      </c>
      <c r="W203" s="23">
        <f t="shared" si="226"/>
        <v>0</v>
      </c>
      <c r="X203" s="23">
        <f t="shared" si="226"/>
        <v>0</v>
      </c>
      <c r="Y203" s="23">
        <f t="shared" si="226"/>
        <v>0</v>
      </c>
      <c r="Z203" s="23">
        <f t="shared" si="226"/>
        <v>0</v>
      </c>
      <c r="AA203" s="47">
        <f>'Non-ferrous metallurgy'!G32</f>
        <v>0</v>
      </c>
      <c r="AB203" s="23">
        <f t="shared" si="227"/>
        <v>0</v>
      </c>
      <c r="AC203" s="23">
        <f t="shared" si="227"/>
        <v>0</v>
      </c>
      <c r="AD203" s="23">
        <f t="shared" si="227"/>
        <v>0</v>
      </c>
      <c r="AE203" s="23">
        <f t="shared" si="227"/>
        <v>0</v>
      </c>
      <c r="AF203" s="47">
        <f>'Non-ferrous metallurgy'!H32</f>
        <v>0</v>
      </c>
      <c r="AG203" s="23">
        <f t="shared" si="228"/>
        <v>0</v>
      </c>
      <c r="AH203" s="23">
        <f t="shared" si="228"/>
        <v>0</v>
      </c>
      <c r="AI203" s="23">
        <f t="shared" si="228"/>
        <v>0</v>
      </c>
      <c r="AJ203" s="23">
        <f t="shared" si="228"/>
        <v>0</v>
      </c>
      <c r="AK203" s="47">
        <f>'Non-ferrous metallurgy'!I32</f>
        <v>0</v>
      </c>
      <c r="AL203" s="23">
        <f t="shared" si="229"/>
        <v>45.539377762249288</v>
      </c>
      <c r="AM203" s="23">
        <f t="shared" si="229"/>
        <v>91.078755524498575</v>
      </c>
      <c r="AN203" s="23">
        <f t="shared" si="229"/>
        <v>136.61813328674785</v>
      </c>
      <c r="AO203" s="23">
        <f t="shared" si="229"/>
        <v>182.15751104899715</v>
      </c>
      <c r="AP203" s="47">
        <f>'Non-ferrous metallurgy'!J32</f>
        <v>227.69688881124642</v>
      </c>
    </row>
    <row r="204" spans="1:42">
      <c r="A204" s="2"/>
      <c r="B204" s="47"/>
      <c r="G204" s="47"/>
      <c r="J204" s="62">
        <f>(J205-I205)/I205</f>
        <v>-8.6117369346100717E-2</v>
      </c>
      <c r="K204" s="62">
        <f t="shared" ref="K204" si="268">(K205-J205)/J205</f>
        <v>-9.4232417224608164E-2</v>
      </c>
      <c r="L204" s="62">
        <f t="shared" ref="L204" si="269">(L205-K205)/K205</f>
        <v>-0.1040359790045338</v>
      </c>
      <c r="M204" s="62">
        <f t="shared" ref="M204" si="270">(M205-L205)/L205</f>
        <v>-0.19999999999999996</v>
      </c>
      <c r="N204" s="62">
        <f t="shared" ref="N204" si="271">(N205-M205)/M205</f>
        <v>-0.25000000000000006</v>
      </c>
      <c r="O204" s="62">
        <f t="shared" ref="O204" si="272">(O205-N205)/N205</f>
        <v>-0.33333333333333326</v>
      </c>
      <c r="P204" s="62">
        <f t="shared" ref="P204" si="273">(P205-O205)/O205</f>
        <v>-0.50000000000000011</v>
      </c>
      <c r="Q204" s="62">
        <f t="shared" ref="Q204" si="274">(Q205-P205)/P205</f>
        <v>-1</v>
      </c>
      <c r="R204" s="62" t="e">
        <f t="shared" ref="R204" si="275">(R205-Q205)/Q205</f>
        <v>#DIV/0!</v>
      </c>
      <c r="S204" s="62" t="e">
        <f t="shared" ref="S204" si="276">(S205-R205)/R205</f>
        <v>#DIV/0!</v>
      </c>
      <c r="T204" s="62" t="e">
        <f t="shared" ref="T204" si="277">(T205-S205)/S205</f>
        <v>#DIV/0!</v>
      </c>
      <c r="U204" s="62" t="e">
        <f t="shared" ref="U204" si="278">(U205-T205)/T205</f>
        <v>#DIV/0!</v>
      </c>
      <c r="V204" s="62" t="e">
        <f t="shared" ref="V204" si="279">(V205-U205)/U205</f>
        <v>#DIV/0!</v>
      </c>
      <c r="W204" s="62" t="e">
        <f t="shared" ref="W204" si="280">(W205-V205)/V205</f>
        <v>#DIV/0!</v>
      </c>
      <c r="X204" s="62" t="e">
        <f t="shared" ref="X204" si="281">(X205-W205)/W205</f>
        <v>#DIV/0!</v>
      </c>
      <c r="Y204" s="62" t="e">
        <f t="shared" ref="Y204" si="282">(Y205-X205)/X205</f>
        <v>#DIV/0!</v>
      </c>
      <c r="Z204" s="62" t="e">
        <f t="shared" ref="Z204" si="283">(Z205-Y205)/Y205</f>
        <v>#DIV/0!</v>
      </c>
      <c r="AA204" s="62" t="e">
        <f t="shared" ref="AA204" si="284">(AA205-Z205)/Z205</f>
        <v>#DIV/0!</v>
      </c>
      <c r="AB204" s="62" t="e">
        <f t="shared" ref="AB204" si="285">(AB205-AA205)/AA205</f>
        <v>#DIV/0!</v>
      </c>
      <c r="AC204" s="62" t="e">
        <f t="shared" ref="AC204" si="286">(AC205-AB205)/AB205</f>
        <v>#DIV/0!</v>
      </c>
      <c r="AD204" s="62" t="e">
        <f t="shared" ref="AD204" si="287">(AD205-AC205)/AC205</f>
        <v>#DIV/0!</v>
      </c>
      <c r="AE204" s="62" t="e">
        <f t="shared" ref="AE204" si="288">(AE205-AD205)/AD205</f>
        <v>#DIV/0!</v>
      </c>
      <c r="AF204" s="62" t="e">
        <f t="shared" ref="AF204" si="289">(AF205-AE205)/AE205</f>
        <v>#DIV/0!</v>
      </c>
      <c r="AG204" s="62" t="e">
        <f t="shared" ref="AG204" si="290">(AG205-AF205)/AF205</f>
        <v>#DIV/0!</v>
      </c>
      <c r="AH204" s="62" t="e">
        <f t="shared" ref="AH204" si="291">(AH205-AG205)/AG205</f>
        <v>#DIV/0!</v>
      </c>
      <c r="AI204" s="62" t="e">
        <f t="shared" ref="AI204" si="292">(AI205-AH205)/AH205</f>
        <v>#DIV/0!</v>
      </c>
      <c r="AJ204" s="62" t="e">
        <f t="shared" ref="AJ204" si="293">(AJ205-AI205)/AI205</f>
        <v>#DIV/0!</v>
      </c>
      <c r="AK204" s="62" t="e">
        <f t="shared" ref="AK204" si="294">(AK205-AJ205)/AJ205</f>
        <v>#DIV/0!</v>
      </c>
      <c r="AL204" s="62" t="e">
        <f t="shared" ref="AL204" si="295">(AL205-AK205)/AK205</f>
        <v>#DIV/0!</v>
      </c>
      <c r="AM204" s="62">
        <f t="shared" ref="AM204" si="296">(AM205-AL205)/AL205</f>
        <v>1</v>
      </c>
      <c r="AN204" s="62">
        <f t="shared" ref="AN204" si="297">(AN205-AM205)/AM205</f>
        <v>0.49999999999999994</v>
      </c>
      <c r="AO204" s="62">
        <f t="shared" ref="AO204" si="298">(AO205-AN205)/AN205</f>
        <v>0.33333333333333343</v>
      </c>
      <c r="AP204" s="62">
        <f t="shared" ref="AP204" si="299">(AP205-AO205)/AO205</f>
        <v>0.25000000000000006</v>
      </c>
    </row>
    <row r="205" spans="1:42">
      <c r="A205" s="2" t="s">
        <v>9</v>
      </c>
      <c r="B205" s="47">
        <f>'Non-ferrous metallurgy'!B26</f>
        <v>988.75909415184469</v>
      </c>
      <c r="C205">
        <f t="shared" si="235"/>
        <v>968.83482379667964</v>
      </c>
      <c r="D205">
        <f t="shared" si="235"/>
        <v>948.91055344151459</v>
      </c>
      <c r="E205">
        <f t="shared" si="235"/>
        <v>928.98628308634954</v>
      </c>
      <c r="F205">
        <f t="shared" si="235"/>
        <v>909.0620127311845</v>
      </c>
      <c r="G205" s="47">
        <f>'Non-ferrous metallurgy'!C26</f>
        <v>889.13774237601945</v>
      </c>
      <c r="H205">
        <f t="shared" si="200"/>
        <v>823.81788720334384</v>
      </c>
      <c r="I205" s="12">
        <f t="shared" si="200"/>
        <v>758.49803203066836</v>
      </c>
      <c r="J205">
        <f t="shared" si="200"/>
        <v>693.17817685799275</v>
      </c>
      <c r="K205">
        <f t="shared" si="200"/>
        <v>627.85832168531715</v>
      </c>
      <c r="L205" s="47">
        <f>'Non-ferrous metallurgy'!D26</f>
        <v>562.53846651264166</v>
      </c>
      <c r="M205" s="23">
        <f t="shared" si="201"/>
        <v>450.03077321011335</v>
      </c>
      <c r="N205" s="23">
        <f t="shared" si="201"/>
        <v>337.52307990758499</v>
      </c>
      <c r="O205" s="23">
        <f t="shared" si="201"/>
        <v>225.01538660505668</v>
      </c>
      <c r="P205" s="23">
        <f t="shared" si="201"/>
        <v>112.50769330252831</v>
      </c>
      <c r="Q205" s="47">
        <f>'Non-ferrous metallurgy'!E26</f>
        <v>0</v>
      </c>
      <c r="R205" s="23">
        <f t="shared" si="225"/>
        <v>0</v>
      </c>
      <c r="S205" s="23">
        <f t="shared" si="225"/>
        <v>0</v>
      </c>
      <c r="T205" s="23">
        <f t="shared" si="225"/>
        <v>0</v>
      </c>
      <c r="U205" s="23">
        <f t="shared" si="225"/>
        <v>0</v>
      </c>
      <c r="V205" s="47">
        <f>'Non-ferrous metallurgy'!F26</f>
        <v>0</v>
      </c>
      <c r="W205" s="23">
        <f t="shared" si="226"/>
        <v>0</v>
      </c>
      <c r="X205" s="23">
        <f t="shared" si="226"/>
        <v>0</v>
      </c>
      <c r="Y205" s="23">
        <f t="shared" si="226"/>
        <v>0</v>
      </c>
      <c r="Z205" s="23">
        <f t="shared" si="226"/>
        <v>0</v>
      </c>
      <c r="AA205" s="47">
        <f>'Non-ferrous metallurgy'!G26</f>
        <v>0</v>
      </c>
      <c r="AB205" s="23">
        <f t="shared" si="227"/>
        <v>0</v>
      </c>
      <c r="AC205" s="23">
        <f t="shared" si="227"/>
        <v>0</v>
      </c>
      <c r="AD205" s="23">
        <f t="shared" si="227"/>
        <v>0</v>
      </c>
      <c r="AE205" s="23">
        <f t="shared" si="227"/>
        <v>0</v>
      </c>
      <c r="AF205" s="47">
        <f>'Non-ferrous metallurgy'!H26</f>
        <v>0</v>
      </c>
      <c r="AG205" s="23">
        <f t="shared" si="228"/>
        <v>0</v>
      </c>
      <c r="AH205" s="23">
        <f t="shared" si="228"/>
        <v>0</v>
      </c>
      <c r="AI205" s="23">
        <f t="shared" si="228"/>
        <v>0</v>
      </c>
      <c r="AJ205" s="23">
        <f t="shared" si="228"/>
        <v>0</v>
      </c>
      <c r="AK205" s="47">
        <f>'Non-ferrous metallurgy'!I26</f>
        <v>0</v>
      </c>
      <c r="AL205" s="23">
        <f t="shared" si="229"/>
        <v>88.318800688150233</v>
      </c>
      <c r="AM205" s="23">
        <f t="shared" si="229"/>
        <v>176.63760137630047</v>
      </c>
      <c r="AN205" s="23">
        <f t="shared" si="229"/>
        <v>264.95640206445069</v>
      </c>
      <c r="AO205" s="23">
        <f t="shared" si="229"/>
        <v>353.27520275260093</v>
      </c>
      <c r="AP205" s="47">
        <f>'Non-ferrous metallurgy'!J26</f>
        <v>441.59400344075118</v>
      </c>
    </row>
    <row r="206" spans="1:42">
      <c r="A206" s="2"/>
      <c r="B206" s="47"/>
      <c r="G206" s="47"/>
      <c r="J206" s="62">
        <f>(J207-I207)/I207</f>
        <v>-8.6117342320597035E-2</v>
      </c>
      <c r="K206" s="62">
        <f t="shared" ref="K206" si="300">(K207-J207)/J207</f>
        <v>-9.4232384865768848E-2</v>
      </c>
      <c r="L206" s="62">
        <f t="shared" ref="L206" si="301">(L207-K207)/K207</f>
        <v>-0.10403593956249362</v>
      </c>
      <c r="M206" s="62">
        <f t="shared" ref="M206" si="302">(M207-L207)/L207</f>
        <v>-0.19999999999999998</v>
      </c>
      <c r="N206" s="62">
        <f t="shared" ref="N206" si="303">(N207-M207)/M207</f>
        <v>-0.24999999999999997</v>
      </c>
      <c r="O206" s="62">
        <f t="shared" ref="O206" si="304">(O207-N207)/N207</f>
        <v>-0.33333333333333343</v>
      </c>
      <c r="P206" s="62">
        <f t="shared" ref="P206" si="305">(P207-O207)/O207</f>
        <v>-0.5</v>
      </c>
      <c r="Q206" s="62">
        <f t="shared" ref="Q206" si="306">(Q207-P207)/P207</f>
        <v>-1</v>
      </c>
      <c r="R206" s="62" t="e">
        <f t="shared" ref="R206" si="307">(R207-Q207)/Q207</f>
        <v>#DIV/0!</v>
      </c>
      <c r="S206" s="62" t="e">
        <f t="shared" ref="S206" si="308">(S207-R207)/R207</f>
        <v>#DIV/0!</v>
      </c>
      <c r="T206" s="62" t="e">
        <f t="shared" ref="T206" si="309">(T207-S207)/S207</f>
        <v>#DIV/0!</v>
      </c>
      <c r="U206" s="62" t="e">
        <f t="shared" ref="U206" si="310">(U207-T207)/T207</f>
        <v>#DIV/0!</v>
      </c>
      <c r="V206" s="62" t="e">
        <f t="shared" ref="V206" si="311">(V207-U207)/U207</f>
        <v>#DIV/0!</v>
      </c>
      <c r="W206" s="62" t="e">
        <f t="shared" ref="W206" si="312">(W207-V207)/V207</f>
        <v>#DIV/0!</v>
      </c>
      <c r="X206" s="62" t="e">
        <f t="shared" ref="X206" si="313">(X207-W207)/W207</f>
        <v>#DIV/0!</v>
      </c>
      <c r="Y206" s="62" t="e">
        <f t="shared" ref="Y206" si="314">(Y207-X207)/X207</f>
        <v>#DIV/0!</v>
      </c>
      <c r="Z206" s="62" t="e">
        <f t="shared" ref="Z206" si="315">(Z207-Y207)/Y207</f>
        <v>#DIV/0!</v>
      </c>
      <c r="AA206" s="62" t="e">
        <f t="shared" ref="AA206" si="316">(AA207-Z207)/Z207</f>
        <v>#DIV/0!</v>
      </c>
      <c r="AB206" s="62" t="e">
        <f t="shared" ref="AB206" si="317">(AB207-AA207)/AA207</f>
        <v>#DIV/0!</v>
      </c>
      <c r="AC206" s="62" t="e">
        <f t="shared" ref="AC206" si="318">(AC207-AB207)/AB207</f>
        <v>#DIV/0!</v>
      </c>
      <c r="AD206" s="62" t="e">
        <f t="shared" ref="AD206" si="319">(AD207-AC207)/AC207</f>
        <v>#DIV/0!</v>
      </c>
      <c r="AE206" s="62" t="e">
        <f t="shared" ref="AE206" si="320">(AE207-AD207)/AD207</f>
        <v>#DIV/0!</v>
      </c>
      <c r="AF206" s="62" t="e">
        <f t="shared" ref="AF206" si="321">(AF207-AE207)/AE207</f>
        <v>#DIV/0!</v>
      </c>
      <c r="AG206" s="62" t="e">
        <f t="shared" ref="AG206" si="322">(AG207-AF207)/AF207</f>
        <v>#DIV/0!</v>
      </c>
      <c r="AH206" s="62" t="e">
        <f t="shared" ref="AH206" si="323">(AH207-AG207)/AG207</f>
        <v>#DIV/0!</v>
      </c>
      <c r="AI206" s="62" t="e">
        <f t="shared" ref="AI206" si="324">(AI207-AH207)/AH207</f>
        <v>#DIV/0!</v>
      </c>
      <c r="AJ206" s="62" t="e">
        <f t="shared" ref="AJ206" si="325">(AJ207-AI207)/AI207</f>
        <v>#DIV/0!</v>
      </c>
      <c r="AK206" s="62" t="e">
        <f t="shared" ref="AK206" si="326">(AK207-AJ207)/AJ207</f>
        <v>#DIV/0!</v>
      </c>
      <c r="AL206" s="62" t="e">
        <f t="shared" ref="AL206" si="327">(AL207-AK207)/AK207</f>
        <v>#DIV/0!</v>
      </c>
      <c r="AM206" s="62">
        <f t="shared" ref="AM206" si="328">(AM207-AL207)/AL207</f>
        <v>1</v>
      </c>
      <c r="AN206" s="62">
        <f t="shared" ref="AN206" si="329">(AN207-AM207)/AM207</f>
        <v>0.49999999999999994</v>
      </c>
      <c r="AO206" s="62">
        <f t="shared" ref="AO206" si="330">(AO207-AN207)/AN207</f>
        <v>0.33333333333333343</v>
      </c>
      <c r="AP206" s="62">
        <f t="shared" ref="AP206" si="331">(AP207-AO207)/AO207</f>
        <v>0.25000000000000006</v>
      </c>
    </row>
    <row r="207" spans="1:42">
      <c r="A207" s="2" t="s">
        <v>10</v>
      </c>
      <c r="B207" s="47">
        <f>'Non-ferrous metallurgy'!B31</f>
        <v>61.797443384490293</v>
      </c>
      <c r="C207">
        <f t="shared" si="235"/>
        <v>60.552175639517671</v>
      </c>
      <c r="D207">
        <f t="shared" si="235"/>
        <v>59.306907894545041</v>
      </c>
      <c r="E207">
        <f t="shared" si="235"/>
        <v>58.061640149572419</v>
      </c>
      <c r="F207">
        <f t="shared" si="235"/>
        <v>56.81637240459979</v>
      </c>
      <c r="G207" s="47">
        <f>'Non-ferrous metallurgy'!C31</f>
        <v>55.571104659627167</v>
      </c>
      <c r="H207">
        <f t="shared" si="200"/>
        <v>51.488615115674058</v>
      </c>
      <c r="I207" s="12">
        <f t="shared" si="200"/>
        <v>47.406125571720949</v>
      </c>
      <c r="J207">
        <f t="shared" si="200"/>
        <v>43.323636027767847</v>
      </c>
      <c r="K207">
        <f t="shared" ref="I207:K280" si="332">$G207+((K$1-$G$1)*($L207-$G207)/($L$1-$G$1))</f>
        <v>39.241146483814738</v>
      </c>
      <c r="L207" s="47">
        <f>'Non-ferrous metallurgy'!D31</f>
        <v>35.158656939861629</v>
      </c>
      <c r="M207" s="23">
        <f t="shared" si="201"/>
        <v>28.126925551889304</v>
      </c>
      <c r="N207" s="23">
        <f t="shared" si="201"/>
        <v>21.095194163916979</v>
      </c>
      <c r="O207" s="23">
        <f t="shared" si="201"/>
        <v>14.06346277594465</v>
      </c>
      <c r="P207" s="23">
        <f t="shared" ref="N207:P280" si="333">$L207+((P$1-$L$1)*($Q207-$L207)/($Q$1-$L$1))</f>
        <v>7.0317313879723251</v>
      </c>
      <c r="Q207" s="47">
        <f>'Non-ferrous metallurgy'!E31</f>
        <v>0</v>
      </c>
      <c r="R207" s="23">
        <f t="shared" si="225"/>
        <v>0</v>
      </c>
      <c r="S207" s="23">
        <f t="shared" si="225"/>
        <v>0</v>
      </c>
      <c r="T207" s="23">
        <f t="shared" si="225"/>
        <v>0</v>
      </c>
      <c r="U207" s="23">
        <f t="shared" si="225"/>
        <v>0</v>
      </c>
      <c r="V207" s="47">
        <f>'Non-ferrous metallurgy'!F31</f>
        <v>0</v>
      </c>
      <c r="W207" s="23">
        <f t="shared" si="226"/>
        <v>0</v>
      </c>
      <c r="X207" s="23">
        <f t="shared" si="226"/>
        <v>0</v>
      </c>
      <c r="Y207" s="23">
        <f t="shared" si="226"/>
        <v>0</v>
      </c>
      <c r="Z207" s="23">
        <f t="shared" si="226"/>
        <v>0</v>
      </c>
      <c r="AA207" s="47">
        <f>'Non-ferrous metallurgy'!G31</f>
        <v>0</v>
      </c>
      <c r="AB207" s="23">
        <f t="shared" si="227"/>
        <v>0</v>
      </c>
      <c r="AC207" s="23">
        <f t="shared" si="227"/>
        <v>0</v>
      </c>
      <c r="AD207" s="23">
        <f t="shared" si="227"/>
        <v>0</v>
      </c>
      <c r="AE207" s="23">
        <f t="shared" si="227"/>
        <v>0</v>
      </c>
      <c r="AF207" s="47">
        <f>'Non-ferrous metallurgy'!H31</f>
        <v>0</v>
      </c>
      <c r="AG207" s="23">
        <f t="shared" si="228"/>
        <v>0</v>
      </c>
      <c r="AH207" s="23">
        <f t="shared" si="228"/>
        <v>0</v>
      </c>
      <c r="AI207" s="23">
        <f t="shared" si="228"/>
        <v>0</v>
      </c>
      <c r="AJ207" s="23">
        <f t="shared" si="228"/>
        <v>0</v>
      </c>
      <c r="AK207" s="47">
        <f>'Non-ferrous metallurgy'!I31</f>
        <v>0</v>
      </c>
      <c r="AL207" s="23">
        <f t="shared" si="229"/>
        <v>5.5199250430093896</v>
      </c>
      <c r="AM207" s="23">
        <f t="shared" si="229"/>
        <v>11.039850086018779</v>
      </c>
      <c r="AN207" s="23">
        <f t="shared" si="229"/>
        <v>16.559775129028168</v>
      </c>
      <c r="AO207" s="23">
        <f t="shared" si="229"/>
        <v>22.079700172037558</v>
      </c>
      <c r="AP207" s="47">
        <f>'Non-ferrous metallurgy'!J31</f>
        <v>27.599625215046949</v>
      </c>
    </row>
    <row r="208" spans="1:42">
      <c r="A208" s="2"/>
      <c r="B208" s="47"/>
      <c r="G208" s="47"/>
      <c r="L208" s="47"/>
      <c r="M208" s="23"/>
      <c r="N208" s="23"/>
      <c r="O208" s="23"/>
      <c r="P208" s="23"/>
      <c r="Q208" s="47"/>
      <c r="R208" s="23"/>
      <c r="S208" s="23"/>
      <c r="T208" s="23"/>
      <c r="U208" s="23"/>
      <c r="V208" s="47"/>
      <c r="W208" s="23"/>
      <c r="X208" s="23"/>
      <c r="Y208" s="23"/>
      <c r="Z208" s="23"/>
      <c r="AA208" s="47"/>
      <c r="AB208" s="23"/>
      <c r="AC208" s="23"/>
      <c r="AD208" s="23"/>
      <c r="AE208" s="23"/>
      <c r="AF208" s="47"/>
      <c r="AG208" s="23"/>
      <c r="AH208" s="23"/>
      <c r="AI208" s="23"/>
      <c r="AJ208" s="23"/>
      <c r="AK208" s="47"/>
      <c r="AL208" s="23"/>
      <c r="AM208" s="23"/>
      <c r="AN208" s="23"/>
      <c r="AO208" s="23"/>
      <c r="AP208" s="47"/>
    </row>
    <row r="209" spans="1:42">
      <c r="A209" s="2" t="s">
        <v>11</v>
      </c>
      <c r="B209" s="47">
        <f>'Non-ferrous metallurgy'!B29</f>
        <v>0</v>
      </c>
      <c r="C209">
        <f t="shared" si="235"/>
        <v>0</v>
      </c>
      <c r="D209">
        <f t="shared" si="235"/>
        <v>0</v>
      </c>
      <c r="E209">
        <f t="shared" si="235"/>
        <v>0</v>
      </c>
      <c r="F209">
        <f t="shared" si="235"/>
        <v>0</v>
      </c>
      <c r="G209" s="47">
        <f>'Non-ferrous metallurgy'!C29</f>
        <v>0</v>
      </c>
      <c r="H209">
        <f t="shared" ref="H209:K281" si="334">$G209+((H$1-$G$1)*($L209-$G209)/($L$1-$G$1))</f>
        <v>0</v>
      </c>
      <c r="I209" s="12">
        <f t="shared" si="332"/>
        <v>0</v>
      </c>
      <c r="J209">
        <f t="shared" si="332"/>
        <v>0</v>
      </c>
      <c r="K209">
        <f t="shared" si="332"/>
        <v>0</v>
      </c>
      <c r="L209" s="47">
        <f>'Non-ferrous metallurgy'!D29</f>
        <v>0</v>
      </c>
      <c r="M209" s="23">
        <f t="shared" ref="M209:P281" si="335">$L209+((M$1-$L$1)*($Q209-$L209)/($Q$1-$L$1))</f>
        <v>0</v>
      </c>
      <c r="N209" s="23">
        <f t="shared" si="333"/>
        <v>0</v>
      </c>
      <c r="O209" s="23">
        <f t="shared" si="333"/>
        <v>0</v>
      </c>
      <c r="P209" s="23">
        <f t="shared" si="333"/>
        <v>0</v>
      </c>
      <c r="Q209" s="47">
        <f>'Non-ferrous metallurgy'!E29</f>
        <v>0</v>
      </c>
      <c r="R209" s="23">
        <f t="shared" si="225"/>
        <v>0</v>
      </c>
      <c r="S209" s="23">
        <f t="shared" si="225"/>
        <v>0</v>
      </c>
      <c r="T209" s="23">
        <f t="shared" si="225"/>
        <v>0</v>
      </c>
      <c r="U209" s="23">
        <f t="shared" si="225"/>
        <v>0</v>
      </c>
      <c r="V209" s="47">
        <f>'Non-ferrous metallurgy'!F29</f>
        <v>0</v>
      </c>
      <c r="W209" s="23">
        <f t="shared" si="226"/>
        <v>0</v>
      </c>
      <c r="X209" s="23">
        <f t="shared" si="226"/>
        <v>0</v>
      </c>
      <c r="Y209" s="23">
        <f t="shared" si="226"/>
        <v>0</v>
      </c>
      <c r="Z209" s="23">
        <f t="shared" si="226"/>
        <v>0</v>
      </c>
      <c r="AA209" s="47">
        <f>'Non-ferrous metallurgy'!G29</f>
        <v>0</v>
      </c>
      <c r="AB209" s="23">
        <f t="shared" si="227"/>
        <v>0</v>
      </c>
      <c r="AC209" s="23">
        <f t="shared" si="227"/>
        <v>0</v>
      </c>
      <c r="AD209" s="23">
        <f t="shared" si="227"/>
        <v>0</v>
      </c>
      <c r="AE209" s="23">
        <f t="shared" si="227"/>
        <v>0</v>
      </c>
      <c r="AF209" s="47">
        <f>'Non-ferrous metallurgy'!H29</f>
        <v>0</v>
      </c>
      <c r="AG209" s="23">
        <f t="shared" si="228"/>
        <v>0</v>
      </c>
      <c r="AH209" s="23">
        <f t="shared" si="228"/>
        <v>0</v>
      </c>
      <c r="AI209" s="23">
        <f t="shared" si="228"/>
        <v>0</v>
      </c>
      <c r="AJ209" s="23">
        <f t="shared" si="228"/>
        <v>0</v>
      </c>
      <c r="AK209" s="47">
        <f>'Non-ferrous metallurgy'!I29</f>
        <v>0</v>
      </c>
      <c r="AL209" s="23">
        <f t="shared" si="229"/>
        <v>0</v>
      </c>
      <c r="AM209" s="23">
        <f t="shared" si="229"/>
        <v>0</v>
      </c>
      <c r="AN209" s="23">
        <f t="shared" si="229"/>
        <v>0</v>
      </c>
      <c r="AO209" s="23">
        <f t="shared" si="229"/>
        <v>0</v>
      </c>
      <c r="AP209" s="47">
        <f>'Non-ferrous metallurgy'!J29</f>
        <v>0</v>
      </c>
    </row>
    <row r="210" spans="1:42">
      <c r="A210" s="2" t="s">
        <v>12</v>
      </c>
      <c r="B210" s="47">
        <v>0</v>
      </c>
      <c r="C210">
        <f t="shared" si="235"/>
        <v>0</v>
      </c>
      <c r="D210">
        <f t="shared" si="235"/>
        <v>0</v>
      </c>
      <c r="E210">
        <f t="shared" si="235"/>
        <v>0</v>
      </c>
      <c r="F210">
        <f t="shared" si="235"/>
        <v>0</v>
      </c>
      <c r="G210" s="47">
        <v>0</v>
      </c>
      <c r="H210">
        <f t="shared" si="334"/>
        <v>0</v>
      </c>
      <c r="I210" s="12">
        <f t="shared" si="332"/>
        <v>0</v>
      </c>
      <c r="J210">
        <f t="shared" si="332"/>
        <v>0</v>
      </c>
      <c r="K210">
        <f t="shared" si="332"/>
        <v>0</v>
      </c>
      <c r="L210" s="47">
        <v>0</v>
      </c>
      <c r="M210" s="23">
        <f t="shared" si="335"/>
        <v>0</v>
      </c>
      <c r="N210" s="23">
        <f t="shared" si="333"/>
        <v>0</v>
      </c>
      <c r="O210" s="23">
        <f t="shared" si="333"/>
        <v>0</v>
      </c>
      <c r="P210" s="23">
        <f t="shared" si="333"/>
        <v>0</v>
      </c>
      <c r="Q210" s="47">
        <v>0</v>
      </c>
      <c r="R210" s="23">
        <f t="shared" si="225"/>
        <v>0</v>
      </c>
      <c r="S210" s="23">
        <f t="shared" si="225"/>
        <v>0</v>
      </c>
      <c r="T210" s="23">
        <f t="shared" si="225"/>
        <v>0</v>
      </c>
      <c r="U210" s="23">
        <f t="shared" si="225"/>
        <v>0</v>
      </c>
      <c r="V210" s="47">
        <v>0</v>
      </c>
      <c r="W210" s="23">
        <f t="shared" si="226"/>
        <v>0</v>
      </c>
      <c r="X210" s="23">
        <f t="shared" si="226"/>
        <v>0</v>
      </c>
      <c r="Y210" s="23">
        <f t="shared" si="226"/>
        <v>0</v>
      </c>
      <c r="Z210" s="23">
        <f t="shared" si="226"/>
        <v>0</v>
      </c>
      <c r="AA210" s="47">
        <v>0</v>
      </c>
      <c r="AB210" s="23">
        <f t="shared" si="227"/>
        <v>0</v>
      </c>
      <c r="AC210" s="23">
        <f t="shared" si="227"/>
        <v>0</v>
      </c>
      <c r="AD210" s="23">
        <f t="shared" si="227"/>
        <v>0</v>
      </c>
      <c r="AE210" s="23">
        <f t="shared" si="227"/>
        <v>0</v>
      </c>
      <c r="AF210" s="47">
        <v>0</v>
      </c>
      <c r="AG210" s="23">
        <f t="shared" si="228"/>
        <v>0</v>
      </c>
      <c r="AH210" s="23">
        <f t="shared" si="228"/>
        <v>0</v>
      </c>
      <c r="AI210" s="23">
        <f t="shared" si="228"/>
        <v>0</v>
      </c>
      <c r="AJ210" s="23">
        <f t="shared" si="228"/>
        <v>0</v>
      </c>
      <c r="AK210" s="47">
        <v>0</v>
      </c>
      <c r="AL210" s="23">
        <f t="shared" si="229"/>
        <v>0</v>
      </c>
      <c r="AM210" s="23">
        <f t="shared" si="229"/>
        <v>0</v>
      </c>
      <c r="AN210" s="23">
        <f t="shared" si="229"/>
        <v>0</v>
      </c>
      <c r="AO210" s="23">
        <f t="shared" si="229"/>
        <v>0</v>
      </c>
      <c r="AP210" s="47">
        <v>0</v>
      </c>
    </row>
    <row r="211" spans="1:42">
      <c r="A211" s="2" t="s">
        <v>13</v>
      </c>
      <c r="B211" s="47">
        <v>0</v>
      </c>
      <c r="C211">
        <f t="shared" si="235"/>
        <v>0</v>
      </c>
      <c r="D211">
        <f t="shared" si="235"/>
        <v>0</v>
      </c>
      <c r="E211">
        <f t="shared" si="235"/>
        <v>0</v>
      </c>
      <c r="F211">
        <f t="shared" si="235"/>
        <v>0</v>
      </c>
      <c r="G211" s="47">
        <v>0</v>
      </c>
      <c r="H211">
        <f t="shared" si="334"/>
        <v>0</v>
      </c>
      <c r="I211" s="12">
        <f t="shared" si="332"/>
        <v>0</v>
      </c>
      <c r="J211">
        <f t="shared" si="332"/>
        <v>0</v>
      </c>
      <c r="K211">
        <f t="shared" si="332"/>
        <v>0</v>
      </c>
      <c r="L211" s="47">
        <v>0</v>
      </c>
      <c r="M211" s="23">
        <f t="shared" si="335"/>
        <v>0</v>
      </c>
      <c r="N211" s="23">
        <f t="shared" si="333"/>
        <v>0</v>
      </c>
      <c r="O211" s="23">
        <f t="shared" si="333"/>
        <v>0</v>
      </c>
      <c r="P211" s="23">
        <f t="shared" si="333"/>
        <v>0</v>
      </c>
      <c r="Q211" s="47">
        <v>0</v>
      </c>
      <c r="R211" s="23">
        <f t="shared" si="225"/>
        <v>0</v>
      </c>
      <c r="S211" s="23">
        <f t="shared" si="225"/>
        <v>0</v>
      </c>
      <c r="T211" s="23">
        <f t="shared" si="225"/>
        <v>0</v>
      </c>
      <c r="U211" s="23">
        <f t="shared" si="225"/>
        <v>0</v>
      </c>
      <c r="V211" s="47">
        <v>0</v>
      </c>
      <c r="W211" s="23">
        <f t="shared" si="226"/>
        <v>0</v>
      </c>
      <c r="X211" s="23">
        <f t="shared" si="226"/>
        <v>0</v>
      </c>
      <c r="Y211" s="23">
        <f t="shared" si="226"/>
        <v>0</v>
      </c>
      <c r="Z211" s="23">
        <f t="shared" si="226"/>
        <v>0</v>
      </c>
      <c r="AA211" s="47">
        <v>0</v>
      </c>
      <c r="AB211" s="23">
        <f t="shared" si="227"/>
        <v>0</v>
      </c>
      <c r="AC211" s="23">
        <f t="shared" si="227"/>
        <v>0</v>
      </c>
      <c r="AD211" s="23">
        <f t="shared" si="227"/>
        <v>0</v>
      </c>
      <c r="AE211" s="23">
        <f t="shared" si="227"/>
        <v>0</v>
      </c>
      <c r="AF211" s="47">
        <v>0</v>
      </c>
      <c r="AG211" s="23">
        <f t="shared" si="228"/>
        <v>0</v>
      </c>
      <c r="AH211" s="23">
        <f t="shared" si="228"/>
        <v>0</v>
      </c>
      <c r="AI211" s="23">
        <f t="shared" si="228"/>
        <v>0</v>
      </c>
      <c r="AJ211" s="23">
        <f t="shared" si="228"/>
        <v>0</v>
      </c>
      <c r="AK211" s="47">
        <v>0</v>
      </c>
      <c r="AL211" s="23">
        <f t="shared" si="229"/>
        <v>0</v>
      </c>
      <c r="AM211" s="23">
        <f t="shared" si="229"/>
        <v>0</v>
      </c>
      <c r="AN211" s="23">
        <f t="shared" si="229"/>
        <v>0</v>
      </c>
      <c r="AO211" s="23">
        <f t="shared" si="229"/>
        <v>0</v>
      </c>
      <c r="AP211" s="47">
        <v>0</v>
      </c>
    </row>
    <row r="212" spans="1:42">
      <c r="A212" s="2"/>
      <c r="B212" s="47"/>
      <c r="G212" s="47"/>
      <c r="J212" s="62">
        <f>(J213-I213)/I213</f>
        <v>2.5079184400811552E-2</v>
      </c>
      <c r="K212" s="62">
        <f t="shared" ref="K212" si="336">(K213-J213)/J213</f>
        <v>2.4465606933059728E-2</v>
      </c>
      <c r="L212" s="62">
        <f t="shared" ref="L212" si="337">(L213-K213)/K213</f>
        <v>2.3881335564111671E-2</v>
      </c>
      <c r="M212" s="62">
        <f t="shared" ref="M212" si="338">(M213-L213)/L213</f>
        <v>-5.0670391594863869E-2</v>
      </c>
      <c r="N212" s="62">
        <f t="shared" ref="N212" si="339">(N213-M213)/M213</f>
        <v>-5.3374919676201241E-2</v>
      </c>
      <c r="O212" s="62">
        <f t="shared" ref="O212" si="340">(O213-N213)/N213</f>
        <v>-5.6384434329527999E-2</v>
      </c>
      <c r="P212" s="62">
        <f t="shared" ref="P212" si="341">(P213-O213)/O213</f>
        <v>-5.9753607698771603E-2</v>
      </c>
      <c r="Q212" s="62">
        <f t="shared" ref="Q212" si="342">(Q213-P213)/P213</f>
        <v>-6.3551009807680719E-2</v>
      </c>
      <c r="R212" s="62">
        <f t="shared" ref="R212" si="343">(R213-Q213)/Q213</f>
        <v>1.6216496719143717E-2</v>
      </c>
      <c r="S212" s="62">
        <f t="shared" ref="S212" si="344">(S213-R213)/R213</f>
        <v>1.5957718430569562E-2</v>
      </c>
      <c r="T212" s="62">
        <f t="shared" ref="T212" si="345">(T213-S213)/S213</f>
        <v>1.5707069439090952E-2</v>
      </c>
      <c r="U212" s="62">
        <f t="shared" ref="U212" si="346">(U213-T213)/T213</f>
        <v>1.5464172606148281E-2</v>
      </c>
      <c r="V212" s="62">
        <f t="shared" ref="V212" si="347">(V213-U213)/U213</f>
        <v>1.5228673766460823E-2</v>
      </c>
      <c r="W212" s="62">
        <f t="shared" ref="W212" si="348">(W213-V213)/V213</f>
        <v>1.5829648781694863E-2</v>
      </c>
      <c r="X212" s="62">
        <f t="shared" ref="X212" si="349">(X213-W213)/W213</f>
        <v>1.5582975748620533E-2</v>
      </c>
      <c r="Y212" s="62">
        <f t="shared" ref="Y212" si="350">(Y213-X213)/X213</f>
        <v>1.5343872554710555E-2</v>
      </c>
      <c r="Z212" s="62">
        <f t="shared" ref="Z212" si="351">(Z213-Y213)/Y213</f>
        <v>1.5111996013827098E-2</v>
      </c>
      <c r="AA212" s="62">
        <f t="shared" ref="AA212" si="352">(AA213-Z213)/Z213</f>
        <v>1.4887023375912556E-2</v>
      </c>
      <c r="AB212" s="62">
        <f t="shared" ref="AB212" si="353">(AB213-AA213)/AA213</f>
        <v>1.5428865450244347E-2</v>
      </c>
      <c r="AC212" s="62">
        <f t="shared" ref="AC212" si="354">(AC213-AB213)/AB213</f>
        <v>1.5194432594156138E-2</v>
      </c>
      <c r="AD212" s="62">
        <f t="shared" ref="AD212" si="355">(AD213-AC213)/AC213</f>
        <v>1.4967017259274682E-2</v>
      </c>
      <c r="AE212" s="62">
        <f t="shared" ref="AE212" si="356">(AE213-AD213)/AD213</f>
        <v>1.4746308997990992E-2</v>
      </c>
      <c r="AF212" s="62">
        <f t="shared" ref="AF212" si="357">(AF213-AE213)/AE213</f>
        <v>1.4532015408415096E-2</v>
      </c>
      <c r="AG212" s="62">
        <f t="shared" ref="AG212" si="358">(AG213-AF213)/AF213</f>
        <v>1.6663053106856215E-2</v>
      </c>
      <c r="AH212" s="62">
        <f t="shared" ref="AH212" si="359">(AH213-AG213)/AG213</f>
        <v>1.6389946556959072E-2</v>
      </c>
      <c r="AI212" s="62">
        <f t="shared" ref="AI212" si="360">(AI213-AH213)/AH213</f>
        <v>1.612564804726787E-2</v>
      </c>
      <c r="AJ212" s="62">
        <f t="shared" ref="AJ212" si="361">(AJ213-AI213)/AI213</f>
        <v>1.5869738233905781E-2</v>
      </c>
      <c r="AK212" s="62">
        <f t="shared" ref="AK212" si="362">(AK213-AJ213)/AJ213</f>
        <v>1.5621823976660036E-2</v>
      </c>
      <c r="AL212" s="62">
        <f t="shared" ref="AL212" si="363">(AL213-AK213)/AK213</f>
        <v>3.3290159807172577E-3</v>
      </c>
      <c r="AM212" s="62">
        <f t="shared" ref="AM212" si="364">(AM213-AL213)/AL213</f>
        <v>3.317970404217926E-3</v>
      </c>
      <c r="AN212" s="62">
        <f t="shared" ref="AN212" si="365">(AN213-AM213)/AM213</f>
        <v>3.3069978831150818E-3</v>
      </c>
      <c r="AO212" s="62">
        <f t="shared" ref="AO212" si="366">(AO213-AN213)/AN213</f>
        <v>3.2960976950149844E-3</v>
      </c>
      <c r="AP212" s="62">
        <f t="shared" ref="AP212" si="367">(AP213-AO213)/AO213</f>
        <v>3.2852691270180579E-3</v>
      </c>
    </row>
    <row r="213" spans="1:42">
      <c r="A213" s="2" t="s">
        <v>14</v>
      </c>
      <c r="B213" s="47">
        <f>'Non-ferrous metallurgy'!B28</f>
        <v>1533.7967242724233</v>
      </c>
      <c r="C213">
        <f t="shared" si="235"/>
        <v>1502.8651525381531</v>
      </c>
      <c r="D213">
        <f t="shared" si="235"/>
        <v>1471.9335808038832</v>
      </c>
      <c r="E213">
        <f t="shared" si="235"/>
        <v>1441.002009069613</v>
      </c>
      <c r="F213">
        <f t="shared" si="235"/>
        <v>1410.0704373353431</v>
      </c>
      <c r="G213" s="47">
        <f>'Non-ferrous metallurgy'!C28</f>
        <v>1379.1388656010729</v>
      </c>
      <c r="H213">
        <f t="shared" si="334"/>
        <v>1415.5530180120361</v>
      </c>
      <c r="I213" s="12">
        <f t="shared" si="332"/>
        <v>1451.9671704229993</v>
      </c>
      <c r="J213">
        <f t="shared" si="332"/>
        <v>1488.3813228339623</v>
      </c>
      <c r="K213">
        <f t="shared" si="332"/>
        <v>1524.7954752449255</v>
      </c>
      <c r="L213" s="47">
        <f>'Non-ferrous metallurgy'!D28</f>
        <v>1561.2096276558887</v>
      </c>
      <c r="M213" s="23">
        <f t="shared" si="335"/>
        <v>1482.1025244608932</v>
      </c>
      <c r="N213" s="23">
        <f t="shared" si="333"/>
        <v>1402.9954212658979</v>
      </c>
      <c r="O213" s="23">
        <f t="shared" si="333"/>
        <v>1323.8883180709024</v>
      </c>
      <c r="P213" s="23">
        <f t="shared" si="333"/>
        <v>1244.7812148759072</v>
      </c>
      <c r="Q213" s="47">
        <f>'Non-ferrous metallurgy'!E28</f>
        <v>1165.6741116809117</v>
      </c>
      <c r="R213" s="23">
        <f t="shared" si="225"/>
        <v>1184.5772620885759</v>
      </c>
      <c r="S213" s="23">
        <f t="shared" si="225"/>
        <v>1203.4804124962404</v>
      </c>
      <c r="T213" s="23">
        <f t="shared" si="225"/>
        <v>1222.3835629039047</v>
      </c>
      <c r="U213" s="23">
        <f t="shared" si="225"/>
        <v>1241.2867133115692</v>
      </c>
      <c r="V213" s="47">
        <f>'Non-ferrous metallurgy'!F28</f>
        <v>1260.1898637192335</v>
      </c>
      <c r="W213" s="23">
        <f t="shared" si="226"/>
        <v>1280.1382266601609</v>
      </c>
      <c r="X213" s="23">
        <f t="shared" si="226"/>
        <v>1300.0865896010882</v>
      </c>
      <c r="Y213" s="23">
        <f t="shared" si="226"/>
        <v>1320.0349525420156</v>
      </c>
      <c r="Z213" s="23">
        <f t="shared" si="226"/>
        <v>1339.983315482943</v>
      </c>
      <c r="AA213" s="47">
        <f>'Non-ferrous metallurgy'!G28</f>
        <v>1359.9316784238704</v>
      </c>
      <c r="AB213" s="23">
        <f t="shared" si="227"/>
        <v>1380.9138813117972</v>
      </c>
      <c r="AC213" s="23">
        <f t="shared" si="227"/>
        <v>1401.8960841997239</v>
      </c>
      <c r="AD213" s="23">
        <f t="shared" si="227"/>
        <v>1422.8782870876507</v>
      </c>
      <c r="AE213" s="23">
        <f t="shared" si="227"/>
        <v>1443.8604899755774</v>
      </c>
      <c r="AF213" s="47">
        <f>'Non-ferrous metallurgy'!H28</f>
        <v>1464.8426928635042</v>
      </c>
      <c r="AG213" s="23">
        <f t="shared" si="228"/>
        <v>1489.2514444478791</v>
      </c>
      <c r="AH213" s="23">
        <f t="shared" si="228"/>
        <v>1513.6601960322539</v>
      </c>
      <c r="AI213" s="23">
        <f t="shared" si="228"/>
        <v>1538.0689476166285</v>
      </c>
      <c r="AJ213" s="23">
        <f t="shared" si="228"/>
        <v>1562.4776992010034</v>
      </c>
      <c r="AK213" s="47">
        <f>'Non-ferrous metallurgy'!I28</f>
        <v>1586.8864507853782</v>
      </c>
      <c r="AL213" s="23">
        <f t="shared" si="229"/>
        <v>1592.1692211396264</v>
      </c>
      <c r="AM213" s="23">
        <f t="shared" si="229"/>
        <v>1597.4519914938744</v>
      </c>
      <c r="AN213" s="23">
        <f t="shared" si="229"/>
        <v>1602.7347618481226</v>
      </c>
      <c r="AO213" s="23">
        <f t="shared" si="229"/>
        <v>1608.0175322023706</v>
      </c>
      <c r="AP213" s="47">
        <f>'Non-ferrous metallurgy'!J28</f>
        <v>1613.3003025566188</v>
      </c>
    </row>
    <row r="214" spans="1:42">
      <c r="A214" s="2"/>
      <c r="B214" s="47"/>
      <c r="G214" s="47"/>
      <c r="J214" s="62">
        <f>(J215-I215)/I215</f>
        <v>4.6497372536146254E-2</v>
      </c>
      <c r="K214" s="62">
        <f t="shared" ref="K214" si="368">(K215-J215)/J215</f>
        <v>4.4431427881621396E-2</v>
      </c>
      <c r="L214" s="62">
        <f t="shared" ref="L214" si="369">(L215-K215)/K215</f>
        <v>4.2541259000353798E-2</v>
      </c>
      <c r="M214" s="62">
        <f t="shared" ref="M214" si="370">(M215-L215)/L215</f>
        <v>0.11466576599806043</v>
      </c>
      <c r="N214" s="62">
        <f t="shared" ref="N214" si="371">(N215-M215)/M215</f>
        <v>0.10287008850172219</v>
      </c>
      <c r="O214" s="62">
        <f t="shared" ref="O214" si="372">(O215-N215)/N215</f>
        <v>9.3274892096741904E-2</v>
      </c>
      <c r="P214" s="62">
        <f t="shared" ref="P214" si="373">(P215-O215)/O215</f>
        <v>8.5316961700139402E-2</v>
      </c>
      <c r="Q214" s="62">
        <f t="shared" ref="Q214" si="374">(Q215-P215)/P215</f>
        <v>7.8610179985108816E-2</v>
      </c>
      <c r="R214" s="62">
        <f t="shared" ref="R214" si="375">(R215-Q215)/Q215</f>
        <v>1.7224329036598273E-2</v>
      </c>
      <c r="S214" s="62">
        <f t="shared" ref="S214" si="376">(S215-R215)/R215</f>
        <v>1.6932675069727274E-2</v>
      </c>
      <c r="T214" s="62">
        <f t="shared" ref="T214" si="377">(T215-S215)/S215</f>
        <v>1.6650733607872784E-2</v>
      </c>
      <c r="U214" s="62">
        <f t="shared" ref="U214" si="378">(U215-T215)/T215</f>
        <v>1.6378027436013094E-2</v>
      </c>
      <c r="V214" s="62">
        <f t="shared" ref="V214" si="379">(V215-U215)/U215</f>
        <v>1.6114110098709694E-2</v>
      </c>
      <c r="W214" s="62">
        <f t="shared" ref="W214" si="380">(W215-V215)/V215</f>
        <v>1.523284577820009E-2</v>
      </c>
      <c r="X214" s="62">
        <f t="shared" ref="X214" si="381">(X215-W215)/W215</f>
        <v>1.5004287776489291E-2</v>
      </c>
      <c r="Y214" s="62">
        <f t="shared" ref="Y214" si="382">(Y215-X215)/X215</f>
        <v>1.4782487086195582E-2</v>
      </c>
      <c r="Z214" s="62">
        <f t="shared" ref="Z214" si="383">(Z215-Y215)/Y215</f>
        <v>1.4567148403045065E-2</v>
      </c>
      <c r="AA214" s="62">
        <f t="shared" ref="AA214" si="384">(AA215-Z215)/Z215</f>
        <v>1.435799338266959E-2</v>
      </c>
      <c r="AB214" s="62">
        <f t="shared" ref="AB214" si="385">(AB215-AA215)/AA215</f>
        <v>1.5518562450587947E-2</v>
      </c>
      <c r="AC214" s="62">
        <f t="shared" ref="AC214" si="386">(AC215-AB215)/AB215</f>
        <v>1.5281416829190507E-2</v>
      </c>
      <c r="AD214" s="62">
        <f t="shared" ref="AD214" si="387">(AD215-AC215)/AC215</f>
        <v>1.5051409959729038E-2</v>
      </c>
      <c r="AE214" s="62">
        <f t="shared" ref="AE214" si="388">(AE215-AD215)/AD215</f>
        <v>1.482822427715854E-2</v>
      </c>
      <c r="AF214" s="62">
        <f t="shared" ref="AF214" si="389">(AF215-AE215)/AE215</f>
        <v>1.4611560776919224E-2</v>
      </c>
      <c r="AG214" s="62">
        <f t="shared" ref="AG214" si="390">(AG215-AF215)/AF215</f>
        <v>1.6881968064055938E-2</v>
      </c>
      <c r="AH214" s="62">
        <f t="shared" ref="AH214" si="391">(AH215-AG215)/AG215</f>
        <v>1.6601698716514662E-2</v>
      </c>
      <c r="AI214" s="62">
        <f t="shared" ref="AI214" si="392">(AI215-AH215)/AH215</f>
        <v>1.6330583292822439E-2</v>
      </c>
      <c r="AJ214" s="62">
        <f t="shared" ref="AJ214" si="393">(AJ215-AI215)/AI215</f>
        <v>1.6068180532275839E-2</v>
      </c>
      <c r="AK214" s="62">
        <f t="shared" ref="AK214" si="394">(AK215-AJ215)/AJ215</f>
        <v>1.5814077086695487E-2</v>
      </c>
      <c r="AL214" s="62">
        <f t="shared" ref="AL214" si="395">(AL215-AK215)/AK215</f>
        <v>9.8081335973971662E-4</v>
      </c>
      <c r="AM214" s="62">
        <f t="shared" ref="AM214" si="396">(AM215-AL215)/AL215</f>
        <v>9.7985230750609917E-4</v>
      </c>
      <c r="AN214" s="62">
        <f t="shared" ref="AN214" si="397">(AN215-AM215)/AM215</f>
        <v>9.7889313680704073E-4</v>
      </c>
      <c r="AO214" s="62">
        <f t="shared" ref="AO214" si="398">(AO215-AN215)/AN215</f>
        <v>9.7793584212310485E-4</v>
      </c>
      <c r="AP214" s="62">
        <f t="shared" ref="AP214" si="399">(AP215-AO215)/AO215</f>
        <v>9.7698041795517819E-4</v>
      </c>
    </row>
    <row r="215" spans="1:42">
      <c r="A215" s="2" t="s">
        <v>15</v>
      </c>
      <c r="B215" s="47">
        <f>'Non-ferrous metallurgy'!B27</f>
        <v>37.5115940849238</v>
      </c>
      <c r="C215">
        <f t="shared" si="235"/>
        <v>36.743031890722236</v>
      </c>
      <c r="D215">
        <f t="shared" si="235"/>
        <v>35.974469696520678</v>
      </c>
      <c r="E215">
        <f t="shared" si="235"/>
        <v>35.205907502319114</v>
      </c>
      <c r="F215">
        <f t="shared" si="235"/>
        <v>34.437345308117557</v>
      </c>
      <c r="G215" s="47">
        <f>'Non-ferrous metallurgy'!C27</f>
        <v>33.668783113915993</v>
      </c>
      <c r="H215">
        <f t="shared" si="334"/>
        <v>35.394803931084503</v>
      </c>
      <c r="I215" s="12">
        <f t="shared" si="332"/>
        <v>37.120824748253014</v>
      </c>
      <c r="J215">
        <f t="shared" si="332"/>
        <v>38.846845565421532</v>
      </c>
      <c r="K215">
        <f t="shared" si="332"/>
        <v>40.572866382590043</v>
      </c>
      <c r="L215" s="47">
        <f>'Non-ferrous metallurgy'!D27</f>
        <v>42.298887199758553</v>
      </c>
      <c r="M215" s="23">
        <f t="shared" si="335"/>
        <v>47.149121501384421</v>
      </c>
      <c r="N215" s="23">
        <f t="shared" si="333"/>
        <v>51.999355803010289</v>
      </c>
      <c r="O215" s="23">
        <f t="shared" si="333"/>
        <v>56.849590104636164</v>
      </c>
      <c r="P215" s="23">
        <f t="shared" si="333"/>
        <v>61.699824406262032</v>
      </c>
      <c r="Q215" s="47">
        <f>'Non-ferrous metallurgy'!E27</f>
        <v>66.550058707887899</v>
      </c>
      <c r="R215" s="23">
        <f t="shared" si="225"/>
        <v>67.696338816477493</v>
      </c>
      <c r="S215" s="23">
        <f t="shared" si="225"/>
        <v>68.842618925067072</v>
      </c>
      <c r="T215" s="23">
        <f t="shared" si="225"/>
        <v>69.988899033656665</v>
      </c>
      <c r="U215" s="23">
        <f t="shared" si="225"/>
        <v>71.135179142246244</v>
      </c>
      <c r="V215" s="47">
        <f>'Non-ferrous metallurgy'!F27</f>
        <v>72.281459250835837</v>
      </c>
      <c r="W215" s="23">
        <f t="shared" si="226"/>
        <v>73.382511572227074</v>
      </c>
      <c r="X215" s="23">
        <f t="shared" si="226"/>
        <v>74.483563893618324</v>
      </c>
      <c r="Y215" s="23">
        <f t="shared" si="226"/>
        <v>75.584616215009561</v>
      </c>
      <c r="Z215" s="23">
        <f t="shared" si="226"/>
        <v>76.685668536400811</v>
      </c>
      <c r="AA215" s="47">
        <f>'Non-ferrous metallurgy'!G27</f>
        <v>77.786720857792048</v>
      </c>
      <c r="AB215" s="23">
        <f t="shared" si="227"/>
        <v>78.993858943250146</v>
      </c>
      <c r="AC215" s="23">
        <f t="shared" si="227"/>
        <v>80.20099702870823</v>
      </c>
      <c r="AD215" s="23">
        <f t="shared" si="227"/>
        <v>81.408135114166328</v>
      </c>
      <c r="AE215" s="23">
        <f t="shared" si="227"/>
        <v>82.615273199624411</v>
      </c>
      <c r="AF215" s="47">
        <f>'Non-ferrous metallurgy'!H27</f>
        <v>83.822411285082509</v>
      </c>
      <c r="AG215" s="23">
        <f t="shared" si="228"/>
        <v>85.237498555449434</v>
      </c>
      <c r="AH215" s="23">
        <f t="shared" si="228"/>
        <v>86.652585825816359</v>
      </c>
      <c r="AI215" s="23">
        <f t="shared" si="228"/>
        <v>88.067673096183299</v>
      </c>
      <c r="AJ215" s="23">
        <f t="shared" si="228"/>
        <v>89.482760366550224</v>
      </c>
      <c r="AK215" s="47">
        <f>'Non-ferrous metallurgy'!I27</f>
        <v>90.897847636917149</v>
      </c>
      <c r="AL215" s="23">
        <f t="shared" si="229"/>
        <v>90.987001460251022</v>
      </c>
      <c r="AM215" s="23">
        <f t="shared" si="229"/>
        <v>91.07615528358491</v>
      </c>
      <c r="AN215" s="23">
        <f t="shared" si="229"/>
        <v>91.165309106918784</v>
      </c>
      <c r="AO215" s="23">
        <f t="shared" si="229"/>
        <v>91.254462930252672</v>
      </c>
      <c r="AP215" s="47">
        <f>'Non-ferrous metallurgy'!J27</f>
        <v>91.343616753586545</v>
      </c>
    </row>
    <row r="216" spans="1:42">
      <c r="A216" s="2" t="s">
        <v>16</v>
      </c>
      <c r="B216" s="47">
        <v>0</v>
      </c>
      <c r="C216">
        <f t="shared" si="235"/>
        <v>0</v>
      </c>
      <c r="D216">
        <f t="shared" si="235"/>
        <v>0</v>
      </c>
      <c r="E216">
        <f t="shared" si="235"/>
        <v>0</v>
      </c>
      <c r="F216">
        <f t="shared" si="235"/>
        <v>0</v>
      </c>
      <c r="G216" s="47">
        <v>0</v>
      </c>
      <c r="H216">
        <f t="shared" si="334"/>
        <v>0</v>
      </c>
      <c r="I216" s="12">
        <f t="shared" si="332"/>
        <v>0</v>
      </c>
      <c r="J216">
        <f t="shared" si="332"/>
        <v>0</v>
      </c>
      <c r="K216">
        <f t="shared" si="332"/>
        <v>0</v>
      </c>
      <c r="L216" s="47">
        <v>0</v>
      </c>
      <c r="M216" s="23">
        <f t="shared" si="335"/>
        <v>0</v>
      </c>
      <c r="N216" s="23">
        <f t="shared" si="333"/>
        <v>0</v>
      </c>
      <c r="O216" s="23">
        <f t="shared" si="333"/>
        <v>0</v>
      </c>
      <c r="P216" s="23">
        <f t="shared" si="333"/>
        <v>0</v>
      </c>
      <c r="Q216" s="47">
        <v>0</v>
      </c>
      <c r="R216" s="23">
        <f t="shared" si="225"/>
        <v>0</v>
      </c>
      <c r="S216" s="23">
        <f t="shared" si="225"/>
        <v>0</v>
      </c>
      <c r="T216" s="23">
        <f t="shared" si="225"/>
        <v>0</v>
      </c>
      <c r="U216" s="23">
        <f t="shared" si="225"/>
        <v>0</v>
      </c>
      <c r="V216" s="47">
        <v>0</v>
      </c>
      <c r="W216" s="23">
        <f t="shared" si="226"/>
        <v>0</v>
      </c>
      <c r="X216" s="23">
        <f t="shared" si="226"/>
        <v>0</v>
      </c>
      <c r="Y216" s="23">
        <f t="shared" si="226"/>
        <v>0</v>
      </c>
      <c r="Z216" s="23">
        <f t="shared" si="226"/>
        <v>0</v>
      </c>
      <c r="AA216" s="47">
        <v>0</v>
      </c>
      <c r="AB216" s="23">
        <f t="shared" si="227"/>
        <v>0</v>
      </c>
      <c r="AC216" s="23">
        <f t="shared" si="227"/>
        <v>0</v>
      </c>
      <c r="AD216" s="23">
        <f t="shared" si="227"/>
        <v>0</v>
      </c>
      <c r="AE216" s="23">
        <f t="shared" si="227"/>
        <v>0</v>
      </c>
      <c r="AF216" s="47">
        <v>0</v>
      </c>
      <c r="AG216" s="23">
        <f t="shared" si="228"/>
        <v>0</v>
      </c>
      <c r="AH216" s="23">
        <f t="shared" si="228"/>
        <v>0</v>
      </c>
      <c r="AI216" s="23">
        <f t="shared" si="228"/>
        <v>0</v>
      </c>
      <c r="AJ216" s="23">
        <f t="shared" si="228"/>
        <v>0</v>
      </c>
      <c r="AK216" s="47">
        <v>0</v>
      </c>
      <c r="AL216" s="23">
        <f t="shared" si="229"/>
        <v>0</v>
      </c>
      <c r="AM216" s="23">
        <f t="shared" si="229"/>
        <v>0</v>
      </c>
      <c r="AN216" s="23">
        <f t="shared" si="229"/>
        <v>0</v>
      </c>
      <c r="AO216" s="23">
        <f t="shared" si="229"/>
        <v>0</v>
      </c>
      <c r="AP216" s="47">
        <v>0</v>
      </c>
    </row>
    <row r="217" spans="1:42">
      <c r="B217" s="47"/>
      <c r="C217" s="23"/>
      <c r="D217" s="23"/>
      <c r="E217" s="23"/>
      <c r="F217" s="23"/>
      <c r="G217" s="47"/>
      <c r="L217" s="47"/>
      <c r="M217" s="23"/>
      <c r="N217" s="23"/>
      <c r="O217" s="23"/>
      <c r="P217" s="23"/>
      <c r="Q217" s="47"/>
      <c r="R217" s="23"/>
      <c r="S217" s="23"/>
      <c r="T217" s="23"/>
      <c r="U217" s="23"/>
      <c r="V217" s="47"/>
      <c r="W217" s="23"/>
      <c r="X217" s="23"/>
      <c r="Y217" s="23"/>
      <c r="Z217" s="23"/>
      <c r="AA217" s="47"/>
      <c r="AB217" s="23"/>
      <c r="AC217" s="23"/>
      <c r="AD217" s="23"/>
      <c r="AE217" s="23"/>
      <c r="AF217" s="47"/>
      <c r="AG217" s="23"/>
      <c r="AH217" s="23"/>
      <c r="AI217" s="23"/>
      <c r="AJ217" s="23"/>
      <c r="AK217" s="47"/>
      <c r="AL217" s="23"/>
      <c r="AM217" s="23"/>
      <c r="AN217" s="23"/>
      <c r="AO217" s="23"/>
      <c r="AP217" s="47"/>
    </row>
    <row r="218" spans="1:42">
      <c r="A218" s="1" t="s">
        <v>95</v>
      </c>
      <c r="B218" s="47"/>
      <c r="C218" s="23"/>
      <c r="D218" s="23"/>
      <c r="E218" s="23"/>
      <c r="F218" s="23"/>
      <c r="G218" s="47"/>
      <c r="H218">
        <f t="shared" si="334"/>
        <v>1.1282818212030591E-2</v>
      </c>
      <c r="I218" s="12">
        <f t="shared" si="332"/>
        <v>2.2565636424061182E-2</v>
      </c>
      <c r="J218" s="62">
        <f>(J219-I219)/I219</f>
        <v>6.3588687020041071E-2</v>
      </c>
      <c r="K218" s="62">
        <f t="shared" ref="K218:AP218" si="400">(K219-J219)/J219</f>
        <v>5.9786915558686149E-2</v>
      </c>
      <c r="L218" s="62">
        <f t="shared" si="400"/>
        <v>5.6414091060152952E-2</v>
      </c>
      <c r="M218" s="62">
        <f t="shared" si="400"/>
        <v>1.6044042469524254E-2</v>
      </c>
      <c r="N218" s="62">
        <f t="shared" si="400"/>
        <v>1.5790695874293569E-2</v>
      </c>
      <c r="O218" s="62">
        <f t="shared" si="400"/>
        <v>1.5545225939190804E-2</v>
      </c>
      <c r="P218" s="62">
        <f t="shared" si="400"/>
        <v>1.5307270953702906E-2</v>
      </c>
      <c r="Q218" s="62">
        <f t="shared" si="400"/>
        <v>1.5076491020619387E-2</v>
      </c>
      <c r="R218" s="62">
        <f t="shared" si="400"/>
        <v>1.5289406625409537E-2</v>
      </c>
      <c r="S218" s="62">
        <f t="shared" si="400"/>
        <v>1.5059160989602008E-2</v>
      </c>
      <c r="T218" s="62">
        <f t="shared" si="400"/>
        <v>1.4835747085835394E-2</v>
      </c>
      <c r="U218" s="62">
        <f t="shared" si="400"/>
        <v>1.461886529759833E-2</v>
      </c>
      <c r="V218" s="62">
        <f t="shared" si="400"/>
        <v>1.4408233276157804E-2</v>
      </c>
      <c r="W218" s="62">
        <f t="shared" si="400"/>
        <v>1.3662495772742676E-2</v>
      </c>
      <c r="X218" s="62">
        <f t="shared" si="400"/>
        <v>1.3478347901514675E-2</v>
      </c>
      <c r="Y218" s="62">
        <f t="shared" si="400"/>
        <v>1.3299098031470022E-2</v>
      </c>
      <c r="Z218" s="62">
        <f t="shared" si="400"/>
        <v>1.3124553310376224E-2</v>
      </c>
      <c r="AA218" s="62">
        <f t="shared" si="400"/>
        <v>1.2954530879240714E-2</v>
      </c>
      <c r="AB218" s="62">
        <f t="shared" si="400"/>
        <v>1.1775878442545051E-2</v>
      </c>
      <c r="AC218" s="62">
        <f t="shared" si="400"/>
        <v>1.1638821100056403E-2</v>
      </c>
      <c r="AD218" s="62">
        <f t="shared" si="400"/>
        <v>1.1504917424382945E-2</v>
      </c>
      <c r="AE218" s="62">
        <f t="shared" si="400"/>
        <v>1.1374059805540352E-2</v>
      </c>
      <c r="AF218" s="62">
        <f t="shared" si="400"/>
        <v>1.1246145474333339E-2</v>
      </c>
      <c r="AG218" s="62">
        <f t="shared" si="400"/>
        <v>9.9252615844543559E-3</v>
      </c>
      <c r="AH218" s="62">
        <f t="shared" si="400"/>
        <v>9.8277189035581893E-3</v>
      </c>
      <c r="AI218" s="62">
        <f t="shared" si="400"/>
        <v>9.7320748079966629E-3</v>
      </c>
      <c r="AJ218" s="62">
        <f t="shared" si="400"/>
        <v>9.6382744005110241E-3</v>
      </c>
      <c r="AK218" s="62">
        <f t="shared" si="400"/>
        <v>9.5462648800965604E-3</v>
      </c>
      <c r="AL218" s="62">
        <f t="shared" si="400"/>
        <v>8.0888635716320403E-3</v>
      </c>
      <c r="AM218" s="62">
        <f t="shared" si="400"/>
        <v>8.0239588630841643E-3</v>
      </c>
      <c r="AN218" s="62">
        <f t="shared" si="400"/>
        <v>7.9600874488479269E-3</v>
      </c>
      <c r="AO218" s="62">
        <f t="shared" si="400"/>
        <v>7.8972248484511683E-3</v>
      </c>
      <c r="AP218" s="62">
        <f t="shared" si="400"/>
        <v>7.8353473486729823E-3</v>
      </c>
    </row>
    <row r="219" spans="1:42">
      <c r="A219" s="2" t="s">
        <v>7</v>
      </c>
      <c r="B219" s="47">
        <v>1636</v>
      </c>
      <c r="C219">
        <f t="shared" ref="C219:F231" si="401">$B219+((C$1-$B$1)*($G219-$B219)/($G$1-$B$1))</f>
        <v>1681.6000000000001</v>
      </c>
      <c r="D219">
        <f t="shared" si="401"/>
        <v>1727.2</v>
      </c>
      <c r="E219">
        <f t="shared" si="401"/>
        <v>1772.8000000000002</v>
      </c>
      <c r="F219">
        <f t="shared" si="401"/>
        <v>1818.4</v>
      </c>
      <c r="G219" s="47">
        <v>1864.0000000000002</v>
      </c>
      <c r="H219">
        <f t="shared" si="334"/>
        <v>1999.8000000000002</v>
      </c>
      <c r="I219" s="12">
        <f t="shared" si="332"/>
        <v>2135.6000000000004</v>
      </c>
      <c r="J219">
        <f t="shared" si="332"/>
        <v>2271.4</v>
      </c>
      <c r="K219">
        <f t="shared" si="332"/>
        <v>2407.1999999999998</v>
      </c>
      <c r="L219" s="47">
        <v>2543</v>
      </c>
      <c r="M219" s="23">
        <f t="shared" si="335"/>
        <v>2583.8000000000002</v>
      </c>
      <c r="N219" s="23">
        <f t="shared" si="333"/>
        <v>2624.6</v>
      </c>
      <c r="O219" s="23">
        <f t="shared" si="333"/>
        <v>2665.4</v>
      </c>
      <c r="P219" s="23">
        <f t="shared" si="333"/>
        <v>2706.2</v>
      </c>
      <c r="Q219" s="47">
        <v>2747</v>
      </c>
      <c r="R219" s="23">
        <f t="shared" si="225"/>
        <v>2789</v>
      </c>
      <c r="S219" s="23">
        <f t="shared" si="225"/>
        <v>2831</v>
      </c>
      <c r="T219" s="23">
        <f t="shared" si="225"/>
        <v>2873</v>
      </c>
      <c r="U219" s="23">
        <f t="shared" si="225"/>
        <v>2915</v>
      </c>
      <c r="V219" s="47">
        <v>2957</v>
      </c>
      <c r="W219" s="23">
        <f t="shared" si="226"/>
        <v>2997.4</v>
      </c>
      <c r="X219" s="23">
        <f t="shared" si="226"/>
        <v>3037.8</v>
      </c>
      <c r="Y219" s="23">
        <f t="shared" si="226"/>
        <v>3078.2</v>
      </c>
      <c r="Z219" s="23">
        <f t="shared" si="226"/>
        <v>3118.6</v>
      </c>
      <c r="AA219" s="47">
        <v>3159</v>
      </c>
      <c r="AB219" s="23">
        <f t="shared" si="227"/>
        <v>3196.2</v>
      </c>
      <c r="AC219" s="23">
        <f t="shared" si="227"/>
        <v>3233.4</v>
      </c>
      <c r="AD219" s="23">
        <f t="shared" si="227"/>
        <v>3270.6</v>
      </c>
      <c r="AE219" s="23">
        <f t="shared" si="227"/>
        <v>3307.8</v>
      </c>
      <c r="AF219" s="47">
        <v>3345</v>
      </c>
      <c r="AG219" s="23">
        <f t="shared" si="228"/>
        <v>3378.2</v>
      </c>
      <c r="AH219" s="23">
        <f t="shared" si="228"/>
        <v>3411.4</v>
      </c>
      <c r="AI219" s="23">
        <f t="shared" si="228"/>
        <v>3444.6</v>
      </c>
      <c r="AJ219" s="23">
        <f t="shared" si="228"/>
        <v>3477.8</v>
      </c>
      <c r="AK219" s="47">
        <v>3511</v>
      </c>
      <c r="AL219" s="23">
        <f t="shared" si="229"/>
        <v>3539.4</v>
      </c>
      <c r="AM219" s="23">
        <f t="shared" si="229"/>
        <v>3567.8</v>
      </c>
      <c r="AN219" s="23">
        <f t="shared" si="229"/>
        <v>3596.2</v>
      </c>
      <c r="AO219" s="23">
        <f t="shared" si="229"/>
        <v>3624.6</v>
      </c>
      <c r="AP219" s="47">
        <v>3653</v>
      </c>
    </row>
    <row r="220" spans="1:42">
      <c r="A220" s="2" t="s">
        <v>8</v>
      </c>
      <c r="B220" s="47">
        <v>111.99999999999999</v>
      </c>
      <c r="C220">
        <f t="shared" si="401"/>
        <v>106.8</v>
      </c>
      <c r="D220">
        <f t="shared" si="401"/>
        <v>101.6</v>
      </c>
      <c r="E220">
        <f t="shared" si="401"/>
        <v>96.4</v>
      </c>
      <c r="F220">
        <f t="shared" si="401"/>
        <v>91.200000000000017</v>
      </c>
      <c r="G220" s="47">
        <v>86.000000000000014</v>
      </c>
      <c r="H220">
        <f t="shared" si="334"/>
        <v>104.20000000000002</v>
      </c>
      <c r="I220" s="12">
        <f t="shared" si="332"/>
        <v>122.4</v>
      </c>
      <c r="J220">
        <f t="shared" si="332"/>
        <v>140.6</v>
      </c>
      <c r="K220">
        <f t="shared" si="332"/>
        <v>158.80000000000001</v>
      </c>
      <c r="L220" s="47">
        <v>177</v>
      </c>
      <c r="M220" s="23">
        <f t="shared" si="335"/>
        <v>180.4</v>
      </c>
      <c r="N220" s="23">
        <f t="shared" si="333"/>
        <v>183.8</v>
      </c>
      <c r="O220" s="23">
        <f t="shared" si="333"/>
        <v>187.2</v>
      </c>
      <c r="P220" s="23">
        <f t="shared" si="333"/>
        <v>190.6</v>
      </c>
      <c r="Q220" s="47">
        <v>194</v>
      </c>
      <c r="R220" s="23">
        <f t="shared" si="225"/>
        <v>197.2</v>
      </c>
      <c r="S220" s="23">
        <f t="shared" si="225"/>
        <v>200.4</v>
      </c>
      <c r="T220" s="23">
        <f t="shared" si="225"/>
        <v>203.6</v>
      </c>
      <c r="U220" s="23">
        <f t="shared" si="225"/>
        <v>206.8</v>
      </c>
      <c r="V220" s="47">
        <v>210</v>
      </c>
      <c r="W220" s="23">
        <f t="shared" si="226"/>
        <v>213.4</v>
      </c>
      <c r="X220" s="23">
        <f t="shared" si="226"/>
        <v>216.8</v>
      </c>
      <c r="Y220" s="23">
        <f t="shared" si="226"/>
        <v>220.2</v>
      </c>
      <c r="Z220" s="23">
        <f t="shared" si="226"/>
        <v>223.6</v>
      </c>
      <c r="AA220" s="47">
        <v>227</v>
      </c>
      <c r="AB220" s="23">
        <f t="shared" si="227"/>
        <v>230.2</v>
      </c>
      <c r="AC220" s="23">
        <f t="shared" si="227"/>
        <v>233.4</v>
      </c>
      <c r="AD220" s="23">
        <f t="shared" si="227"/>
        <v>236.6</v>
      </c>
      <c r="AE220" s="23">
        <f t="shared" si="227"/>
        <v>239.8</v>
      </c>
      <c r="AF220" s="47">
        <v>243</v>
      </c>
      <c r="AG220" s="23">
        <f t="shared" si="228"/>
        <v>245.8</v>
      </c>
      <c r="AH220" s="23">
        <f t="shared" si="228"/>
        <v>248.6</v>
      </c>
      <c r="AI220" s="23">
        <f t="shared" si="228"/>
        <v>251.4</v>
      </c>
      <c r="AJ220" s="23">
        <f t="shared" si="228"/>
        <v>254.2</v>
      </c>
      <c r="AK220" s="47">
        <v>257</v>
      </c>
      <c r="AL220" s="23">
        <f t="shared" si="229"/>
        <v>259.60000000000002</v>
      </c>
      <c r="AM220" s="23">
        <f t="shared" si="229"/>
        <v>262.2</v>
      </c>
      <c r="AN220" s="23">
        <f t="shared" si="229"/>
        <v>264.8</v>
      </c>
      <c r="AO220" s="23">
        <f t="shared" si="229"/>
        <v>267.39999999999998</v>
      </c>
      <c r="AP220" s="47">
        <v>270</v>
      </c>
    </row>
    <row r="221" spans="1:42">
      <c r="A221" s="2" t="s">
        <v>9</v>
      </c>
      <c r="B221" s="47">
        <v>676</v>
      </c>
      <c r="C221">
        <f t="shared" si="401"/>
        <v>701.8</v>
      </c>
      <c r="D221">
        <f t="shared" si="401"/>
        <v>727.6</v>
      </c>
      <c r="E221">
        <f t="shared" si="401"/>
        <v>753.4</v>
      </c>
      <c r="F221">
        <f t="shared" si="401"/>
        <v>779.2</v>
      </c>
      <c r="G221" s="47">
        <v>805</v>
      </c>
      <c r="H221">
        <f t="shared" si="334"/>
        <v>859.4</v>
      </c>
      <c r="I221" s="12">
        <f t="shared" si="332"/>
        <v>913.8</v>
      </c>
      <c r="J221">
        <f t="shared" si="332"/>
        <v>968.2</v>
      </c>
      <c r="K221">
        <f t="shared" si="332"/>
        <v>1022.6</v>
      </c>
      <c r="L221" s="47">
        <v>1077</v>
      </c>
      <c r="M221" s="23">
        <f t="shared" si="335"/>
        <v>1097</v>
      </c>
      <c r="N221" s="23">
        <f t="shared" si="333"/>
        <v>1117</v>
      </c>
      <c r="O221" s="23">
        <f t="shared" si="333"/>
        <v>1137</v>
      </c>
      <c r="P221" s="23">
        <f t="shared" si="333"/>
        <v>1157</v>
      </c>
      <c r="Q221" s="47">
        <v>1177</v>
      </c>
      <c r="R221" s="23">
        <f t="shared" si="225"/>
        <v>1198.2</v>
      </c>
      <c r="S221" s="23">
        <f t="shared" si="225"/>
        <v>1219.4000000000001</v>
      </c>
      <c r="T221" s="23">
        <f t="shared" si="225"/>
        <v>1240.5999999999999</v>
      </c>
      <c r="U221" s="23">
        <f t="shared" si="225"/>
        <v>1261.8</v>
      </c>
      <c r="V221" s="47">
        <v>1283</v>
      </c>
      <c r="W221" s="23">
        <f t="shared" si="226"/>
        <v>1303.5999999999999</v>
      </c>
      <c r="X221" s="23">
        <f t="shared" si="226"/>
        <v>1324.2</v>
      </c>
      <c r="Y221" s="23">
        <f t="shared" si="226"/>
        <v>1344.8</v>
      </c>
      <c r="Z221" s="23">
        <f t="shared" si="226"/>
        <v>1365.4</v>
      </c>
      <c r="AA221" s="47">
        <v>1386</v>
      </c>
      <c r="AB221" s="23">
        <f t="shared" si="227"/>
        <v>1405.8</v>
      </c>
      <c r="AC221" s="23">
        <f t="shared" si="227"/>
        <v>1425.6</v>
      </c>
      <c r="AD221" s="23">
        <f t="shared" si="227"/>
        <v>1445.4</v>
      </c>
      <c r="AE221" s="23">
        <f t="shared" si="227"/>
        <v>1465.2</v>
      </c>
      <c r="AF221" s="47">
        <v>1485</v>
      </c>
      <c r="AG221" s="23">
        <f t="shared" si="228"/>
        <v>1503.6</v>
      </c>
      <c r="AH221" s="23">
        <f t="shared" si="228"/>
        <v>1522.2</v>
      </c>
      <c r="AI221" s="23">
        <f t="shared" si="228"/>
        <v>1540.8</v>
      </c>
      <c r="AJ221" s="23">
        <f t="shared" si="228"/>
        <v>1559.4</v>
      </c>
      <c r="AK221" s="47">
        <v>1578</v>
      </c>
      <c r="AL221" s="23">
        <f t="shared" si="229"/>
        <v>1594.4</v>
      </c>
      <c r="AM221" s="23">
        <f t="shared" si="229"/>
        <v>1610.8</v>
      </c>
      <c r="AN221" s="23">
        <f t="shared" si="229"/>
        <v>1627.2</v>
      </c>
      <c r="AO221" s="23">
        <f t="shared" si="229"/>
        <v>1643.6</v>
      </c>
      <c r="AP221" s="47">
        <v>1660</v>
      </c>
    </row>
    <row r="222" spans="1:42">
      <c r="A222" s="2"/>
      <c r="B222" s="47"/>
      <c r="G222" s="47"/>
      <c r="J222" s="62">
        <f>(J223-I223)/I223</f>
        <v>4.9391006344648554E-2</v>
      </c>
      <c r="K222" s="62">
        <f t="shared" ref="K222" si="402">(K223-J223)/J223</f>
        <v>4.7066351861250293E-2</v>
      </c>
      <c r="L222" s="62">
        <f t="shared" ref="L222" si="403">(L223-K223)/K223</f>
        <v>4.4950687010031229E-2</v>
      </c>
      <c r="M222" s="62">
        <f t="shared" ref="M222" si="404">(M223-L223)/L223</f>
        <v>1.6980941817081742E-2</v>
      </c>
      <c r="N222" s="62">
        <f t="shared" ref="N222" si="405">(N223-M223)/M223</f>
        <v>1.6697404168401812E-2</v>
      </c>
      <c r="O222" s="62">
        <f t="shared" ref="O222" si="406">(O223-N223)/N223</f>
        <v>1.6423179699233598E-2</v>
      </c>
      <c r="P222" s="62">
        <f t="shared" ref="P222" si="407">(P223-O223)/O223</f>
        <v>1.6157816967626762E-2</v>
      </c>
      <c r="Q222" s="62">
        <f t="shared" ref="Q222" si="408">(Q223-P223)/P223</f>
        <v>1.5900893244953036E-2</v>
      </c>
      <c r="R222" s="62">
        <f t="shared" ref="R222" si="409">(R223-Q223)/Q223</f>
        <v>1.6172506738544475E-2</v>
      </c>
      <c r="S222" s="62">
        <f t="shared" ref="S222" si="410">(S223-R223)/R223</f>
        <v>1.5915119363395226E-2</v>
      </c>
      <c r="T222" s="62">
        <f t="shared" ref="T222" si="411">(T223-S223)/S223</f>
        <v>1.5665796344647518E-2</v>
      </c>
      <c r="U222" s="62">
        <f t="shared" ref="U222" si="412">(U223-T223)/T223</f>
        <v>1.5424164524421594E-2</v>
      </c>
      <c r="V222" s="62">
        <f t="shared" ref="V222" si="413">(V223-U223)/U223</f>
        <v>1.5189873417721518E-2</v>
      </c>
      <c r="W222" s="62">
        <f t="shared" ref="W222" si="414">(W223-V223)/V223</f>
        <v>1.4532633932410353E-2</v>
      </c>
      <c r="X222" s="62">
        <f t="shared" ref="X222" si="415">(X223-W223)/W223</f>
        <v>1.4324461773181895E-2</v>
      </c>
      <c r="Y222" s="62">
        <f t="shared" ref="Y222" si="416">(Y223-X223)/X223</f>
        <v>1.4122169298905323E-2</v>
      </c>
      <c r="Z222" s="62">
        <f t="shared" ref="Z222" si="417">(Z223-Y223)/Y223</f>
        <v>1.3925510876730388E-2</v>
      </c>
      <c r="AA222" s="62">
        <f t="shared" ref="AA222" si="418">(AA223-Z223)/Z223</f>
        <v>1.3734254368143031E-2</v>
      </c>
      <c r="AB222" s="62">
        <f t="shared" ref="AB222" si="419">(AB223-AA223)/AA223</f>
        <v>1.2698412698412669E-2</v>
      </c>
      <c r="AC222" s="62">
        <f t="shared" ref="AC222" si="420">(AC223-AB223)/AB223</f>
        <v>1.2539184952978028E-2</v>
      </c>
      <c r="AD222" s="62">
        <f t="shared" ref="AD222" si="421">(AD223-AC223)/AC223</f>
        <v>1.2383900928792685E-2</v>
      </c>
      <c r="AE222" s="62">
        <f t="shared" ref="AE222" si="422">(AE223-AD223)/AD223</f>
        <v>1.2232415902140643E-2</v>
      </c>
      <c r="AF222" s="62">
        <f t="shared" ref="AF222" si="423">(AF223-AE223)/AE223</f>
        <v>1.2084592145015078E-2</v>
      </c>
      <c r="AG222" s="62">
        <f t="shared" ref="AG222" si="424">(AG223-AF223)/AF223</f>
        <v>1.0839740690486904E-2</v>
      </c>
      <c r="AH222" s="62">
        <f t="shared" ref="AH222" si="425">(AH223-AG223)/AG223</f>
        <v>1.072350072335166E-2</v>
      </c>
      <c r="AI222" s="62">
        <f t="shared" ref="AI222" si="426">(AI223-AH223)/AH223</f>
        <v>1.0609727304922623E-2</v>
      </c>
      <c r="AJ222" s="62">
        <f t="shared" ref="AJ222" si="427">(AJ223-AI223)/AI223</f>
        <v>1.0498342751179135E-2</v>
      </c>
      <c r="AK222" s="62">
        <f t="shared" ref="AK222" si="428">(AK223-AJ223)/AJ223</f>
        <v>1.0389272606421356E-2</v>
      </c>
      <c r="AL222" s="62">
        <f t="shared" ref="AL222" si="429">(AL223-AK223)/AK223</f>
        <v>8.9524490525563615E-3</v>
      </c>
      <c r="AM222" s="62">
        <f t="shared" ref="AM222" si="430">(AM223-AL223)/AL223</f>
        <v>8.873013848138149E-3</v>
      </c>
      <c r="AN222" s="62">
        <f t="shared" ref="AN222" si="431">(AN223-AM223)/AM223</f>
        <v>8.7949759051379472E-3</v>
      </c>
      <c r="AO222" s="62">
        <f t="shared" ref="AO222" si="432">(AO223-AN223)/AN223</f>
        <v>8.7182986783281274E-3</v>
      </c>
      <c r="AP222" s="62">
        <f t="shared" ref="AP222" si="433">(AP223-AO223)/AO223</f>
        <v>8.6429468859159139E-3</v>
      </c>
    </row>
    <row r="223" spans="1:42">
      <c r="A223" s="2" t="s">
        <v>10</v>
      </c>
      <c r="B223" s="47">
        <f>SUM(B224:B227)</f>
        <v>6326</v>
      </c>
      <c r="C223">
        <f t="shared" si="401"/>
        <v>6617.6</v>
      </c>
      <c r="D223">
        <f t="shared" si="401"/>
        <v>6909.2</v>
      </c>
      <c r="E223">
        <f t="shared" si="401"/>
        <v>7200.8</v>
      </c>
      <c r="F223">
        <f t="shared" si="401"/>
        <v>7492.4</v>
      </c>
      <c r="G223" s="47">
        <f t="shared" ref="G223:AP223" si="434">SUM(G224:G227)</f>
        <v>7784</v>
      </c>
      <c r="H223">
        <f t="shared" si="334"/>
        <v>8210.6</v>
      </c>
      <c r="I223" s="12">
        <f t="shared" si="332"/>
        <v>8637.2000000000007</v>
      </c>
      <c r="J223">
        <f t="shared" si="332"/>
        <v>9063.7999999999993</v>
      </c>
      <c r="K223">
        <f t="shared" si="332"/>
        <v>9490.4</v>
      </c>
      <c r="L223" s="47">
        <f t="shared" si="434"/>
        <v>9917</v>
      </c>
      <c r="M223" s="23">
        <f t="shared" si="335"/>
        <v>10085.4</v>
      </c>
      <c r="N223" s="23">
        <f t="shared" si="333"/>
        <v>10253.799999999999</v>
      </c>
      <c r="O223" s="23">
        <f t="shared" si="333"/>
        <v>10422.200000000001</v>
      </c>
      <c r="P223" s="23">
        <f t="shared" si="333"/>
        <v>10590.6</v>
      </c>
      <c r="Q223" s="47">
        <f t="shared" si="434"/>
        <v>10759</v>
      </c>
      <c r="R223" s="23">
        <f t="shared" si="225"/>
        <v>10933</v>
      </c>
      <c r="S223" s="23">
        <f t="shared" si="225"/>
        <v>11107</v>
      </c>
      <c r="T223" s="23">
        <f t="shared" si="225"/>
        <v>11281</v>
      </c>
      <c r="U223" s="23">
        <f t="shared" si="225"/>
        <v>11455</v>
      </c>
      <c r="V223" s="47">
        <f t="shared" si="434"/>
        <v>11629</v>
      </c>
      <c r="W223" s="23">
        <f t="shared" si="226"/>
        <v>11798</v>
      </c>
      <c r="X223" s="23">
        <f t="shared" si="226"/>
        <v>11967</v>
      </c>
      <c r="Y223" s="23">
        <f t="shared" si="226"/>
        <v>12136</v>
      </c>
      <c r="Z223" s="23">
        <f t="shared" si="226"/>
        <v>12305</v>
      </c>
      <c r="AA223" s="47">
        <f t="shared" si="434"/>
        <v>12474</v>
      </c>
      <c r="AB223" s="23">
        <f t="shared" si="227"/>
        <v>12632.4</v>
      </c>
      <c r="AC223" s="23">
        <f t="shared" si="227"/>
        <v>12790.8</v>
      </c>
      <c r="AD223" s="23">
        <f t="shared" si="227"/>
        <v>12949.2</v>
      </c>
      <c r="AE223" s="23">
        <f t="shared" si="227"/>
        <v>13107.6</v>
      </c>
      <c r="AF223" s="47">
        <f t="shared" si="434"/>
        <v>13266</v>
      </c>
      <c r="AG223" s="23">
        <f t="shared" si="228"/>
        <v>13409.8</v>
      </c>
      <c r="AH223" s="23">
        <f t="shared" si="228"/>
        <v>13553.6</v>
      </c>
      <c r="AI223" s="23">
        <f t="shared" si="228"/>
        <v>13697.4</v>
      </c>
      <c r="AJ223" s="23">
        <f t="shared" si="228"/>
        <v>13841.2</v>
      </c>
      <c r="AK223" s="47">
        <f t="shared" si="434"/>
        <v>13985</v>
      </c>
      <c r="AL223" s="23">
        <f t="shared" si="229"/>
        <v>14110.2</v>
      </c>
      <c r="AM223" s="23">
        <f t="shared" si="229"/>
        <v>14235.4</v>
      </c>
      <c r="AN223" s="23">
        <f t="shared" si="229"/>
        <v>14360.6</v>
      </c>
      <c r="AO223" s="23">
        <f t="shared" si="229"/>
        <v>14485.8</v>
      </c>
      <c r="AP223" s="47">
        <f t="shared" si="434"/>
        <v>14611</v>
      </c>
    </row>
    <row r="224" spans="1:42">
      <c r="A224" t="s">
        <v>151</v>
      </c>
      <c r="B224" s="47">
        <v>1513</v>
      </c>
      <c r="C224">
        <f t="shared" si="401"/>
        <v>1577</v>
      </c>
      <c r="D224">
        <f t="shared" si="401"/>
        <v>1641</v>
      </c>
      <c r="E224">
        <f t="shared" si="401"/>
        <v>1705</v>
      </c>
      <c r="F224">
        <f t="shared" si="401"/>
        <v>1769</v>
      </c>
      <c r="G224" s="47">
        <v>1833</v>
      </c>
      <c r="H224">
        <f t="shared" si="334"/>
        <v>1939.8</v>
      </c>
      <c r="I224" s="12">
        <f t="shared" si="332"/>
        <v>2046.6</v>
      </c>
      <c r="J224">
        <f t="shared" si="332"/>
        <v>2153.4</v>
      </c>
      <c r="K224">
        <f t="shared" si="332"/>
        <v>2260.1999999999998</v>
      </c>
      <c r="L224" s="47">
        <v>2367</v>
      </c>
      <c r="M224" s="23">
        <f t="shared" si="335"/>
        <v>2406.6</v>
      </c>
      <c r="N224" s="23">
        <f t="shared" si="333"/>
        <v>2446.1999999999998</v>
      </c>
      <c r="O224" s="23">
        <f t="shared" si="333"/>
        <v>2485.8000000000002</v>
      </c>
      <c r="P224" s="23">
        <f t="shared" si="333"/>
        <v>2525.4</v>
      </c>
      <c r="Q224" s="47">
        <v>2565</v>
      </c>
      <c r="R224" s="23">
        <f t="shared" si="225"/>
        <v>2606</v>
      </c>
      <c r="S224" s="23">
        <f t="shared" si="225"/>
        <v>2647</v>
      </c>
      <c r="T224" s="23">
        <f t="shared" si="225"/>
        <v>2688</v>
      </c>
      <c r="U224" s="23">
        <f t="shared" si="225"/>
        <v>2729</v>
      </c>
      <c r="V224" s="47">
        <v>2770</v>
      </c>
      <c r="W224" s="23">
        <f t="shared" si="226"/>
        <v>2809.6</v>
      </c>
      <c r="X224" s="23">
        <f t="shared" si="226"/>
        <v>2849.2</v>
      </c>
      <c r="Y224" s="23">
        <f t="shared" si="226"/>
        <v>2888.8</v>
      </c>
      <c r="Z224" s="23">
        <f t="shared" si="226"/>
        <v>2928.4</v>
      </c>
      <c r="AA224" s="47">
        <v>2968</v>
      </c>
      <c r="AB224" s="23">
        <f t="shared" si="227"/>
        <v>3005</v>
      </c>
      <c r="AC224" s="23">
        <f t="shared" si="227"/>
        <v>3042</v>
      </c>
      <c r="AD224" s="23">
        <f t="shared" si="227"/>
        <v>3079</v>
      </c>
      <c r="AE224" s="23">
        <f t="shared" si="227"/>
        <v>3116</v>
      </c>
      <c r="AF224" s="47">
        <v>3153</v>
      </c>
      <c r="AG224" s="23">
        <f t="shared" si="228"/>
        <v>3186.6</v>
      </c>
      <c r="AH224" s="23">
        <f t="shared" si="228"/>
        <v>3220.2</v>
      </c>
      <c r="AI224" s="23">
        <f t="shared" si="228"/>
        <v>3253.8</v>
      </c>
      <c r="AJ224" s="23">
        <f t="shared" si="228"/>
        <v>3287.4</v>
      </c>
      <c r="AK224" s="47">
        <v>3321</v>
      </c>
      <c r="AL224" s="23">
        <f t="shared" si="229"/>
        <v>3350</v>
      </c>
      <c r="AM224" s="23">
        <f t="shared" si="229"/>
        <v>3379</v>
      </c>
      <c r="AN224" s="23">
        <f t="shared" si="229"/>
        <v>3408</v>
      </c>
      <c r="AO224" s="23">
        <f t="shared" si="229"/>
        <v>3437</v>
      </c>
      <c r="AP224" s="47">
        <v>3466</v>
      </c>
    </row>
    <row r="225" spans="1:42">
      <c r="A225" t="s">
        <v>152</v>
      </c>
      <c r="B225" s="47">
        <v>4711</v>
      </c>
      <c r="C225">
        <f t="shared" si="401"/>
        <v>4936.2</v>
      </c>
      <c r="D225">
        <f t="shared" si="401"/>
        <v>5161.3999999999996</v>
      </c>
      <c r="E225">
        <f t="shared" si="401"/>
        <v>5386.6</v>
      </c>
      <c r="F225">
        <f t="shared" si="401"/>
        <v>5611.8</v>
      </c>
      <c r="G225" s="47">
        <v>5837</v>
      </c>
      <c r="H225">
        <f t="shared" si="334"/>
        <v>6145.6</v>
      </c>
      <c r="I225" s="12">
        <f t="shared" si="332"/>
        <v>6454.2</v>
      </c>
      <c r="J225">
        <f t="shared" si="332"/>
        <v>6762.8</v>
      </c>
      <c r="K225">
        <f t="shared" si="332"/>
        <v>7071.4</v>
      </c>
      <c r="L225" s="47">
        <v>7380</v>
      </c>
      <c r="M225" s="23">
        <f t="shared" si="335"/>
        <v>7505</v>
      </c>
      <c r="N225" s="23">
        <f t="shared" si="333"/>
        <v>7630</v>
      </c>
      <c r="O225" s="23">
        <f t="shared" si="333"/>
        <v>7755</v>
      </c>
      <c r="P225" s="23">
        <f t="shared" si="333"/>
        <v>7880</v>
      </c>
      <c r="Q225" s="47">
        <v>8005</v>
      </c>
      <c r="R225" s="23">
        <f t="shared" si="225"/>
        <v>8134</v>
      </c>
      <c r="S225" s="23">
        <f t="shared" si="225"/>
        <v>8263</v>
      </c>
      <c r="T225" s="23">
        <f t="shared" si="225"/>
        <v>8392</v>
      </c>
      <c r="U225" s="23">
        <f t="shared" si="225"/>
        <v>8521</v>
      </c>
      <c r="V225" s="47">
        <v>8650</v>
      </c>
      <c r="W225" s="23">
        <f t="shared" si="226"/>
        <v>8775.2000000000007</v>
      </c>
      <c r="X225" s="23">
        <f t="shared" si="226"/>
        <v>8900.4</v>
      </c>
      <c r="Y225" s="23">
        <f t="shared" si="226"/>
        <v>9025.6</v>
      </c>
      <c r="Z225" s="23">
        <f t="shared" si="226"/>
        <v>9150.7999999999993</v>
      </c>
      <c r="AA225" s="47">
        <v>9276</v>
      </c>
      <c r="AB225" s="23">
        <f t="shared" si="227"/>
        <v>9393</v>
      </c>
      <c r="AC225" s="23">
        <f t="shared" si="227"/>
        <v>9510</v>
      </c>
      <c r="AD225" s="23">
        <f t="shared" si="227"/>
        <v>9627</v>
      </c>
      <c r="AE225" s="23">
        <f t="shared" si="227"/>
        <v>9744</v>
      </c>
      <c r="AF225" s="47">
        <v>9861</v>
      </c>
      <c r="AG225" s="23">
        <f t="shared" si="228"/>
        <v>9967.2000000000007</v>
      </c>
      <c r="AH225" s="23">
        <f t="shared" si="228"/>
        <v>10073.4</v>
      </c>
      <c r="AI225" s="23">
        <f t="shared" si="228"/>
        <v>10179.6</v>
      </c>
      <c r="AJ225" s="23">
        <f t="shared" si="228"/>
        <v>10285.799999999999</v>
      </c>
      <c r="AK225" s="47">
        <v>10392</v>
      </c>
      <c r="AL225" s="23">
        <f t="shared" si="229"/>
        <v>10484.4</v>
      </c>
      <c r="AM225" s="23">
        <f t="shared" si="229"/>
        <v>10576.8</v>
      </c>
      <c r="AN225" s="23">
        <f t="shared" si="229"/>
        <v>10669.2</v>
      </c>
      <c r="AO225" s="23">
        <f t="shared" si="229"/>
        <v>10761.6</v>
      </c>
      <c r="AP225" s="47">
        <v>10854</v>
      </c>
    </row>
    <row r="226" spans="1:42">
      <c r="A226" t="s">
        <v>153</v>
      </c>
      <c r="B226" s="47">
        <v>41</v>
      </c>
      <c r="C226">
        <f t="shared" si="401"/>
        <v>38.200000000000003</v>
      </c>
      <c r="D226">
        <f t="shared" si="401"/>
        <v>35.4</v>
      </c>
      <c r="E226">
        <f t="shared" si="401"/>
        <v>32.6</v>
      </c>
      <c r="F226">
        <f t="shared" si="401"/>
        <v>29.8</v>
      </c>
      <c r="G226" s="47">
        <v>27</v>
      </c>
      <c r="H226">
        <f t="shared" si="334"/>
        <v>37</v>
      </c>
      <c r="I226" s="12">
        <f t="shared" si="332"/>
        <v>47</v>
      </c>
      <c r="J226">
        <f t="shared" si="332"/>
        <v>57</v>
      </c>
      <c r="K226">
        <f t="shared" si="332"/>
        <v>67</v>
      </c>
      <c r="L226" s="47">
        <v>77</v>
      </c>
      <c r="M226" s="23">
        <f t="shared" si="335"/>
        <v>79.599999999999994</v>
      </c>
      <c r="N226" s="23">
        <f t="shared" si="333"/>
        <v>82.2</v>
      </c>
      <c r="O226" s="23">
        <f t="shared" si="333"/>
        <v>84.8</v>
      </c>
      <c r="P226" s="23">
        <f t="shared" si="333"/>
        <v>87.4</v>
      </c>
      <c r="Q226" s="47">
        <v>90</v>
      </c>
      <c r="R226" s="23">
        <f t="shared" si="225"/>
        <v>92.8</v>
      </c>
      <c r="S226" s="23">
        <f t="shared" si="225"/>
        <v>95.6</v>
      </c>
      <c r="T226" s="23">
        <f t="shared" si="225"/>
        <v>98.4</v>
      </c>
      <c r="U226" s="23">
        <f t="shared" si="225"/>
        <v>101.2</v>
      </c>
      <c r="V226" s="47">
        <v>104</v>
      </c>
      <c r="W226" s="23">
        <f t="shared" si="226"/>
        <v>107</v>
      </c>
      <c r="X226" s="23">
        <f t="shared" si="226"/>
        <v>110</v>
      </c>
      <c r="Y226" s="23">
        <f t="shared" si="226"/>
        <v>113</v>
      </c>
      <c r="Z226" s="23">
        <f t="shared" si="226"/>
        <v>116</v>
      </c>
      <c r="AA226" s="47">
        <v>119</v>
      </c>
      <c r="AB226" s="23">
        <f t="shared" si="227"/>
        <v>122.2</v>
      </c>
      <c r="AC226" s="23">
        <f t="shared" si="227"/>
        <v>125.4</v>
      </c>
      <c r="AD226" s="23">
        <f t="shared" si="227"/>
        <v>128.6</v>
      </c>
      <c r="AE226" s="23">
        <f t="shared" si="227"/>
        <v>131.80000000000001</v>
      </c>
      <c r="AF226" s="47">
        <v>135</v>
      </c>
      <c r="AG226" s="23">
        <f t="shared" si="228"/>
        <v>138.19999999999999</v>
      </c>
      <c r="AH226" s="23">
        <f t="shared" si="228"/>
        <v>141.4</v>
      </c>
      <c r="AI226" s="23">
        <f t="shared" si="228"/>
        <v>144.6</v>
      </c>
      <c r="AJ226" s="23">
        <f t="shared" si="228"/>
        <v>147.80000000000001</v>
      </c>
      <c r="AK226" s="47">
        <v>151</v>
      </c>
      <c r="AL226" s="23">
        <f t="shared" si="229"/>
        <v>154</v>
      </c>
      <c r="AM226" s="23">
        <f t="shared" si="229"/>
        <v>157</v>
      </c>
      <c r="AN226" s="23">
        <f t="shared" si="229"/>
        <v>160</v>
      </c>
      <c r="AO226" s="23">
        <f t="shared" si="229"/>
        <v>163</v>
      </c>
      <c r="AP226" s="47">
        <v>166</v>
      </c>
    </row>
    <row r="227" spans="1:42">
      <c r="A227" t="s">
        <v>154</v>
      </c>
      <c r="B227" s="47">
        <v>61</v>
      </c>
      <c r="C227">
        <f t="shared" si="401"/>
        <v>66.2</v>
      </c>
      <c r="D227">
        <f t="shared" si="401"/>
        <v>71.400000000000006</v>
      </c>
      <c r="E227">
        <f t="shared" si="401"/>
        <v>76.599999999999994</v>
      </c>
      <c r="F227">
        <f t="shared" si="401"/>
        <v>81.8</v>
      </c>
      <c r="G227" s="47">
        <v>87</v>
      </c>
      <c r="H227">
        <f t="shared" si="334"/>
        <v>88.2</v>
      </c>
      <c r="I227" s="12">
        <f t="shared" si="332"/>
        <v>89.4</v>
      </c>
      <c r="J227">
        <f t="shared" si="332"/>
        <v>90.6</v>
      </c>
      <c r="K227">
        <f t="shared" si="332"/>
        <v>91.8</v>
      </c>
      <c r="L227" s="47">
        <v>93</v>
      </c>
      <c r="M227" s="23">
        <f t="shared" si="335"/>
        <v>94.2</v>
      </c>
      <c r="N227" s="23">
        <f t="shared" si="333"/>
        <v>95.4</v>
      </c>
      <c r="O227" s="23">
        <f t="shared" si="333"/>
        <v>96.6</v>
      </c>
      <c r="P227" s="23">
        <f t="shared" si="333"/>
        <v>97.8</v>
      </c>
      <c r="Q227" s="47">
        <v>99</v>
      </c>
      <c r="R227" s="23">
        <f t="shared" si="225"/>
        <v>100.2</v>
      </c>
      <c r="S227" s="23">
        <f t="shared" si="225"/>
        <v>101.4</v>
      </c>
      <c r="T227" s="23">
        <f t="shared" si="225"/>
        <v>102.6</v>
      </c>
      <c r="U227" s="23">
        <f t="shared" si="225"/>
        <v>103.8</v>
      </c>
      <c r="V227" s="47">
        <v>105</v>
      </c>
      <c r="W227" s="23">
        <f t="shared" si="226"/>
        <v>106.2</v>
      </c>
      <c r="X227" s="23">
        <f t="shared" si="226"/>
        <v>107.4</v>
      </c>
      <c r="Y227" s="23">
        <f t="shared" si="226"/>
        <v>108.6</v>
      </c>
      <c r="Z227" s="23">
        <f t="shared" si="226"/>
        <v>109.8</v>
      </c>
      <c r="AA227" s="47">
        <v>111</v>
      </c>
      <c r="AB227" s="23">
        <f t="shared" si="227"/>
        <v>112.2</v>
      </c>
      <c r="AC227" s="23">
        <f t="shared" si="227"/>
        <v>113.4</v>
      </c>
      <c r="AD227" s="23">
        <f t="shared" si="227"/>
        <v>114.6</v>
      </c>
      <c r="AE227" s="23">
        <f t="shared" si="227"/>
        <v>115.8</v>
      </c>
      <c r="AF227" s="47">
        <v>117</v>
      </c>
      <c r="AG227" s="23">
        <f t="shared" si="228"/>
        <v>117.8</v>
      </c>
      <c r="AH227" s="23">
        <f t="shared" si="228"/>
        <v>118.6</v>
      </c>
      <c r="AI227" s="23">
        <f t="shared" si="228"/>
        <v>119.4</v>
      </c>
      <c r="AJ227" s="23">
        <f t="shared" si="228"/>
        <v>120.2</v>
      </c>
      <c r="AK227" s="47">
        <v>121</v>
      </c>
      <c r="AL227" s="23">
        <f t="shared" si="229"/>
        <v>121.8</v>
      </c>
      <c r="AM227" s="23">
        <f t="shared" si="229"/>
        <v>122.6</v>
      </c>
      <c r="AN227" s="23">
        <f t="shared" si="229"/>
        <v>123.4</v>
      </c>
      <c r="AO227" s="23">
        <f t="shared" si="229"/>
        <v>124.2</v>
      </c>
      <c r="AP227" s="47">
        <v>125</v>
      </c>
    </row>
    <row r="228" spans="1:42">
      <c r="A228" s="2" t="s">
        <v>11</v>
      </c>
      <c r="B228" s="47"/>
      <c r="G228" s="47"/>
      <c r="H228">
        <f t="shared" si="334"/>
        <v>0</v>
      </c>
      <c r="I228" s="12">
        <f t="shared" si="332"/>
        <v>0</v>
      </c>
      <c r="J228">
        <f t="shared" si="332"/>
        <v>0</v>
      </c>
      <c r="K228">
        <f t="shared" si="332"/>
        <v>0</v>
      </c>
      <c r="L228" s="47"/>
      <c r="M228" s="23">
        <f t="shared" si="335"/>
        <v>0</v>
      </c>
      <c r="N228" s="23">
        <f t="shared" si="333"/>
        <v>0</v>
      </c>
      <c r="O228" s="23">
        <f t="shared" si="333"/>
        <v>0</v>
      </c>
      <c r="P228" s="23">
        <f t="shared" si="333"/>
        <v>0</v>
      </c>
      <c r="Q228" s="47"/>
      <c r="R228" s="23">
        <f t="shared" ref="R228:U260" si="435">$Q228+((R$1-$Q$1)*($V228-$Q228)/($V$1-$Q$1))</f>
        <v>0</v>
      </c>
      <c r="S228" s="23">
        <f t="shared" si="435"/>
        <v>0</v>
      </c>
      <c r="T228" s="23">
        <f t="shared" si="435"/>
        <v>0</v>
      </c>
      <c r="U228" s="23">
        <f t="shared" si="435"/>
        <v>0</v>
      </c>
      <c r="V228" s="47"/>
      <c r="W228" s="23">
        <f t="shared" ref="W228:Z260" si="436">$V228+((W$1-$V$1)*($AA228-$V228)/($AA$1-$V$1))</f>
        <v>0</v>
      </c>
      <c r="X228" s="23">
        <f t="shared" si="436"/>
        <v>0</v>
      </c>
      <c r="Y228" s="23">
        <f t="shared" si="436"/>
        <v>0</v>
      </c>
      <c r="Z228" s="23">
        <f t="shared" si="436"/>
        <v>0</v>
      </c>
      <c r="AA228" s="47"/>
      <c r="AB228" s="23">
        <f t="shared" ref="AB228:AE260" si="437">$AA228+((AB$1-$AA$1)*($AF228-$AA228)/($AF$1-$AA$1))</f>
        <v>0</v>
      </c>
      <c r="AC228" s="23">
        <f t="shared" si="437"/>
        <v>0</v>
      </c>
      <c r="AD228" s="23">
        <f t="shared" si="437"/>
        <v>0</v>
      </c>
      <c r="AE228" s="23">
        <f t="shared" si="437"/>
        <v>0</v>
      </c>
      <c r="AF228" s="47"/>
      <c r="AG228" s="23">
        <f t="shared" ref="AG228:AJ251" si="438">$AF228+((AG$1-$AF$1)*($AK228-$AF228)/($AK$1-$AF$1))</f>
        <v>0</v>
      </c>
      <c r="AH228" s="23">
        <f t="shared" si="438"/>
        <v>0</v>
      </c>
      <c r="AI228" s="23">
        <f t="shared" si="438"/>
        <v>0</v>
      </c>
      <c r="AJ228" s="23">
        <f t="shared" si="438"/>
        <v>0</v>
      </c>
      <c r="AK228" s="47"/>
      <c r="AL228" s="23">
        <f t="shared" ref="AL228:AO259" si="439">$AK228+((AL$1-$AK$1)*($AP228-$AK228)/($AP$1-$AK$1))</f>
        <v>0</v>
      </c>
      <c r="AM228" s="23">
        <f t="shared" si="439"/>
        <v>0</v>
      </c>
      <c r="AN228" s="23">
        <f t="shared" si="439"/>
        <v>0</v>
      </c>
      <c r="AO228" s="23">
        <f t="shared" si="439"/>
        <v>0</v>
      </c>
      <c r="AP228" s="47"/>
    </row>
    <row r="229" spans="1:42">
      <c r="A229" s="2" t="s">
        <v>12</v>
      </c>
      <c r="B229" s="47"/>
      <c r="G229" s="47"/>
      <c r="H229">
        <f t="shared" si="334"/>
        <v>0</v>
      </c>
      <c r="I229" s="12">
        <f t="shared" si="332"/>
        <v>0</v>
      </c>
      <c r="J229">
        <f t="shared" si="332"/>
        <v>0</v>
      </c>
      <c r="K229">
        <f t="shared" si="332"/>
        <v>0</v>
      </c>
      <c r="L229" s="47"/>
      <c r="M229" s="23">
        <f t="shared" si="335"/>
        <v>0</v>
      </c>
      <c r="N229" s="23">
        <f t="shared" si="333"/>
        <v>0</v>
      </c>
      <c r="O229" s="23">
        <f t="shared" si="333"/>
        <v>0</v>
      </c>
      <c r="P229" s="23">
        <f t="shared" si="333"/>
        <v>0</v>
      </c>
      <c r="Q229" s="47"/>
      <c r="R229" s="23">
        <f t="shared" si="435"/>
        <v>0</v>
      </c>
      <c r="S229" s="23">
        <f t="shared" si="435"/>
        <v>0</v>
      </c>
      <c r="T229" s="23">
        <f t="shared" si="435"/>
        <v>0</v>
      </c>
      <c r="U229" s="23">
        <f t="shared" si="435"/>
        <v>0</v>
      </c>
      <c r="V229" s="47"/>
      <c r="W229" s="23">
        <f t="shared" si="436"/>
        <v>0</v>
      </c>
      <c r="X229" s="23">
        <f t="shared" si="436"/>
        <v>0</v>
      </c>
      <c r="Y229" s="23">
        <f t="shared" si="436"/>
        <v>0</v>
      </c>
      <c r="Z229" s="23">
        <f t="shared" si="436"/>
        <v>0</v>
      </c>
      <c r="AA229" s="47"/>
      <c r="AB229" s="23">
        <f t="shared" si="437"/>
        <v>0</v>
      </c>
      <c r="AC229" s="23">
        <f t="shared" si="437"/>
        <v>0</v>
      </c>
      <c r="AD229" s="23">
        <f t="shared" si="437"/>
        <v>0</v>
      </c>
      <c r="AE229" s="23">
        <f t="shared" si="437"/>
        <v>0</v>
      </c>
      <c r="AF229" s="47"/>
      <c r="AG229" s="23">
        <f t="shared" si="438"/>
        <v>0</v>
      </c>
      <c r="AH229" s="23">
        <f t="shared" si="438"/>
        <v>0</v>
      </c>
      <c r="AI229" s="23">
        <f t="shared" si="438"/>
        <v>0</v>
      </c>
      <c r="AJ229" s="23">
        <f t="shared" si="438"/>
        <v>0</v>
      </c>
      <c r="AK229" s="47"/>
      <c r="AL229" s="23">
        <f t="shared" si="439"/>
        <v>0</v>
      </c>
      <c r="AM229" s="23">
        <f t="shared" si="439"/>
        <v>0</v>
      </c>
      <c r="AN229" s="23">
        <f t="shared" si="439"/>
        <v>0</v>
      </c>
      <c r="AO229" s="23">
        <f t="shared" si="439"/>
        <v>0</v>
      </c>
      <c r="AP229" s="47"/>
    </row>
    <row r="230" spans="1:42">
      <c r="A230" s="2" t="s">
        <v>13</v>
      </c>
      <c r="B230" s="47"/>
      <c r="C230" s="23"/>
      <c r="D230" s="23"/>
      <c r="E230" s="23"/>
      <c r="F230" s="23"/>
      <c r="G230" s="47"/>
      <c r="H230">
        <f t="shared" si="334"/>
        <v>0</v>
      </c>
      <c r="I230" s="12">
        <f t="shared" si="332"/>
        <v>0</v>
      </c>
      <c r="J230">
        <f t="shared" si="332"/>
        <v>0</v>
      </c>
      <c r="K230">
        <f t="shared" si="332"/>
        <v>0</v>
      </c>
      <c r="L230" s="47"/>
      <c r="M230" s="23">
        <f t="shared" si="335"/>
        <v>0</v>
      </c>
      <c r="N230" s="23">
        <f t="shared" si="333"/>
        <v>0</v>
      </c>
      <c r="O230" s="23">
        <f t="shared" si="333"/>
        <v>0</v>
      </c>
      <c r="P230" s="23">
        <f t="shared" si="333"/>
        <v>0</v>
      </c>
      <c r="Q230" s="47"/>
      <c r="R230" s="23">
        <f t="shared" si="435"/>
        <v>0</v>
      </c>
      <c r="S230" s="23">
        <f t="shared" si="435"/>
        <v>0</v>
      </c>
      <c r="T230" s="23">
        <f t="shared" si="435"/>
        <v>0</v>
      </c>
      <c r="U230" s="23">
        <f t="shared" si="435"/>
        <v>0</v>
      </c>
      <c r="V230" s="47"/>
      <c r="W230" s="23">
        <f t="shared" si="436"/>
        <v>0</v>
      </c>
      <c r="X230" s="23">
        <f t="shared" si="436"/>
        <v>0</v>
      </c>
      <c r="Y230" s="23">
        <f t="shared" si="436"/>
        <v>0</v>
      </c>
      <c r="Z230" s="23">
        <f t="shared" si="436"/>
        <v>0</v>
      </c>
      <c r="AA230" s="47"/>
      <c r="AB230" s="23">
        <f t="shared" si="437"/>
        <v>0</v>
      </c>
      <c r="AC230" s="23">
        <f t="shared" si="437"/>
        <v>0</v>
      </c>
      <c r="AD230" s="23">
        <f t="shared" si="437"/>
        <v>0</v>
      </c>
      <c r="AE230" s="23">
        <f t="shared" si="437"/>
        <v>0</v>
      </c>
      <c r="AF230" s="47"/>
      <c r="AG230" s="23">
        <f t="shared" si="438"/>
        <v>0</v>
      </c>
      <c r="AH230" s="23">
        <f t="shared" si="438"/>
        <v>0</v>
      </c>
      <c r="AI230" s="23">
        <f t="shared" si="438"/>
        <v>0</v>
      </c>
      <c r="AJ230" s="23">
        <f t="shared" si="438"/>
        <v>0</v>
      </c>
      <c r="AK230" s="47"/>
      <c r="AL230" s="23">
        <f t="shared" si="439"/>
        <v>0</v>
      </c>
      <c r="AM230" s="23">
        <f t="shared" si="439"/>
        <v>0</v>
      </c>
      <c r="AN230" s="23">
        <f t="shared" si="439"/>
        <v>0</v>
      </c>
      <c r="AO230" s="23">
        <f t="shared" si="439"/>
        <v>0</v>
      </c>
      <c r="AP230" s="47"/>
    </row>
    <row r="231" spans="1:42">
      <c r="A231" s="2" t="s">
        <v>14</v>
      </c>
      <c r="B231" s="47">
        <v>466</v>
      </c>
      <c r="C231">
        <f t="shared" si="401"/>
        <v>441</v>
      </c>
      <c r="D231">
        <f t="shared" si="401"/>
        <v>416</v>
      </c>
      <c r="E231">
        <f t="shared" si="401"/>
        <v>391</v>
      </c>
      <c r="F231">
        <f t="shared" si="401"/>
        <v>366.00000000000006</v>
      </c>
      <c r="G231" s="47">
        <v>341.00000000000006</v>
      </c>
      <c r="H231">
        <f t="shared" si="334"/>
        <v>401.00000000000006</v>
      </c>
      <c r="I231" s="12">
        <f t="shared" si="332"/>
        <v>461</v>
      </c>
      <c r="J231">
        <f t="shared" si="332"/>
        <v>521</v>
      </c>
      <c r="K231">
        <f t="shared" si="332"/>
        <v>581</v>
      </c>
      <c r="L231" s="47">
        <v>641</v>
      </c>
      <c r="M231" s="23">
        <f t="shared" si="335"/>
        <v>642.4</v>
      </c>
      <c r="N231" s="23">
        <f t="shared" si="333"/>
        <v>643.79999999999995</v>
      </c>
      <c r="O231" s="23">
        <f t="shared" si="333"/>
        <v>645.20000000000005</v>
      </c>
      <c r="P231" s="23">
        <f t="shared" si="333"/>
        <v>646.6</v>
      </c>
      <c r="Q231" s="47">
        <v>648</v>
      </c>
      <c r="R231" s="23">
        <f t="shared" si="435"/>
        <v>648.20000000000005</v>
      </c>
      <c r="S231" s="23">
        <f t="shared" si="435"/>
        <v>648.4</v>
      </c>
      <c r="T231" s="23">
        <f t="shared" si="435"/>
        <v>648.6</v>
      </c>
      <c r="U231" s="23">
        <f t="shared" si="435"/>
        <v>648.79999999999995</v>
      </c>
      <c r="V231" s="47">
        <v>649</v>
      </c>
      <c r="W231" s="23">
        <f t="shared" si="436"/>
        <v>647.4</v>
      </c>
      <c r="X231" s="23">
        <f t="shared" si="436"/>
        <v>645.79999999999995</v>
      </c>
      <c r="Y231" s="23">
        <f t="shared" si="436"/>
        <v>644.20000000000005</v>
      </c>
      <c r="Z231" s="23">
        <f t="shared" si="436"/>
        <v>642.6</v>
      </c>
      <c r="AA231" s="47">
        <v>641</v>
      </c>
      <c r="AB231" s="23">
        <f t="shared" si="437"/>
        <v>637.6</v>
      </c>
      <c r="AC231" s="23">
        <f t="shared" si="437"/>
        <v>634.20000000000005</v>
      </c>
      <c r="AD231" s="23">
        <f t="shared" si="437"/>
        <v>630.79999999999995</v>
      </c>
      <c r="AE231" s="23">
        <f t="shared" si="437"/>
        <v>627.4</v>
      </c>
      <c r="AF231" s="47">
        <v>624</v>
      </c>
      <c r="AG231" s="23">
        <f t="shared" si="438"/>
        <v>618.6</v>
      </c>
      <c r="AH231" s="23">
        <f t="shared" si="438"/>
        <v>613.20000000000005</v>
      </c>
      <c r="AI231" s="23">
        <f t="shared" si="438"/>
        <v>607.79999999999995</v>
      </c>
      <c r="AJ231" s="23">
        <f t="shared" si="438"/>
        <v>602.4</v>
      </c>
      <c r="AK231" s="47">
        <v>597</v>
      </c>
      <c r="AL231" s="23">
        <f t="shared" si="439"/>
        <v>589.6</v>
      </c>
      <c r="AM231" s="23">
        <f t="shared" si="439"/>
        <v>582.20000000000005</v>
      </c>
      <c r="AN231" s="23">
        <f t="shared" si="439"/>
        <v>574.79999999999995</v>
      </c>
      <c r="AO231" s="23">
        <f t="shared" si="439"/>
        <v>567.4</v>
      </c>
      <c r="AP231" s="47">
        <v>560</v>
      </c>
    </row>
    <row r="232" spans="1:42">
      <c r="A232" s="2" t="s">
        <v>15</v>
      </c>
      <c r="B232" s="47"/>
      <c r="C232" s="23"/>
      <c r="D232" s="23"/>
      <c r="E232" s="23"/>
      <c r="F232" s="23"/>
      <c r="G232" s="47"/>
      <c r="H232">
        <f t="shared" si="334"/>
        <v>0</v>
      </c>
      <c r="I232" s="12">
        <f t="shared" si="332"/>
        <v>0</v>
      </c>
      <c r="J232">
        <f t="shared" si="332"/>
        <v>0</v>
      </c>
      <c r="K232">
        <f t="shared" si="332"/>
        <v>0</v>
      </c>
      <c r="L232" s="47"/>
      <c r="M232" s="23">
        <f t="shared" si="335"/>
        <v>0</v>
      </c>
      <c r="N232" s="23">
        <f t="shared" si="333"/>
        <v>0</v>
      </c>
      <c r="O232" s="23">
        <f t="shared" si="333"/>
        <v>0</v>
      </c>
      <c r="P232" s="23">
        <f t="shared" si="333"/>
        <v>0</v>
      </c>
      <c r="Q232" s="47"/>
      <c r="R232" s="23">
        <f t="shared" si="435"/>
        <v>0</v>
      </c>
      <c r="S232" s="23">
        <f t="shared" si="435"/>
        <v>0</v>
      </c>
      <c r="T232" s="23">
        <f t="shared" si="435"/>
        <v>0</v>
      </c>
      <c r="U232" s="23">
        <f t="shared" si="435"/>
        <v>0</v>
      </c>
      <c r="V232" s="47"/>
      <c r="W232" s="23">
        <f t="shared" si="436"/>
        <v>0</v>
      </c>
      <c r="X232" s="23">
        <f t="shared" si="436"/>
        <v>0</v>
      </c>
      <c r="Y232" s="23">
        <f t="shared" si="436"/>
        <v>0</v>
      </c>
      <c r="Z232" s="23">
        <f t="shared" si="436"/>
        <v>0</v>
      </c>
      <c r="AA232" s="47"/>
      <c r="AB232" s="23">
        <f t="shared" si="437"/>
        <v>0</v>
      </c>
      <c r="AC232" s="23">
        <f t="shared" si="437"/>
        <v>0</v>
      </c>
      <c r="AD232" s="23">
        <f t="shared" si="437"/>
        <v>0</v>
      </c>
      <c r="AE232" s="23">
        <f t="shared" si="437"/>
        <v>0</v>
      </c>
      <c r="AF232" s="47"/>
      <c r="AG232" s="23">
        <f t="shared" si="438"/>
        <v>0</v>
      </c>
      <c r="AH232" s="23">
        <f t="shared" si="438"/>
        <v>0</v>
      </c>
      <c r="AI232" s="23">
        <f t="shared" si="438"/>
        <v>0</v>
      </c>
      <c r="AJ232" s="23">
        <f t="shared" si="438"/>
        <v>0</v>
      </c>
      <c r="AK232" s="47"/>
      <c r="AL232" s="23">
        <f t="shared" si="439"/>
        <v>0</v>
      </c>
      <c r="AM232" s="23">
        <f t="shared" si="439"/>
        <v>0</v>
      </c>
      <c r="AN232" s="23">
        <f t="shared" si="439"/>
        <v>0</v>
      </c>
      <c r="AO232" s="23">
        <f t="shared" si="439"/>
        <v>0</v>
      </c>
      <c r="AP232" s="47"/>
    </row>
    <row r="233" spans="1:42">
      <c r="A233" s="2" t="s">
        <v>16</v>
      </c>
      <c r="B233" s="47"/>
      <c r="C233" s="23"/>
      <c r="D233" s="23"/>
      <c r="E233" s="23"/>
      <c r="F233" s="23"/>
      <c r="G233" s="47"/>
      <c r="H233">
        <f t="shared" si="334"/>
        <v>0</v>
      </c>
      <c r="I233" s="12">
        <f t="shared" si="332"/>
        <v>0</v>
      </c>
      <c r="J233">
        <f t="shared" si="332"/>
        <v>0</v>
      </c>
      <c r="K233">
        <f t="shared" si="332"/>
        <v>0</v>
      </c>
      <c r="L233" s="47"/>
      <c r="M233" s="23">
        <f t="shared" si="335"/>
        <v>0</v>
      </c>
      <c r="N233" s="23">
        <f t="shared" si="333"/>
        <v>0</v>
      </c>
      <c r="O233" s="23">
        <f t="shared" si="333"/>
        <v>0</v>
      </c>
      <c r="P233" s="23">
        <f t="shared" si="333"/>
        <v>0</v>
      </c>
      <c r="Q233" s="47"/>
      <c r="R233" s="23">
        <f t="shared" si="435"/>
        <v>0</v>
      </c>
      <c r="S233" s="23">
        <f t="shared" si="435"/>
        <v>0</v>
      </c>
      <c r="T233" s="23">
        <f t="shared" si="435"/>
        <v>0</v>
      </c>
      <c r="U233" s="23">
        <f t="shared" si="435"/>
        <v>0</v>
      </c>
      <c r="V233" s="47"/>
      <c r="W233" s="23">
        <f t="shared" si="436"/>
        <v>0</v>
      </c>
      <c r="X233" s="23">
        <f t="shared" si="436"/>
        <v>0</v>
      </c>
      <c r="Y233" s="23">
        <f t="shared" si="436"/>
        <v>0</v>
      </c>
      <c r="Z233" s="23">
        <f t="shared" si="436"/>
        <v>0</v>
      </c>
      <c r="AA233" s="47"/>
      <c r="AB233" s="23">
        <f t="shared" si="437"/>
        <v>0</v>
      </c>
      <c r="AC233" s="23">
        <f t="shared" si="437"/>
        <v>0</v>
      </c>
      <c r="AD233" s="23">
        <f t="shared" si="437"/>
        <v>0</v>
      </c>
      <c r="AE233" s="23">
        <f t="shared" si="437"/>
        <v>0</v>
      </c>
      <c r="AF233" s="47"/>
      <c r="AG233" s="23">
        <f t="shared" si="438"/>
        <v>0</v>
      </c>
      <c r="AH233" s="23">
        <f t="shared" si="438"/>
        <v>0</v>
      </c>
      <c r="AI233" s="23">
        <f t="shared" si="438"/>
        <v>0</v>
      </c>
      <c r="AJ233" s="23">
        <f t="shared" si="438"/>
        <v>0</v>
      </c>
      <c r="AK233" s="47"/>
      <c r="AL233" s="23">
        <f t="shared" si="439"/>
        <v>0</v>
      </c>
      <c r="AM233" s="23">
        <f t="shared" si="439"/>
        <v>0</v>
      </c>
      <c r="AN233" s="23">
        <f t="shared" si="439"/>
        <v>0</v>
      </c>
      <c r="AO233" s="23">
        <f t="shared" si="439"/>
        <v>0</v>
      </c>
      <c r="AP233" s="47"/>
    </row>
    <row r="234" spans="1:42">
      <c r="B234" s="47"/>
      <c r="C234" s="23"/>
      <c r="D234" s="23"/>
      <c r="E234" s="23"/>
      <c r="F234" s="23"/>
      <c r="G234" s="47"/>
      <c r="L234" s="47"/>
      <c r="M234" s="23"/>
      <c r="N234" s="23"/>
      <c r="O234" s="23"/>
      <c r="P234" s="23"/>
      <c r="Q234" s="47"/>
      <c r="R234" s="23"/>
      <c r="S234" s="23"/>
      <c r="T234" s="23"/>
      <c r="U234" s="23"/>
      <c r="V234" s="47"/>
      <c r="W234" s="23"/>
      <c r="X234" s="23"/>
      <c r="Y234" s="23"/>
      <c r="Z234" s="23"/>
      <c r="AA234" s="47"/>
      <c r="AB234" s="23"/>
      <c r="AC234" s="23"/>
      <c r="AD234" s="23"/>
      <c r="AE234" s="23"/>
      <c r="AF234" s="47"/>
      <c r="AG234" s="23"/>
      <c r="AH234" s="23"/>
      <c r="AI234" s="23"/>
      <c r="AJ234" s="23"/>
      <c r="AK234" s="47"/>
      <c r="AL234" s="23"/>
      <c r="AM234" s="23"/>
      <c r="AN234" s="23"/>
      <c r="AO234" s="23"/>
      <c r="AP234" s="47"/>
    </row>
    <row r="235" spans="1:42">
      <c r="A235" s="1" t="s">
        <v>99</v>
      </c>
      <c r="B235" s="47" t="s">
        <v>100</v>
      </c>
      <c r="C235" s="23"/>
      <c r="D235" s="23"/>
      <c r="E235" s="23"/>
      <c r="F235" s="23"/>
      <c r="G235" s="47"/>
      <c r="H235">
        <f t="shared" si="334"/>
        <v>0</v>
      </c>
      <c r="I235" s="12">
        <f t="shared" si="332"/>
        <v>0</v>
      </c>
      <c r="J235">
        <f t="shared" si="332"/>
        <v>0</v>
      </c>
      <c r="K235">
        <f t="shared" si="332"/>
        <v>0</v>
      </c>
      <c r="L235" s="47"/>
      <c r="M235" s="23">
        <f t="shared" si="335"/>
        <v>0</v>
      </c>
      <c r="N235" s="23">
        <f t="shared" si="333"/>
        <v>0</v>
      </c>
      <c r="O235" s="23">
        <f t="shared" si="333"/>
        <v>0</v>
      </c>
      <c r="P235" s="23">
        <f t="shared" si="333"/>
        <v>0</v>
      </c>
      <c r="Q235" s="47"/>
      <c r="R235" s="23">
        <f t="shared" si="435"/>
        <v>0</v>
      </c>
      <c r="S235" s="23">
        <f t="shared" si="435"/>
        <v>0</v>
      </c>
      <c r="T235" s="23">
        <f t="shared" si="435"/>
        <v>0</v>
      </c>
      <c r="U235" s="23">
        <f t="shared" si="435"/>
        <v>0</v>
      </c>
      <c r="V235" s="47"/>
      <c r="W235" s="23">
        <f t="shared" si="436"/>
        <v>0</v>
      </c>
      <c r="X235" s="23">
        <f t="shared" si="436"/>
        <v>0</v>
      </c>
      <c r="Y235" s="23">
        <f t="shared" si="436"/>
        <v>0</v>
      </c>
      <c r="Z235" s="23">
        <f t="shared" si="436"/>
        <v>0</v>
      </c>
      <c r="AA235" s="47"/>
      <c r="AB235" s="23">
        <f t="shared" si="437"/>
        <v>0</v>
      </c>
      <c r="AC235" s="23">
        <f t="shared" si="437"/>
        <v>0</v>
      </c>
      <c r="AD235" s="23">
        <f t="shared" si="437"/>
        <v>0</v>
      </c>
      <c r="AE235" s="23">
        <f t="shared" si="437"/>
        <v>0</v>
      </c>
      <c r="AF235" s="47"/>
      <c r="AG235" s="23">
        <f t="shared" si="438"/>
        <v>0</v>
      </c>
      <c r="AH235" s="23">
        <f t="shared" si="438"/>
        <v>0</v>
      </c>
      <c r="AI235" s="23">
        <f t="shared" si="438"/>
        <v>0</v>
      </c>
      <c r="AJ235" s="23">
        <f t="shared" si="438"/>
        <v>0</v>
      </c>
      <c r="AK235" s="47"/>
      <c r="AL235" s="23">
        <f t="shared" si="439"/>
        <v>0</v>
      </c>
      <c r="AM235" s="23">
        <f t="shared" si="439"/>
        <v>0</v>
      </c>
      <c r="AN235" s="23">
        <f t="shared" si="439"/>
        <v>0</v>
      </c>
      <c r="AO235" s="23">
        <f t="shared" si="439"/>
        <v>0</v>
      </c>
      <c r="AP235" s="47"/>
    </row>
    <row r="236" spans="1:42">
      <c r="A236" s="2" t="s">
        <v>7</v>
      </c>
      <c r="B236" s="47">
        <v>0.33018104440537271</v>
      </c>
      <c r="C236">
        <f t="shared" ref="C236:F236" si="440">$B236+((C$1-$B$1)*($G236-$B236)/($G$1-$B$1))</f>
        <v>0.32840193232380654</v>
      </c>
      <c r="D236">
        <f t="shared" si="440"/>
        <v>0.32662282024224037</v>
      </c>
      <c r="E236">
        <f t="shared" si="440"/>
        <v>0.32484370816067426</v>
      </c>
      <c r="F236">
        <f t="shared" si="440"/>
        <v>0.32306459607910809</v>
      </c>
      <c r="G236" s="47">
        <v>0.32128548399754192</v>
      </c>
      <c r="H236">
        <f t="shared" si="334"/>
        <v>0.32244395389592129</v>
      </c>
      <c r="I236" s="12">
        <f t="shared" si="332"/>
        <v>0.32360242379430065</v>
      </c>
      <c r="J236">
        <f t="shared" si="332"/>
        <v>0.32476089369268002</v>
      </c>
      <c r="K236">
        <f t="shared" si="332"/>
        <v>0.32591936359105939</v>
      </c>
      <c r="L236" s="47">
        <v>0.32707783348943875</v>
      </c>
      <c r="M236" s="23">
        <f t="shared" si="335"/>
        <v>0.3261697073075287</v>
      </c>
      <c r="N236" s="23">
        <f t="shared" si="333"/>
        <v>0.32526158112561865</v>
      </c>
      <c r="O236" s="23">
        <f t="shared" si="333"/>
        <v>0.32435345494370854</v>
      </c>
      <c r="P236" s="23">
        <f t="shared" si="333"/>
        <v>0.32344532876179849</v>
      </c>
      <c r="Q236" s="47">
        <v>0.32253720257988844</v>
      </c>
      <c r="R236" s="23">
        <f t="shared" si="435"/>
        <v>0.3211436935779225</v>
      </c>
      <c r="S236" s="23">
        <f t="shared" si="435"/>
        <v>0.31975018457595655</v>
      </c>
      <c r="T236" s="23">
        <f t="shared" si="435"/>
        <v>0.31835667557399061</v>
      </c>
      <c r="U236" s="23">
        <f t="shared" si="435"/>
        <v>0.31696316657202467</v>
      </c>
      <c r="V236" s="47">
        <v>0.31556965757005873</v>
      </c>
      <c r="W236" s="23">
        <f t="shared" si="436"/>
        <v>0.31413374820633383</v>
      </c>
      <c r="X236" s="23">
        <f t="shared" si="436"/>
        <v>0.31269783884260893</v>
      </c>
      <c r="Y236" s="23">
        <f t="shared" si="436"/>
        <v>0.31126192947888398</v>
      </c>
      <c r="Z236" s="23">
        <f t="shared" si="436"/>
        <v>0.30982602011515908</v>
      </c>
      <c r="AA236" s="47">
        <v>0.30839011075143419</v>
      </c>
      <c r="AB236" s="23">
        <f t="shared" si="437"/>
        <v>0.30701144981662831</v>
      </c>
      <c r="AC236" s="23">
        <f t="shared" si="437"/>
        <v>0.30563278888182238</v>
      </c>
      <c r="AD236" s="23">
        <f t="shared" si="437"/>
        <v>0.30425412794701651</v>
      </c>
      <c r="AE236" s="23">
        <f t="shared" si="437"/>
        <v>0.30287546701221058</v>
      </c>
      <c r="AF236" s="47">
        <v>0.3014968060774047</v>
      </c>
      <c r="AG236" s="23">
        <f t="shared" si="438"/>
        <v>0.30021539567755584</v>
      </c>
      <c r="AH236" s="23">
        <f t="shared" si="438"/>
        <v>0.29893398527770693</v>
      </c>
      <c r="AI236" s="23">
        <f t="shared" si="438"/>
        <v>0.29765257487785807</v>
      </c>
      <c r="AJ236" s="23">
        <f t="shared" si="438"/>
        <v>0.29637116447800915</v>
      </c>
      <c r="AK236" s="47">
        <v>0.29508975407816029</v>
      </c>
      <c r="AL236" s="23">
        <f t="shared" si="439"/>
        <v>0.29384435156932343</v>
      </c>
      <c r="AM236" s="23">
        <f t="shared" si="439"/>
        <v>0.2925989490604865</v>
      </c>
      <c r="AN236" s="23">
        <f t="shared" si="439"/>
        <v>0.29135354655164963</v>
      </c>
      <c r="AO236" s="23">
        <f t="shared" si="439"/>
        <v>0.29010814404281271</v>
      </c>
      <c r="AP236" s="47">
        <v>0.28886274153397584</v>
      </c>
    </row>
    <row r="237" spans="1:42">
      <c r="A237" s="2" t="s">
        <v>8</v>
      </c>
      <c r="B237" s="47"/>
      <c r="C237" s="23"/>
      <c r="D237" s="23"/>
      <c r="E237" s="23"/>
      <c r="F237" s="23"/>
      <c r="G237" s="47"/>
      <c r="H237">
        <f t="shared" si="334"/>
        <v>0</v>
      </c>
      <c r="I237" s="12">
        <f t="shared" si="332"/>
        <v>0</v>
      </c>
      <c r="J237">
        <f t="shared" si="332"/>
        <v>0</v>
      </c>
      <c r="K237">
        <f t="shared" si="332"/>
        <v>0</v>
      </c>
      <c r="L237" s="47"/>
      <c r="M237" s="23">
        <f t="shared" si="335"/>
        <v>0</v>
      </c>
      <c r="N237" s="23">
        <f t="shared" si="333"/>
        <v>0</v>
      </c>
      <c r="O237" s="23">
        <f t="shared" si="333"/>
        <v>0</v>
      </c>
      <c r="P237" s="23">
        <f t="shared" si="333"/>
        <v>0</v>
      </c>
      <c r="Q237" s="47"/>
      <c r="R237" s="23">
        <f t="shared" si="435"/>
        <v>0</v>
      </c>
      <c r="S237" s="23">
        <f t="shared" si="435"/>
        <v>0</v>
      </c>
      <c r="T237" s="23">
        <f t="shared" si="435"/>
        <v>0</v>
      </c>
      <c r="U237" s="23">
        <f t="shared" si="435"/>
        <v>0</v>
      </c>
      <c r="V237" s="47"/>
      <c r="W237" s="23">
        <f t="shared" si="436"/>
        <v>0</v>
      </c>
      <c r="X237" s="23">
        <f t="shared" si="436"/>
        <v>0</v>
      </c>
      <c r="Y237" s="23">
        <f t="shared" si="436"/>
        <v>0</v>
      </c>
      <c r="Z237" s="23">
        <f t="shared" si="436"/>
        <v>0</v>
      </c>
      <c r="AA237" s="47"/>
      <c r="AB237" s="23">
        <f t="shared" si="437"/>
        <v>0</v>
      </c>
      <c r="AC237" s="23">
        <f t="shared" si="437"/>
        <v>0</v>
      </c>
      <c r="AD237" s="23">
        <f t="shared" si="437"/>
        <v>0</v>
      </c>
      <c r="AE237" s="23">
        <f t="shared" si="437"/>
        <v>0</v>
      </c>
      <c r="AF237" s="47"/>
      <c r="AG237" s="23">
        <f t="shared" si="438"/>
        <v>0</v>
      </c>
      <c r="AH237" s="23">
        <f t="shared" si="438"/>
        <v>0</v>
      </c>
      <c r="AI237" s="23">
        <f t="shared" si="438"/>
        <v>0</v>
      </c>
      <c r="AJ237" s="23">
        <f t="shared" si="438"/>
        <v>0</v>
      </c>
      <c r="AK237" s="47"/>
      <c r="AL237" s="23">
        <f t="shared" si="439"/>
        <v>0</v>
      </c>
      <c r="AM237" s="23">
        <f t="shared" si="439"/>
        <v>0</v>
      </c>
      <c r="AN237" s="23">
        <f t="shared" si="439"/>
        <v>0</v>
      </c>
      <c r="AO237" s="23">
        <f t="shared" si="439"/>
        <v>0</v>
      </c>
      <c r="AP237" s="47"/>
    </row>
    <row r="238" spans="1:42">
      <c r="A238" s="2" t="s">
        <v>9</v>
      </c>
      <c r="B238" s="47">
        <v>0.10572826150235948</v>
      </c>
      <c r="C238">
        <f t="shared" ref="C238:F239" si="441">$B238+((C$1-$B$1)*($G238-$B238)/($G$1-$B$1))</f>
        <v>0.10396150850586706</v>
      </c>
      <c r="D238">
        <f t="shared" si="441"/>
        <v>0.10219475550937464</v>
      </c>
      <c r="E238">
        <f t="shared" si="441"/>
        <v>0.10042800251288223</v>
      </c>
      <c r="F238">
        <f t="shared" si="441"/>
        <v>9.8661249516389798E-2</v>
      </c>
      <c r="G238" s="47">
        <v>9.6894496519897386E-2</v>
      </c>
      <c r="H238">
        <f t="shared" si="334"/>
        <v>9.3755089981159251E-2</v>
      </c>
      <c r="I238" s="12">
        <f t="shared" si="332"/>
        <v>9.0615683442421116E-2</v>
      </c>
      <c r="J238">
        <f t="shared" si="332"/>
        <v>8.7476276903682995E-2</v>
      </c>
      <c r="K238">
        <f t="shared" si="332"/>
        <v>8.433687036494486E-2</v>
      </c>
      <c r="L238" s="47">
        <v>8.1197463826206726E-2</v>
      </c>
      <c r="M238" s="23">
        <f t="shared" si="335"/>
        <v>8.1577213922586628E-2</v>
      </c>
      <c r="N238" s="23">
        <f t="shared" si="333"/>
        <v>8.1956964018966516E-2</v>
      </c>
      <c r="O238" s="23">
        <f t="shared" si="333"/>
        <v>8.2336714115346418E-2</v>
      </c>
      <c r="P238" s="23">
        <f t="shared" si="333"/>
        <v>8.2716464211726307E-2</v>
      </c>
      <c r="Q238" s="47">
        <v>8.3096214308106209E-2</v>
      </c>
      <c r="R238" s="23">
        <f t="shared" si="435"/>
        <v>8.6505917136723176E-2</v>
      </c>
      <c r="S238" s="23">
        <f t="shared" si="435"/>
        <v>8.9915619965340143E-2</v>
      </c>
      <c r="T238" s="23">
        <f t="shared" si="435"/>
        <v>9.3325322793957111E-2</v>
      </c>
      <c r="U238" s="23">
        <f t="shared" si="435"/>
        <v>9.6735025622574078E-2</v>
      </c>
      <c r="V238" s="47">
        <v>0.10014472845119105</v>
      </c>
      <c r="W238" s="23">
        <f t="shared" si="436"/>
        <v>9.9104939270326639E-2</v>
      </c>
      <c r="X238" s="23">
        <f t="shared" si="436"/>
        <v>9.8065150089462219E-2</v>
      </c>
      <c r="Y238" s="23">
        <f t="shared" si="436"/>
        <v>9.7025360908597813E-2</v>
      </c>
      <c r="Z238" s="23">
        <f t="shared" si="436"/>
        <v>9.5985571727733393E-2</v>
      </c>
      <c r="AA238" s="47">
        <v>9.4945782546868987E-2</v>
      </c>
      <c r="AB238" s="23">
        <f t="shared" si="437"/>
        <v>8.9470486250036174E-2</v>
      </c>
      <c r="AC238" s="23">
        <f t="shared" si="437"/>
        <v>8.3995189953203361E-2</v>
      </c>
      <c r="AD238" s="23">
        <f t="shared" si="437"/>
        <v>7.8519893656370549E-2</v>
      </c>
      <c r="AE238" s="23">
        <f t="shared" si="437"/>
        <v>7.3044597359537722E-2</v>
      </c>
      <c r="AF238" s="47">
        <v>6.7569301062704909E-2</v>
      </c>
      <c r="AG238" s="23">
        <f t="shared" si="438"/>
        <v>6.5697553829720617E-2</v>
      </c>
      <c r="AH238" s="23">
        <f t="shared" si="438"/>
        <v>6.3825806596736326E-2</v>
      </c>
      <c r="AI238" s="23">
        <f t="shared" si="438"/>
        <v>6.1954059363752027E-2</v>
      </c>
      <c r="AJ238" s="23">
        <f t="shared" si="438"/>
        <v>6.0082312130767736E-2</v>
      </c>
      <c r="AK238" s="47">
        <v>5.8210564897783444E-2</v>
      </c>
      <c r="AL238" s="23">
        <f t="shared" si="439"/>
        <v>5.5260934116424056E-2</v>
      </c>
      <c r="AM238" s="23">
        <f t="shared" si="439"/>
        <v>5.2311303335064667E-2</v>
      </c>
      <c r="AN238" s="23">
        <f t="shared" si="439"/>
        <v>4.9361672553705278E-2</v>
      </c>
      <c r="AO238" s="23">
        <f t="shared" si="439"/>
        <v>4.641204177234589E-2</v>
      </c>
      <c r="AP238" s="47">
        <v>4.3462410990986501E-2</v>
      </c>
    </row>
    <row r="239" spans="1:42">
      <c r="A239" s="2" t="s">
        <v>10</v>
      </c>
      <c r="B239" s="47">
        <v>0.45072753300945873</v>
      </c>
      <c r="C239">
        <f t="shared" si="441"/>
        <v>0.45201014294592146</v>
      </c>
      <c r="D239">
        <f t="shared" si="441"/>
        <v>0.45329275288238419</v>
      </c>
      <c r="E239">
        <f t="shared" si="441"/>
        <v>0.45457536281884692</v>
      </c>
      <c r="F239">
        <f t="shared" si="441"/>
        <v>0.45585797275530965</v>
      </c>
      <c r="G239" s="47">
        <v>0.45714058269177238</v>
      </c>
      <c r="H239">
        <f t="shared" si="334"/>
        <v>0.45855982672684664</v>
      </c>
      <c r="I239" s="12">
        <f t="shared" si="332"/>
        <v>0.45997907076192091</v>
      </c>
      <c r="J239">
        <f t="shared" si="332"/>
        <v>0.46139831479699517</v>
      </c>
      <c r="K239">
        <f t="shared" si="332"/>
        <v>0.46281755883206943</v>
      </c>
      <c r="L239" s="47">
        <v>0.46423680286714369</v>
      </c>
      <c r="M239" s="23">
        <f t="shared" si="335"/>
        <v>0.462593880135453</v>
      </c>
      <c r="N239" s="23">
        <f t="shared" si="333"/>
        <v>0.4609509574037623</v>
      </c>
      <c r="O239" s="23">
        <f t="shared" si="333"/>
        <v>0.45930803467207165</v>
      </c>
      <c r="P239" s="23">
        <f t="shared" si="333"/>
        <v>0.45766511194038095</v>
      </c>
      <c r="Q239" s="47">
        <v>0.45602218920869025</v>
      </c>
      <c r="R239" s="23">
        <f t="shared" si="435"/>
        <v>0.45439675007313379</v>
      </c>
      <c r="S239" s="23">
        <f t="shared" si="435"/>
        <v>0.45277131093757733</v>
      </c>
      <c r="T239" s="23">
        <f t="shared" si="435"/>
        <v>0.45114587180202093</v>
      </c>
      <c r="U239" s="23">
        <f t="shared" si="435"/>
        <v>0.44952043266646446</v>
      </c>
      <c r="V239" s="47">
        <v>0.447894993530908</v>
      </c>
      <c r="W239" s="23">
        <f t="shared" si="436"/>
        <v>0.44656191023858405</v>
      </c>
      <c r="X239" s="23">
        <f t="shared" si="436"/>
        <v>0.44522882694626009</v>
      </c>
      <c r="Y239" s="23">
        <f t="shared" si="436"/>
        <v>0.44389574365393608</v>
      </c>
      <c r="Z239" s="23">
        <f t="shared" si="436"/>
        <v>0.44256266036161213</v>
      </c>
      <c r="AA239" s="47">
        <v>0.44122957706928817</v>
      </c>
      <c r="AB239" s="23">
        <f t="shared" si="437"/>
        <v>0.4402791290849169</v>
      </c>
      <c r="AC239" s="23">
        <f t="shared" si="437"/>
        <v>0.43932868110054563</v>
      </c>
      <c r="AD239" s="23">
        <f t="shared" si="437"/>
        <v>0.4383782331161743</v>
      </c>
      <c r="AE239" s="23">
        <f t="shared" si="437"/>
        <v>0.43742778513180303</v>
      </c>
      <c r="AF239" s="47">
        <v>0.43647733714743175</v>
      </c>
      <c r="AG239" s="23">
        <f t="shared" si="438"/>
        <v>0.43642376950225054</v>
      </c>
      <c r="AH239" s="23">
        <f t="shared" si="438"/>
        <v>0.43637020185706932</v>
      </c>
      <c r="AI239" s="23">
        <f t="shared" si="438"/>
        <v>0.4363166342118881</v>
      </c>
      <c r="AJ239" s="23">
        <f t="shared" si="438"/>
        <v>0.43626306656670688</v>
      </c>
      <c r="AK239" s="47">
        <v>0.43620949892152566</v>
      </c>
      <c r="AL239" s="23">
        <f t="shared" si="439"/>
        <v>0.43749926452162641</v>
      </c>
      <c r="AM239" s="23">
        <f t="shared" si="439"/>
        <v>0.43878903012172721</v>
      </c>
      <c r="AN239" s="23">
        <f t="shared" si="439"/>
        <v>0.44007879572182795</v>
      </c>
      <c r="AO239" s="23">
        <f t="shared" si="439"/>
        <v>0.44136856132192875</v>
      </c>
      <c r="AP239" s="47">
        <v>0.4426583269220295</v>
      </c>
    </row>
    <row r="240" spans="1:42">
      <c r="A240" s="2" t="s">
        <v>11</v>
      </c>
      <c r="B240" s="47"/>
      <c r="C240" s="23"/>
      <c r="D240" s="23"/>
      <c r="E240" s="23"/>
      <c r="F240" s="23"/>
      <c r="G240" s="47"/>
      <c r="H240">
        <f t="shared" si="334"/>
        <v>0</v>
      </c>
      <c r="I240" s="12">
        <f t="shared" si="332"/>
        <v>0</v>
      </c>
      <c r="J240">
        <f t="shared" si="332"/>
        <v>0</v>
      </c>
      <c r="K240">
        <f t="shared" si="332"/>
        <v>0</v>
      </c>
      <c r="L240" s="47"/>
      <c r="M240" s="23">
        <f t="shared" si="335"/>
        <v>0</v>
      </c>
      <c r="N240" s="23">
        <f t="shared" si="333"/>
        <v>0</v>
      </c>
      <c r="O240" s="23">
        <f t="shared" si="333"/>
        <v>0</v>
      </c>
      <c r="P240" s="23">
        <f t="shared" si="333"/>
        <v>0</v>
      </c>
      <c r="Q240" s="47"/>
      <c r="R240" s="23">
        <f t="shared" si="435"/>
        <v>0</v>
      </c>
      <c r="S240" s="23">
        <f t="shared" si="435"/>
        <v>0</v>
      </c>
      <c r="T240" s="23">
        <f t="shared" si="435"/>
        <v>0</v>
      </c>
      <c r="U240" s="23">
        <f t="shared" si="435"/>
        <v>0</v>
      </c>
      <c r="V240" s="47"/>
      <c r="W240" s="23">
        <f t="shared" si="436"/>
        <v>0</v>
      </c>
      <c r="X240" s="23">
        <f t="shared" si="436"/>
        <v>0</v>
      </c>
      <c r="Y240" s="23">
        <f t="shared" si="436"/>
        <v>0</v>
      </c>
      <c r="Z240" s="23">
        <f t="shared" si="436"/>
        <v>0</v>
      </c>
      <c r="AA240" s="47"/>
      <c r="AB240" s="23">
        <f t="shared" si="437"/>
        <v>0</v>
      </c>
      <c r="AC240" s="23">
        <f t="shared" si="437"/>
        <v>0</v>
      </c>
      <c r="AD240" s="23">
        <f t="shared" si="437"/>
        <v>0</v>
      </c>
      <c r="AE240" s="23">
        <f t="shared" si="437"/>
        <v>0</v>
      </c>
      <c r="AF240" s="47"/>
      <c r="AG240" s="23">
        <f t="shared" si="438"/>
        <v>0</v>
      </c>
      <c r="AH240" s="23">
        <f t="shared" si="438"/>
        <v>0</v>
      </c>
      <c r="AI240" s="23">
        <f t="shared" si="438"/>
        <v>0</v>
      </c>
      <c r="AJ240" s="23">
        <f t="shared" si="438"/>
        <v>0</v>
      </c>
      <c r="AK240" s="47"/>
      <c r="AL240" s="23">
        <f t="shared" si="439"/>
        <v>0</v>
      </c>
      <c r="AM240" s="23">
        <f t="shared" si="439"/>
        <v>0</v>
      </c>
      <c r="AN240" s="23">
        <f t="shared" si="439"/>
        <v>0</v>
      </c>
      <c r="AO240" s="23">
        <f t="shared" si="439"/>
        <v>0</v>
      </c>
      <c r="AP240" s="47"/>
    </row>
    <row r="241" spans="1:42">
      <c r="A241" s="2" t="s">
        <v>12</v>
      </c>
      <c r="B241" s="47"/>
      <c r="C241" s="23"/>
      <c r="D241" s="23"/>
      <c r="E241" s="23"/>
      <c r="F241" s="23"/>
      <c r="G241" s="47"/>
      <c r="H241">
        <f t="shared" si="334"/>
        <v>0</v>
      </c>
      <c r="I241" s="12">
        <f t="shared" si="332"/>
        <v>0</v>
      </c>
      <c r="J241">
        <f t="shared" si="332"/>
        <v>0</v>
      </c>
      <c r="K241">
        <f t="shared" si="332"/>
        <v>0</v>
      </c>
      <c r="L241" s="47"/>
      <c r="M241" s="23">
        <f t="shared" si="335"/>
        <v>0</v>
      </c>
      <c r="N241" s="23">
        <f t="shared" si="333"/>
        <v>0</v>
      </c>
      <c r="O241" s="23">
        <f t="shared" si="333"/>
        <v>0</v>
      </c>
      <c r="P241" s="23">
        <f t="shared" si="333"/>
        <v>0</v>
      </c>
      <c r="Q241" s="47"/>
      <c r="R241" s="23">
        <f t="shared" si="435"/>
        <v>0</v>
      </c>
      <c r="S241" s="23">
        <f t="shared" si="435"/>
        <v>0</v>
      </c>
      <c r="T241" s="23">
        <f t="shared" si="435"/>
        <v>0</v>
      </c>
      <c r="U241" s="23">
        <f t="shared" si="435"/>
        <v>0</v>
      </c>
      <c r="V241" s="47"/>
      <c r="W241" s="23">
        <f t="shared" si="436"/>
        <v>0</v>
      </c>
      <c r="X241" s="23">
        <f t="shared" si="436"/>
        <v>0</v>
      </c>
      <c r="Y241" s="23">
        <f t="shared" si="436"/>
        <v>0</v>
      </c>
      <c r="Z241" s="23">
        <f t="shared" si="436"/>
        <v>0</v>
      </c>
      <c r="AA241" s="47"/>
      <c r="AB241" s="23">
        <f t="shared" si="437"/>
        <v>0</v>
      </c>
      <c r="AC241" s="23">
        <f t="shared" si="437"/>
        <v>0</v>
      </c>
      <c r="AD241" s="23">
        <f t="shared" si="437"/>
        <v>0</v>
      </c>
      <c r="AE241" s="23">
        <f t="shared" si="437"/>
        <v>0</v>
      </c>
      <c r="AF241" s="47"/>
      <c r="AG241" s="23">
        <f t="shared" si="438"/>
        <v>0</v>
      </c>
      <c r="AH241" s="23">
        <f t="shared" si="438"/>
        <v>0</v>
      </c>
      <c r="AI241" s="23">
        <f t="shared" si="438"/>
        <v>0</v>
      </c>
      <c r="AJ241" s="23">
        <f t="shared" si="438"/>
        <v>0</v>
      </c>
      <c r="AK241" s="47"/>
      <c r="AL241" s="23">
        <f t="shared" si="439"/>
        <v>0</v>
      </c>
      <c r="AM241" s="23">
        <f t="shared" si="439"/>
        <v>0</v>
      </c>
      <c r="AN241" s="23">
        <f t="shared" si="439"/>
        <v>0</v>
      </c>
      <c r="AO241" s="23">
        <f t="shared" si="439"/>
        <v>0</v>
      </c>
      <c r="AP241" s="47"/>
    </row>
    <row r="242" spans="1:42">
      <c r="A242" s="2" t="s">
        <v>13</v>
      </c>
      <c r="B242" s="47"/>
      <c r="C242" s="23"/>
      <c r="D242" s="23"/>
      <c r="E242" s="23"/>
      <c r="F242" s="23"/>
      <c r="G242" s="47"/>
      <c r="H242">
        <f t="shared" si="334"/>
        <v>0</v>
      </c>
      <c r="I242" s="12">
        <f t="shared" si="332"/>
        <v>0</v>
      </c>
      <c r="J242">
        <f t="shared" si="332"/>
        <v>0</v>
      </c>
      <c r="K242">
        <f t="shared" si="332"/>
        <v>0</v>
      </c>
      <c r="L242" s="47"/>
      <c r="M242" s="23">
        <f t="shared" si="335"/>
        <v>0</v>
      </c>
      <c r="N242" s="23">
        <f t="shared" si="333"/>
        <v>0</v>
      </c>
      <c r="O242" s="23">
        <f t="shared" si="333"/>
        <v>0</v>
      </c>
      <c r="P242" s="23">
        <f t="shared" si="333"/>
        <v>0</v>
      </c>
      <c r="Q242" s="47"/>
      <c r="R242" s="23">
        <f t="shared" si="435"/>
        <v>0</v>
      </c>
      <c r="S242" s="23">
        <f t="shared" si="435"/>
        <v>0</v>
      </c>
      <c r="T242" s="23">
        <f t="shared" si="435"/>
        <v>0</v>
      </c>
      <c r="U242" s="23">
        <f t="shared" si="435"/>
        <v>0</v>
      </c>
      <c r="V242" s="47"/>
      <c r="W242" s="23">
        <f t="shared" si="436"/>
        <v>0</v>
      </c>
      <c r="X242" s="23">
        <f t="shared" si="436"/>
        <v>0</v>
      </c>
      <c r="Y242" s="23">
        <f t="shared" si="436"/>
        <v>0</v>
      </c>
      <c r="Z242" s="23">
        <f t="shared" si="436"/>
        <v>0</v>
      </c>
      <c r="AA242" s="47"/>
      <c r="AB242" s="23">
        <f t="shared" si="437"/>
        <v>0</v>
      </c>
      <c r="AC242" s="23">
        <f t="shared" si="437"/>
        <v>0</v>
      </c>
      <c r="AD242" s="23">
        <f t="shared" si="437"/>
        <v>0</v>
      </c>
      <c r="AE242" s="23">
        <f t="shared" si="437"/>
        <v>0</v>
      </c>
      <c r="AF242" s="47"/>
      <c r="AG242" s="23">
        <f t="shared" si="438"/>
        <v>0</v>
      </c>
      <c r="AH242" s="23">
        <f t="shared" si="438"/>
        <v>0</v>
      </c>
      <c r="AI242" s="23">
        <f t="shared" si="438"/>
        <v>0</v>
      </c>
      <c r="AJ242" s="23">
        <f t="shared" si="438"/>
        <v>0</v>
      </c>
      <c r="AK242" s="47"/>
      <c r="AL242" s="23">
        <f t="shared" si="439"/>
        <v>0</v>
      </c>
      <c r="AM242" s="23">
        <f t="shared" si="439"/>
        <v>0</v>
      </c>
      <c r="AN242" s="23">
        <f t="shared" si="439"/>
        <v>0</v>
      </c>
      <c r="AO242" s="23">
        <f t="shared" si="439"/>
        <v>0</v>
      </c>
      <c r="AP242" s="47"/>
    </row>
    <row r="243" spans="1:42">
      <c r="A243" s="2" t="s">
        <v>14</v>
      </c>
      <c r="B243" s="47">
        <v>9.0708880384138241E-2</v>
      </c>
      <c r="C243">
        <f t="shared" ref="C243:F244" si="442">$B243+((C$1-$B$1)*($G243-$B243)/($G$1-$B$1))</f>
        <v>9.296899013018893E-2</v>
      </c>
      <c r="D243">
        <f t="shared" si="442"/>
        <v>9.522909987623962E-2</v>
      </c>
      <c r="E243">
        <f t="shared" si="442"/>
        <v>9.7489209622290296E-2</v>
      </c>
      <c r="F243">
        <f t="shared" si="442"/>
        <v>9.9749319368340986E-2</v>
      </c>
      <c r="G243" s="47">
        <v>0.10200942911439168</v>
      </c>
      <c r="H243">
        <f t="shared" si="334"/>
        <v>0.10236436986437487</v>
      </c>
      <c r="I243" s="12">
        <f t="shared" si="332"/>
        <v>0.10271931061435807</v>
      </c>
      <c r="J243">
        <f t="shared" si="332"/>
        <v>0.10307425136434127</v>
      </c>
      <c r="K243">
        <f t="shared" si="332"/>
        <v>0.10342919211432447</v>
      </c>
      <c r="L243" s="47">
        <v>0.10378413286430767</v>
      </c>
      <c r="M243" s="23">
        <f t="shared" si="335"/>
        <v>0.10604604427212694</v>
      </c>
      <c r="N243" s="23">
        <f t="shared" si="333"/>
        <v>0.10830795567994621</v>
      </c>
      <c r="O243" s="23">
        <f t="shared" si="333"/>
        <v>0.11056986708776546</v>
      </c>
      <c r="P243" s="23">
        <f t="shared" si="333"/>
        <v>0.11283177849558473</v>
      </c>
      <c r="Q243" s="47">
        <v>0.115093689903404</v>
      </c>
      <c r="R243" s="23">
        <f t="shared" si="435"/>
        <v>0.11479387814834199</v>
      </c>
      <c r="S243" s="23">
        <f t="shared" si="435"/>
        <v>0.11449406639327998</v>
      </c>
      <c r="T243" s="23">
        <f t="shared" si="435"/>
        <v>0.11419425463821797</v>
      </c>
      <c r="U243" s="23">
        <f t="shared" si="435"/>
        <v>0.11389444288315596</v>
      </c>
      <c r="V243" s="47">
        <v>0.11359463112809395</v>
      </c>
      <c r="W243" s="23">
        <f t="shared" si="436"/>
        <v>0.11746600367411063</v>
      </c>
      <c r="X243" s="23">
        <f t="shared" si="436"/>
        <v>0.1213373762201273</v>
      </c>
      <c r="Y243" s="23">
        <f t="shared" si="436"/>
        <v>0.12520874876614396</v>
      </c>
      <c r="Z243" s="23">
        <f t="shared" si="436"/>
        <v>0.12908012131216065</v>
      </c>
      <c r="AA243" s="47">
        <v>0.13295149385817731</v>
      </c>
      <c r="AB243" s="23">
        <f t="shared" si="437"/>
        <v>0.14079820059685424</v>
      </c>
      <c r="AC243" s="23">
        <f t="shared" si="437"/>
        <v>0.14864490733553121</v>
      </c>
      <c r="AD243" s="23">
        <f t="shared" si="437"/>
        <v>0.15649161407420814</v>
      </c>
      <c r="AE243" s="23">
        <f t="shared" si="437"/>
        <v>0.16433832081288507</v>
      </c>
      <c r="AF243" s="47">
        <v>0.17218502755156204</v>
      </c>
      <c r="AG243" s="23">
        <f t="shared" si="438"/>
        <v>0.17540758233831882</v>
      </c>
      <c r="AH243" s="23">
        <f t="shared" si="438"/>
        <v>0.17863013712507561</v>
      </c>
      <c r="AI243" s="23">
        <f t="shared" si="438"/>
        <v>0.18185269191183243</v>
      </c>
      <c r="AJ243" s="23">
        <f t="shared" si="438"/>
        <v>0.18507524669858921</v>
      </c>
      <c r="AK243" s="47">
        <v>0.188297801485346</v>
      </c>
      <c r="AL243" s="23">
        <f t="shared" si="439"/>
        <v>0.19112725989965121</v>
      </c>
      <c r="AM243" s="23">
        <f t="shared" si="439"/>
        <v>0.19395671831395644</v>
      </c>
      <c r="AN243" s="23">
        <f t="shared" si="439"/>
        <v>0.19678617672826165</v>
      </c>
      <c r="AO243" s="23">
        <f t="shared" si="439"/>
        <v>0.19961563514256689</v>
      </c>
      <c r="AP243" s="47">
        <v>0.2024450935568721</v>
      </c>
    </row>
    <row r="244" spans="1:42">
      <c r="A244" s="2" t="s">
        <v>15</v>
      </c>
      <c r="B244" s="47">
        <v>2.265428069867079E-2</v>
      </c>
      <c r="C244">
        <f t="shared" si="442"/>
        <v>2.2657426094215945E-2</v>
      </c>
      <c r="D244">
        <f t="shared" si="442"/>
        <v>2.2660571489761101E-2</v>
      </c>
      <c r="E244">
        <f t="shared" si="442"/>
        <v>2.2663716885306252E-2</v>
      </c>
      <c r="F244">
        <f t="shared" si="442"/>
        <v>2.2666862280851408E-2</v>
      </c>
      <c r="G244" s="47">
        <v>2.2670007676396563E-2</v>
      </c>
      <c r="H244">
        <f t="shared" si="334"/>
        <v>2.2876759531697887E-2</v>
      </c>
      <c r="I244" s="12">
        <f t="shared" si="332"/>
        <v>2.3083511386999211E-2</v>
      </c>
      <c r="J244">
        <f t="shared" si="332"/>
        <v>2.3290263242300532E-2</v>
      </c>
      <c r="K244">
        <f t="shared" si="332"/>
        <v>2.3497015097601857E-2</v>
      </c>
      <c r="L244" s="47">
        <v>2.3703766952903181E-2</v>
      </c>
      <c r="M244" s="23">
        <f t="shared" si="335"/>
        <v>2.3613154362304743E-2</v>
      </c>
      <c r="N244" s="23">
        <f t="shared" si="333"/>
        <v>2.3522541771706304E-2</v>
      </c>
      <c r="O244" s="23">
        <f t="shared" si="333"/>
        <v>2.3431929181107865E-2</v>
      </c>
      <c r="P244" s="23">
        <f t="shared" si="333"/>
        <v>2.3341316590509427E-2</v>
      </c>
      <c r="Q244" s="47">
        <v>2.3250703999910988E-2</v>
      </c>
      <c r="R244" s="23">
        <f t="shared" si="435"/>
        <v>2.3159761063878435E-2</v>
      </c>
      <c r="S244" s="23">
        <f t="shared" si="435"/>
        <v>2.3068818127845885E-2</v>
      </c>
      <c r="T244" s="23">
        <f t="shared" si="435"/>
        <v>2.2977875191813331E-2</v>
      </c>
      <c r="U244" s="23">
        <f t="shared" si="435"/>
        <v>2.2886932255780781E-2</v>
      </c>
      <c r="V244" s="47">
        <v>2.2795989319748227E-2</v>
      </c>
      <c r="W244" s="23">
        <f t="shared" si="436"/>
        <v>2.2733398610644832E-2</v>
      </c>
      <c r="X244" s="23">
        <f t="shared" si="436"/>
        <v>2.2670807901541433E-2</v>
      </c>
      <c r="Y244" s="23">
        <f t="shared" si="436"/>
        <v>2.2608217192438038E-2</v>
      </c>
      <c r="Z244" s="23">
        <f t="shared" si="436"/>
        <v>2.2545626483334639E-2</v>
      </c>
      <c r="AA244" s="47">
        <v>2.2483035774231244E-2</v>
      </c>
      <c r="AB244" s="23">
        <f t="shared" si="437"/>
        <v>2.2440734251564322E-2</v>
      </c>
      <c r="AC244" s="23">
        <f t="shared" si="437"/>
        <v>2.2398432728897404E-2</v>
      </c>
      <c r="AD244" s="23">
        <f t="shared" si="437"/>
        <v>2.2356131206230482E-2</v>
      </c>
      <c r="AE244" s="23">
        <f t="shared" si="437"/>
        <v>2.2313829683563564E-2</v>
      </c>
      <c r="AF244" s="47">
        <v>2.2271528160896642E-2</v>
      </c>
      <c r="AG244" s="23">
        <f t="shared" si="438"/>
        <v>2.2255698652154224E-2</v>
      </c>
      <c r="AH244" s="23">
        <f t="shared" si="438"/>
        <v>2.2239869143411802E-2</v>
      </c>
      <c r="AI244" s="23">
        <f t="shared" si="438"/>
        <v>2.2224039634669384E-2</v>
      </c>
      <c r="AJ244" s="23">
        <f t="shared" si="438"/>
        <v>2.2208210125926962E-2</v>
      </c>
      <c r="AK244" s="47">
        <v>2.2192380617184544E-2</v>
      </c>
      <c r="AL244" s="23">
        <f t="shared" si="439"/>
        <v>2.2268189892974844E-2</v>
      </c>
      <c r="AM244" s="23">
        <f t="shared" si="439"/>
        <v>2.2343999168765141E-2</v>
      </c>
      <c r="AN244" s="23">
        <f t="shared" si="439"/>
        <v>2.241980844455544E-2</v>
      </c>
      <c r="AO244" s="23">
        <f t="shared" si="439"/>
        <v>2.2495617720345737E-2</v>
      </c>
      <c r="AP244" s="47">
        <v>2.2571426996136037E-2</v>
      </c>
    </row>
    <row r="245" spans="1:42">
      <c r="A245" s="2" t="s">
        <v>16</v>
      </c>
      <c r="B245" s="47"/>
      <c r="C245" s="23"/>
      <c r="D245" s="23"/>
      <c r="E245" s="23"/>
      <c r="F245" s="23"/>
      <c r="G245" s="47"/>
      <c r="H245">
        <f t="shared" si="334"/>
        <v>0</v>
      </c>
      <c r="I245" s="12">
        <f t="shared" si="332"/>
        <v>0</v>
      </c>
      <c r="J245">
        <f t="shared" si="332"/>
        <v>0</v>
      </c>
      <c r="K245">
        <f t="shared" si="332"/>
        <v>0</v>
      </c>
      <c r="L245" s="47"/>
      <c r="M245" s="23">
        <f t="shared" si="335"/>
        <v>0</v>
      </c>
      <c r="N245" s="23">
        <f t="shared" si="333"/>
        <v>0</v>
      </c>
      <c r="O245" s="23">
        <f t="shared" si="333"/>
        <v>0</v>
      </c>
      <c r="P245" s="23">
        <f t="shared" si="333"/>
        <v>0</v>
      </c>
      <c r="Q245" s="47"/>
      <c r="R245" s="23">
        <f t="shared" si="435"/>
        <v>0</v>
      </c>
      <c r="S245" s="23">
        <f t="shared" si="435"/>
        <v>0</v>
      </c>
      <c r="T245" s="23">
        <f t="shared" si="435"/>
        <v>0</v>
      </c>
      <c r="U245" s="23">
        <f t="shared" si="435"/>
        <v>0</v>
      </c>
      <c r="V245" s="47"/>
      <c r="W245" s="23">
        <f t="shared" si="436"/>
        <v>0</v>
      </c>
      <c r="X245" s="23">
        <f t="shared" si="436"/>
        <v>0</v>
      </c>
      <c r="Y245" s="23">
        <f t="shared" si="436"/>
        <v>0</v>
      </c>
      <c r="Z245" s="23">
        <f t="shared" si="436"/>
        <v>0</v>
      </c>
      <c r="AA245" s="47"/>
      <c r="AB245" s="23">
        <f t="shared" si="437"/>
        <v>0</v>
      </c>
      <c r="AC245" s="23">
        <f t="shared" si="437"/>
        <v>0</v>
      </c>
      <c r="AD245" s="23">
        <f t="shared" si="437"/>
        <v>0</v>
      </c>
      <c r="AE245" s="23">
        <f t="shared" si="437"/>
        <v>0</v>
      </c>
      <c r="AF245" s="47"/>
      <c r="AG245" s="23">
        <f t="shared" si="438"/>
        <v>0</v>
      </c>
      <c r="AH245" s="23">
        <f t="shared" si="438"/>
        <v>0</v>
      </c>
      <c r="AI245" s="23">
        <f t="shared" si="438"/>
        <v>0</v>
      </c>
      <c r="AJ245" s="23">
        <f t="shared" si="438"/>
        <v>0</v>
      </c>
      <c r="AK245" s="47"/>
      <c r="AL245" s="23">
        <f t="shared" si="439"/>
        <v>0</v>
      </c>
      <c r="AM245" s="23">
        <f t="shared" si="439"/>
        <v>0</v>
      </c>
      <c r="AN245" s="23">
        <f t="shared" si="439"/>
        <v>0</v>
      </c>
      <c r="AO245" s="23">
        <f t="shared" si="439"/>
        <v>0</v>
      </c>
      <c r="AP245" s="47"/>
    </row>
    <row r="246" spans="1:42">
      <c r="A246" s="2" t="s">
        <v>73</v>
      </c>
      <c r="B246" s="47">
        <v>5130</v>
      </c>
      <c r="C246">
        <f t="shared" ref="C246:F246" si="443">$B246+((C$1-$B$1)*($G246-$B246)/($G$1-$B$1))</f>
        <v>5288.6</v>
      </c>
      <c r="D246">
        <f t="shared" si="443"/>
        <v>5447.2</v>
      </c>
      <c r="E246">
        <f t="shared" si="443"/>
        <v>5605.8</v>
      </c>
      <c r="F246">
        <f t="shared" si="443"/>
        <v>5764.4</v>
      </c>
      <c r="G246" s="47">
        <v>5923</v>
      </c>
      <c r="H246">
        <f t="shared" si="334"/>
        <v>6067.4</v>
      </c>
      <c r="I246" s="12">
        <f t="shared" si="332"/>
        <v>6211.8</v>
      </c>
      <c r="J246">
        <f t="shared" si="332"/>
        <v>6356.2</v>
      </c>
      <c r="K246">
        <f t="shared" si="332"/>
        <v>6500.6</v>
      </c>
      <c r="L246" s="47">
        <v>6645</v>
      </c>
      <c r="M246" s="23">
        <f t="shared" si="335"/>
        <v>6831.6</v>
      </c>
      <c r="N246" s="23">
        <f t="shared" si="333"/>
        <v>7018.2</v>
      </c>
      <c r="O246" s="23">
        <f t="shared" si="333"/>
        <v>7204.8</v>
      </c>
      <c r="P246" s="23">
        <f t="shared" si="333"/>
        <v>7391.4</v>
      </c>
      <c r="Q246" s="47">
        <v>7578</v>
      </c>
      <c r="R246" s="23">
        <f t="shared" si="435"/>
        <v>7751.8</v>
      </c>
      <c r="S246" s="23">
        <f t="shared" si="435"/>
        <v>7925.6</v>
      </c>
      <c r="T246" s="23">
        <f t="shared" si="435"/>
        <v>8099.4</v>
      </c>
      <c r="U246" s="23">
        <f t="shared" si="435"/>
        <v>8273.2000000000007</v>
      </c>
      <c r="V246" s="47">
        <v>8447</v>
      </c>
      <c r="W246" s="23">
        <f t="shared" si="436"/>
        <v>8650.2000000000007</v>
      </c>
      <c r="X246" s="23">
        <f t="shared" si="436"/>
        <v>8853.4</v>
      </c>
      <c r="Y246" s="23">
        <f t="shared" si="436"/>
        <v>9056.6</v>
      </c>
      <c r="Z246" s="23">
        <f t="shared" si="436"/>
        <v>9259.7999999999993</v>
      </c>
      <c r="AA246" s="47">
        <v>9463</v>
      </c>
      <c r="AB246" s="23">
        <f t="shared" si="437"/>
        <v>9710</v>
      </c>
      <c r="AC246" s="23">
        <f t="shared" si="437"/>
        <v>9957</v>
      </c>
      <c r="AD246" s="23">
        <f t="shared" si="437"/>
        <v>10204</v>
      </c>
      <c r="AE246" s="23">
        <f t="shared" si="437"/>
        <v>10451</v>
      </c>
      <c r="AF246" s="47">
        <v>10698</v>
      </c>
      <c r="AG246" s="23">
        <f t="shared" si="438"/>
        <v>11020</v>
      </c>
      <c r="AH246" s="23">
        <f t="shared" si="438"/>
        <v>11342</v>
      </c>
      <c r="AI246" s="23">
        <f t="shared" si="438"/>
        <v>11664</v>
      </c>
      <c r="AJ246" s="23">
        <f t="shared" si="438"/>
        <v>11986</v>
      </c>
      <c r="AK246" s="47">
        <v>12308</v>
      </c>
      <c r="AL246" s="23">
        <f t="shared" si="439"/>
        <v>12460.2</v>
      </c>
      <c r="AM246" s="23">
        <f t="shared" si="439"/>
        <v>12612.4</v>
      </c>
      <c r="AN246" s="23">
        <f t="shared" si="439"/>
        <v>12764.6</v>
      </c>
      <c r="AO246" s="23">
        <f t="shared" si="439"/>
        <v>12916.8</v>
      </c>
      <c r="AP246" s="47">
        <v>13069</v>
      </c>
    </row>
    <row r="247" spans="1:42">
      <c r="A247" s="2" t="s">
        <v>101</v>
      </c>
      <c r="B247" s="47"/>
      <c r="C247" s="23"/>
      <c r="D247" s="23"/>
      <c r="E247" s="23"/>
      <c r="F247" s="23"/>
      <c r="G247" s="47"/>
      <c r="H247">
        <f t="shared" si="334"/>
        <v>0</v>
      </c>
      <c r="I247" s="12">
        <f t="shared" si="332"/>
        <v>0</v>
      </c>
      <c r="J247">
        <f t="shared" si="332"/>
        <v>0</v>
      </c>
      <c r="K247">
        <f t="shared" si="332"/>
        <v>0</v>
      </c>
      <c r="L247" s="47"/>
      <c r="M247" s="23">
        <f t="shared" si="335"/>
        <v>0</v>
      </c>
      <c r="N247" s="23">
        <f t="shared" si="333"/>
        <v>0</v>
      </c>
      <c r="O247" s="23">
        <f t="shared" si="333"/>
        <v>0</v>
      </c>
      <c r="P247" s="23">
        <f t="shared" si="333"/>
        <v>0</v>
      </c>
      <c r="Q247" s="47"/>
      <c r="R247" s="23">
        <f t="shared" si="435"/>
        <v>0</v>
      </c>
      <c r="S247" s="23">
        <f t="shared" si="435"/>
        <v>0</v>
      </c>
      <c r="T247" s="23">
        <f t="shared" si="435"/>
        <v>0</v>
      </c>
      <c r="U247" s="23">
        <f t="shared" si="435"/>
        <v>0</v>
      </c>
      <c r="V247" s="47"/>
      <c r="W247" s="23">
        <f t="shared" si="436"/>
        <v>0</v>
      </c>
      <c r="X247" s="23">
        <f t="shared" si="436"/>
        <v>0</v>
      </c>
      <c r="Y247" s="23">
        <f t="shared" si="436"/>
        <v>0</v>
      </c>
      <c r="Z247" s="23">
        <f t="shared" si="436"/>
        <v>0</v>
      </c>
      <c r="AA247" s="47"/>
      <c r="AB247" s="23">
        <f t="shared" si="437"/>
        <v>0</v>
      </c>
      <c r="AC247" s="23">
        <f t="shared" si="437"/>
        <v>0</v>
      </c>
      <c r="AD247" s="23">
        <f t="shared" si="437"/>
        <v>0</v>
      </c>
      <c r="AE247" s="23">
        <f t="shared" si="437"/>
        <v>0</v>
      </c>
      <c r="AF247" s="47"/>
      <c r="AG247" s="23">
        <f t="shared" si="438"/>
        <v>0</v>
      </c>
      <c r="AH247" s="23">
        <f t="shared" si="438"/>
        <v>0</v>
      </c>
      <c r="AI247" s="23">
        <f t="shared" si="438"/>
        <v>0</v>
      </c>
      <c r="AJ247" s="23">
        <f t="shared" si="438"/>
        <v>0</v>
      </c>
      <c r="AK247" s="47"/>
      <c r="AL247" s="23">
        <f t="shared" si="439"/>
        <v>0</v>
      </c>
      <c r="AM247" s="23">
        <f t="shared" si="439"/>
        <v>0</v>
      </c>
      <c r="AN247" s="23">
        <f t="shared" si="439"/>
        <v>0</v>
      </c>
      <c r="AO247" s="23">
        <f t="shared" si="439"/>
        <v>0</v>
      </c>
      <c r="AP247" s="47"/>
    </row>
    <row r="248" spans="1:42">
      <c r="A248" s="2"/>
      <c r="B248" s="47"/>
      <c r="C248" s="23"/>
      <c r="D248" s="23"/>
      <c r="E248" s="23"/>
      <c r="F248" s="23"/>
      <c r="G248" s="47"/>
      <c r="J248" s="62">
        <f>(J249-I249)/I249</f>
        <v>2.6895786882069818E-2</v>
      </c>
      <c r="K248" s="62">
        <f t="shared" ref="K248:AP248" si="444">(K249-J249)/J249</f>
        <v>2.6191349916560074E-2</v>
      </c>
      <c r="L248" s="62">
        <f t="shared" si="444"/>
        <v>2.5522871459294525E-2</v>
      </c>
      <c r="M248" s="62">
        <f t="shared" si="444"/>
        <v>2.4914944866687216E-2</v>
      </c>
      <c r="N248" s="62">
        <f t="shared" si="444"/>
        <v>2.4309280483687312E-2</v>
      </c>
      <c r="O248" s="62">
        <f t="shared" si="444"/>
        <v>2.3732363795638037E-2</v>
      </c>
      <c r="P248" s="62">
        <f t="shared" si="444"/>
        <v>2.318219549848655E-2</v>
      </c>
      <c r="Q248" s="62">
        <f t="shared" si="444"/>
        <v>2.2656957480766522E-2</v>
      </c>
      <c r="R248" s="62">
        <f t="shared" si="444"/>
        <v>1.811890689928668E-2</v>
      </c>
      <c r="S248" s="62">
        <f t="shared" si="444"/>
        <v>1.7796454595336578E-2</v>
      </c>
      <c r="T248" s="62">
        <f t="shared" si="444"/>
        <v>1.7485278628143825E-2</v>
      </c>
      <c r="U248" s="62">
        <f t="shared" si="444"/>
        <v>1.7184797653012805E-2</v>
      </c>
      <c r="V248" s="62">
        <f t="shared" si="444"/>
        <v>1.6894469611287675E-2</v>
      </c>
      <c r="W248" s="62">
        <f t="shared" si="444"/>
        <v>1.8958367257054531E-2</v>
      </c>
      <c r="X248" s="62">
        <f t="shared" si="444"/>
        <v>1.860563479947561E-2</v>
      </c>
      <c r="Y248" s="62">
        <f t="shared" si="444"/>
        <v>1.8265788214629479E-2</v>
      </c>
      <c r="Z248" s="62">
        <f t="shared" si="444"/>
        <v>1.7938134056979228E-2</v>
      </c>
      <c r="AA248" s="62">
        <f t="shared" si="444"/>
        <v>1.7622027760652671E-2</v>
      </c>
      <c r="AB248" s="62">
        <f t="shared" si="444"/>
        <v>2.1047710963664153E-2</v>
      </c>
      <c r="AC248" s="62">
        <f t="shared" si="444"/>
        <v>2.0613836883096464E-2</v>
      </c>
      <c r="AD248" s="62">
        <f t="shared" si="444"/>
        <v>2.0197489136586901E-2</v>
      </c>
      <c r="AE248" s="62">
        <f t="shared" si="444"/>
        <v>1.9797626784673113E-2</v>
      </c>
      <c r="AF248" s="62">
        <f t="shared" si="444"/>
        <v>1.9413289720131368E-2</v>
      </c>
      <c r="AG248" s="62">
        <f t="shared" si="444"/>
        <v>2.5209291524981591E-2</v>
      </c>
      <c r="AH248" s="62">
        <f t="shared" si="444"/>
        <v>2.4589409921834924E-2</v>
      </c>
      <c r="AI248" s="62">
        <f t="shared" si="444"/>
        <v>2.3999281745173115E-2</v>
      </c>
      <c r="AJ248" s="62">
        <f t="shared" si="444"/>
        <v>2.3436815018338636E-2</v>
      </c>
      <c r="AK248" s="62">
        <f t="shared" si="444"/>
        <v>2.2900109390650118E-2</v>
      </c>
      <c r="AL248" s="62">
        <f t="shared" si="444"/>
        <v>7.8845742185680388E-3</v>
      </c>
      <c r="AM248" s="62">
        <f t="shared" si="444"/>
        <v>7.8228940299846332E-3</v>
      </c>
      <c r="AN248" s="62">
        <f t="shared" si="444"/>
        <v>7.7621713857908871E-3</v>
      </c>
      <c r="AO248" s="62">
        <f t="shared" si="444"/>
        <v>7.7023841598629532E-3</v>
      </c>
      <c r="AP248" s="62">
        <f t="shared" si="444"/>
        <v>7.6435109025613252E-3</v>
      </c>
    </row>
    <row r="249" spans="1:42">
      <c r="A249" s="2" t="s">
        <v>7</v>
      </c>
      <c r="B249" s="47">
        <v>1693.8287577995618</v>
      </c>
      <c r="C249">
        <f t="shared" ref="C249:F260" si="445">$B249+((C$1-$B$1)*($G249-$B249)/($G$1-$B$1))</f>
        <v>1735.6577905831375</v>
      </c>
      <c r="D249">
        <f t="shared" si="445"/>
        <v>1777.4868233667132</v>
      </c>
      <c r="E249">
        <f t="shared" si="445"/>
        <v>1819.3158561502892</v>
      </c>
      <c r="F249">
        <f t="shared" si="445"/>
        <v>1861.1448889338649</v>
      </c>
      <c r="G249" s="47">
        <v>1902.9739217174406</v>
      </c>
      <c r="H249">
        <f t="shared" si="334"/>
        <v>1957.0655780814166</v>
      </c>
      <c r="I249" s="12">
        <f t="shared" si="332"/>
        <v>2011.1572344453925</v>
      </c>
      <c r="J249">
        <f t="shared" si="332"/>
        <v>2065.2488908093687</v>
      </c>
      <c r="K249">
        <f t="shared" si="332"/>
        <v>2119.3405471733445</v>
      </c>
      <c r="L249" s="47">
        <v>2173.4322035373207</v>
      </c>
      <c r="M249" s="23">
        <f t="shared" si="335"/>
        <v>2227.5831470599355</v>
      </c>
      <c r="N249" s="23">
        <f t="shared" si="333"/>
        <v>2281.7340905825504</v>
      </c>
      <c r="O249" s="23">
        <f t="shared" si="333"/>
        <v>2335.8850341051648</v>
      </c>
      <c r="P249" s="23">
        <f t="shared" si="333"/>
        <v>2390.0359776277796</v>
      </c>
      <c r="Q249" s="47">
        <v>2444.1869211503945</v>
      </c>
      <c r="R249" s="23">
        <f t="shared" si="435"/>
        <v>2488.4729164191726</v>
      </c>
      <c r="S249" s="23">
        <f t="shared" si="435"/>
        <v>2532.7589116879512</v>
      </c>
      <c r="T249" s="23">
        <f t="shared" si="435"/>
        <v>2577.0449069567294</v>
      </c>
      <c r="U249" s="23">
        <f t="shared" si="435"/>
        <v>2621.330902225508</v>
      </c>
      <c r="V249" s="47">
        <v>2665.6168974942861</v>
      </c>
      <c r="W249" s="23">
        <f t="shared" si="436"/>
        <v>2716.1526416035931</v>
      </c>
      <c r="X249" s="23">
        <f t="shared" si="436"/>
        <v>2766.6883857129005</v>
      </c>
      <c r="Y249" s="23">
        <f t="shared" si="436"/>
        <v>2817.2241298222075</v>
      </c>
      <c r="Z249" s="23">
        <f t="shared" si="436"/>
        <v>2867.7598739315149</v>
      </c>
      <c r="AA249" s="47">
        <v>2918.2956180408219</v>
      </c>
      <c r="AB249" s="23">
        <f t="shared" si="437"/>
        <v>2979.7190607158727</v>
      </c>
      <c r="AC249" s="23">
        <f t="shared" si="437"/>
        <v>3041.1425033909231</v>
      </c>
      <c r="AD249" s="23">
        <f t="shared" si="437"/>
        <v>3102.565946065974</v>
      </c>
      <c r="AE249" s="23">
        <f t="shared" si="437"/>
        <v>3163.9893887410244</v>
      </c>
      <c r="AF249" s="47">
        <v>3225.4128314160753</v>
      </c>
      <c r="AG249" s="23">
        <f t="shared" si="438"/>
        <v>3306.7232037716594</v>
      </c>
      <c r="AH249" s="23">
        <f t="shared" si="438"/>
        <v>3388.033576127244</v>
      </c>
      <c r="AI249" s="23">
        <f t="shared" si="438"/>
        <v>3469.3439484828282</v>
      </c>
      <c r="AJ249" s="23">
        <f t="shared" si="438"/>
        <v>3550.6543208384128</v>
      </c>
      <c r="AK249" s="47">
        <f>AK236*AK246</f>
        <v>3631.9646931939969</v>
      </c>
      <c r="AL249" s="23">
        <f t="shared" si="439"/>
        <v>3660.6011883767037</v>
      </c>
      <c r="AM249" s="23">
        <f t="shared" si="439"/>
        <v>3689.2376835594105</v>
      </c>
      <c r="AN249" s="23">
        <f t="shared" si="439"/>
        <v>3717.8741787421168</v>
      </c>
      <c r="AO249" s="23">
        <f t="shared" si="439"/>
        <v>3746.5106739248235</v>
      </c>
      <c r="AP249" s="47">
        <f>AP236*AP246</f>
        <v>3775.1471691075303</v>
      </c>
    </row>
    <row r="250" spans="1:42">
      <c r="A250" s="2" t="s">
        <v>8</v>
      </c>
      <c r="B250" s="47">
        <v>0</v>
      </c>
      <c r="C250">
        <f t="shared" si="445"/>
        <v>0</v>
      </c>
      <c r="D250">
        <f t="shared" si="445"/>
        <v>0</v>
      </c>
      <c r="E250">
        <f t="shared" si="445"/>
        <v>0</v>
      </c>
      <c r="F250">
        <f t="shared" si="445"/>
        <v>0</v>
      </c>
      <c r="G250" s="47">
        <v>0</v>
      </c>
      <c r="H250">
        <f t="shared" si="334"/>
        <v>0</v>
      </c>
      <c r="I250" s="12">
        <f t="shared" si="332"/>
        <v>0</v>
      </c>
      <c r="J250">
        <f t="shared" si="332"/>
        <v>0</v>
      </c>
      <c r="K250">
        <f t="shared" si="332"/>
        <v>0</v>
      </c>
      <c r="L250" s="47">
        <v>0</v>
      </c>
      <c r="M250" s="23">
        <f t="shared" si="335"/>
        <v>0</v>
      </c>
      <c r="N250" s="23">
        <f t="shared" si="333"/>
        <v>0</v>
      </c>
      <c r="O250" s="23">
        <f t="shared" si="333"/>
        <v>0</v>
      </c>
      <c r="P250" s="23">
        <f t="shared" si="333"/>
        <v>0</v>
      </c>
      <c r="Q250" s="47">
        <v>0</v>
      </c>
      <c r="R250" s="23">
        <f t="shared" si="435"/>
        <v>0</v>
      </c>
      <c r="S250" s="23">
        <f t="shared" si="435"/>
        <v>0</v>
      </c>
      <c r="T250" s="23">
        <f t="shared" si="435"/>
        <v>0</v>
      </c>
      <c r="U250" s="23">
        <f t="shared" si="435"/>
        <v>0</v>
      </c>
      <c r="V250" s="47">
        <v>0</v>
      </c>
      <c r="W250" s="23">
        <f t="shared" si="436"/>
        <v>0</v>
      </c>
      <c r="X250" s="23">
        <f t="shared" si="436"/>
        <v>0</v>
      </c>
      <c r="Y250" s="23">
        <f t="shared" si="436"/>
        <v>0</v>
      </c>
      <c r="Z250" s="23">
        <f t="shared" si="436"/>
        <v>0</v>
      </c>
      <c r="AA250" s="47">
        <v>0</v>
      </c>
      <c r="AB250" s="23">
        <f t="shared" si="437"/>
        <v>0</v>
      </c>
      <c r="AC250" s="23">
        <f t="shared" si="437"/>
        <v>0</v>
      </c>
      <c r="AD250" s="23">
        <f t="shared" si="437"/>
        <v>0</v>
      </c>
      <c r="AE250" s="23">
        <f t="shared" si="437"/>
        <v>0</v>
      </c>
      <c r="AF250" s="47">
        <v>0</v>
      </c>
      <c r="AG250" s="23">
        <f t="shared" si="438"/>
        <v>0</v>
      </c>
      <c r="AH250" s="23">
        <f t="shared" si="438"/>
        <v>0</v>
      </c>
      <c r="AI250" s="23">
        <f t="shared" si="438"/>
        <v>0</v>
      </c>
      <c r="AJ250" s="23">
        <f t="shared" si="438"/>
        <v>0</v>
      </c>
      <c r="AK250" s="47">
        <v>0</v>
      </c>
      <c r="AL250" s="23">
        <f t="shared" si="439"/>
        <v>0</v>
      </c>
      <c r="AM250" s="23">
        <f t="shared" si="439"/>
        <v>0</v>
      </c>
      <c r="AN250" s="23">
        <f t="shared" si="439"/>
        <v>0</v>
      </c>
      <c r="AO250" s="23">
        <f t="shared" si="439"/>
        <v>0</v>
      </c>
      <c r="AP250" s="47">
        <v>0</v>
      </c>
    </row>
    <row r="251" spans="1:42">
      <c r="A251" s="2" t="s">
        <v>9</v>
      </c>
      <c r="B251" s="47">
        <v>542.38598150710413</v>
      </c>
      <c r="C251">
        <f t="shared" si="445"/>
        <v>548.69000578315377</v>
      </c>
      <c r="D251">
        <f t="shared" si="445"/>
        <v>554.99403005920328</v>
      </c>
      <c r="E251">
        <f t="shared" si="445"/>
        <v>561.29805433525291</v>
      </c>
      <c r="F251">
        <f t="shared" si="445"/>
        <v>567.60207861130243</v>
      </c>
      <c r="G251" s="47">
        <v>573.90610288735206</v>
      </c>
      <c r="H251">
        <f t="shared" si="334"/>
        <v>567.03631173491044</v>
      </c>
      <c r="I251" s="12">
        <f t="shared" si="332"/>
        <v>560.16652058246871</v>
      </c>
      <c r="J251">
        <f t="shared" si="332"/>
        <v>553.29672943002709</v>
      </c>
      <c r="K251">
        <f t="shared" si="332"/>
        <v>546.42693827758535</v>
      </c>
      <c r="L251" s="47">
        <v>539.55714712514373</v>
      </c>
      <c r="M251" s="23">
        <f t="shared" si="335"/>
        <v>557.58634010548076</v>
      </c>
      <c r="N251" s="23">
        <f t="shared" si="333"/>
        <v>575.61553308581779</v>
      </c>
      <c r="O251" s="23">
        <f t="shared" si="333"/>
        <v>593.64472606615493</v>
      </c>
      <c r="P251" s="23">
        <f t="shared" si="333"/>
        <v>611.67391904649196</v>
      </c>
      <c r="Q251" s="47">
        <v>629.70311202682899</v>
      </c>
      <c r="R251" s="23">
        <f t="shared" si="435"/>
        <v>672.94699386690536</v>
      </c>
      <c r="S251" s="23">
        <f t="shared" si="435"/>
        <v>716.19087570698173</v>
      </c>
      <c r="T251" s="23">
        <f t="shared" si="435"/>
        <v>759.4347575470581</v>
      </c>
      <c r="U251" s="23">
        <f t="shared" si="435"/>
        <v>802.67863938713435</v>
      </c>
      <c r="V251" s="47">
        <v>845.92252122721072</v>
      </c>
      <c r="W251" s="23">
        <f t="shared" si="436"/>
        <v>856.43240502997276</v>
      </c>
      <c r="X251" s="23">
        <f t="shared" si="436"/>
        <v>866.9422888327349</v>
      </c>
      <c r="Y251" s="23">
        <f t="shared" si="436"/>
        <v>877.45217263549694</v>
      </c>
      <c r="Z251" s="23">
        <f t="shared" si="436"/>
        <v>887.96205643825908</v>
      </c>
      <c r="AA251" s="47">
        <v>898.47194024102112</v>
      </c>
      <c r="AB251" s="23">
        <f t="shared" si="437"/>
        <v>863.34882874658024</v>
      </c>
      <c r="AC251" s="23">
        <f t="shared" si="437"/>
        <v>828.22571725213948</v>
      </c>
      <c r="AD251" s="23">
        <f t="shared" si="437"/>
        <v>793.1026057576986</v>
      </c>
      <c r="AE251" s="23">
        <f t="shared" si="437"/>
        <v>757.97949426325772</v>
      </c>
      <c r="AF251" s="47">
        <v>722.85638276881696</v>
      </c>
      <c r="AG251" s="23">
        <f t="shared" si="438"/>
        <v>721.57623276743732</v>
      </c>
      <c r="AH251" s="23">
        <f>$AF251+((AH$1-$AF$1)*($AK251-$AF251)/($AK$1-$AF$1))</f>
        <v>720.29608276605768</v>
      </c>
      <c r="AI251" s="23">
        <f t="shared" si="438"/>
        <v>719.01593276467793</v>
      </c>
      <c r="AJ251" s="23">
        <f t="shared" si="438"/>
        <v>717.73578276329829</v>
      </c>
      <c r="AK251" s="47">
        <v>716.45563276191865</v>
      </c>
      <c r="AL251" s="23">
        <f t="shared" si="439"/>
        <v>686.76655605777546</v>
      </c>
      <c r="AM251" s="23">
        <f t="shared" si="439"/>
        <v>657.07747935363227</v>
      </c>
      <c r="AN251" s="23">
        <f t="shared" si="439"/>
        <v>627.38840264948897</v>
      </c>
      <c r="AO251" s="23">
        <f t="shared" si="439"/>
        <v>597.69932594534578</v>
      </c>
      <c r="AP251" s="47">
        <v>568.01024924120259</v>
      </c>
    </row>
    <row r="252" spans="1:42" s="39" customFormat="1">
      <c r="A252" s="88"/>
      <c r="B252" s="88"/>
      <c r="C252" s="88"/>
      <c r="D252" s="88"/>
      <c r="E252" s="88"/>
      <c r="F252" s="88"/>
      <c r="G252" s="88"/>
      <c r="H252" s="88"/>
      <c r="I252" s="88"/>
      <c r="J252" s="88">
        <f t="shared" ref="J252" si="446">(J253-I253)/I253</f>
        <v>2.6391900536304601E-2</v>
      </c>
      <c r="K252" s="88">
        <f t="shared" ref="K252" si="447">(K253-J253)/J253</f>
        <v>2.5713278254158679E-2</v>
      </c>
      <c r="L252" s="88">
        <f t="shared" ref="L252" si="448">(L253-K253)/K253</f>
        <v>2.5068680302086432E-2</v>
      </c>
      <c r="M252" s="88">
        <f t="shared" ref="M252" si="449">(M253-L253)/L253</f>
        <v>2.4045393932161107E-2</v>
      </c>
      <c r="N252" s="88">
        <f t="shared" ref="N252" si="450">(N253-M253)/M253</f>
        <v>2.3480789108216056E-2</v>
      </c>
      <c r="O252" s="88">
        <f t="shared" ref="O252" si="451">(O253-N253)/N253</f>
        <v>2.2942090714448526E-2</v>
      </c>
      <c r="P252" s="88">
        <f t="shared" ref="P252" si="452">(P253-O253)/O253</f>
        <v>2.2427555697141364E-2</v>
      </c>
      <c r="Q252" s="88">
        <f t="shared" ref="Q252" si="453">(Q253-P253)/P253</f>
        <v>2.1935593942251638E-2</v>
      </c>
      <c r="R252" s="88">
        <f t="shared" ref="R252" si="454">(R253-Q253)/Q253</f>
        <v>1.8961682624344101E-2</v>
      </c>
      <c r="S252" s="88">
        <f t="shared" ref="S252" si="455">(S253-R253)/R253</f>
        <v>1.8608827935029052E-2</v>
      </c>
      <c r="T252" s="88">
        <f t="shared" ref="T252" si="456">(T253-S253)/S253</f>
        <v>1.8268865755614674E-2</v>
      </c>
      <c r="U252" s="88">
        <f t="shared" ref="U252" si="457">(U253-T253)/T253</f>
        <v>1.7941102168588956E-2</v>
      </c>
      <c r="V252" s="88">
        <f t="shared" ref="V252" si="458">(V253-U253)/U253</f>
        <v>1.7624892177325199E-2</v>
      </c>
      <c r="W252" s="88">
        <f t="shared" ref="W252" si="459">(W253-V253)/V253</f>
        <v>2.0721556706637657E-2</v>
      </c>
      <c r="X252" s="88">
        <f t="shared" ref="X252" si="460">(X253-W253)/W253</f>
        <v>2.0300890649841714E-2</v>
      </c>
      <c r="Y252" s="88">
        <f t="shared" ref="Y252" si="461">(Y253-X253)/X253</f>
        <v>1.9896964548283352E-2</v>
      </c>
      <c r="Z252" s="88">
        <f t="shared" ref="Z252" si="462">(Z253-Y253)/Y253</f>
        <v>1.9508798672712564E-2</v>
      </c>
      <c r="AA252" s="88">
        <f t="shared" ref="AA252" si="463">(AA253-Z253)/Z253</f>
        <v>1.9135488284270898E-2</v>
      </c>
      <c r="AB252" s="88">
        <f t="shared" ref="AB252" si="464">(AB253-AA253)/AA253</f>
        <v>2.3666443082004249E-2</v>
      </c>
      <c r="AC252" s="88">
        <f t="shared" ref="AC252" si="465">(AC253-AB253)/AB253</f>
        <v>2.3119291681331755E-2</v>
      </c>
      <c r="AD252" s="88">
        <f t="shared" ref="AD252" si="466">(AD253-AC253)/AC253</f>
        <v>2.2596868096719337E-2</v>
      </c>
      <c r="AE252" s="88">
        <f t="shared" ref="AE252" si="467">(AE253-AD253)/AD253</f>
        <v>2.2097533056967926E-2</v>
      </c>
      <c r="AF252" s="88">
        <f t="shared" ref="AF252" si="468">(AF253-AE253)/AE253</f>
        <v>2.1619789053669788E-2</v>
      </c>
      <c r="AG252" s="88">
        <f>(AG253-AF253)/AF253</f>
        <v>2.995788684961926E-2</v>
      </c>
      <c r="AH252" s="88">
        <f>(AH253-AG253)/AG253</f>
        <v>2.9086516285877339E-2</v>
      </c>
      <c r="AI252" s="88">
        <f t="shared" ref="AI252:AP252" si="469">(AI253-AH253)/AH253</f>
        <v>2.8264403260140472E-2</v>
      </c>
      <c r="AJ252" s="88">
        <f t="shared" si="469"/>
        <v>2.7487485874768774E-2</v>
      </c>
      <c r="AK252" s="88">
        <f t="shared" si="469"/>
        <v>2.6752136889888097E-2</v>
      </c>
      <c r="AL252" s="88">
        <f t="shared" si="469"/>
        <v>1.5505513531813122E-2</v>
      </c>
      <c r="AM252" s="88">
        <f t="shared" si="469"/>
        <v>1.5268763512555144E-2</v>
      </c>
      <c r="AN252" s="88">
        <f t="shared" si="469"/>
        <v>1.5039134524073397E-2</v>
      </c>
      <c r="AO252" s="88">
        <f t="shared" si="469"/>
        <v>1.4816310044168925E-2</v>
      </c>
      <c r="AP252" s="88">
        <f t="shared" si="469"/>
        <v>1.4599992035528144E-2</v>
      </c>
    </row>
    <row r="253" spans="1:42">
      <c r="A253" s="2" t="s">
        <v>10</v>
      </c>
      <c r="B253" s="47">
        <v>2312.2322443385233</v>
      </c>
      <c r="C253">
        <f t="shared" si="445"/>
        <v>2391.3145297274923</v>
      </c>
      <c r="D253">
        <f t="shared" si="445"/>
        <v>2470.3968151164613</v>
      </c>
      <c r="E253">
        <f t="shared" si="445"/>
        <v>2549.4791005054299</v>
      </c>
      <c r="F253">
        <f t="shared" si="445"/>
        <v>2628.5613858943989</v>
      </c>
      <c r="G253" s="47">
        <v>2707.6436712833679</v>
      </c>
      <c r="H253">
        <f t="shared" si="334"/>
        <v>2783.0856480371281</v>
      </c>
      <c r="I253" s="12">
        <f t="shared" si="332"/>
        <v>2858.5276247908887</v>
      </c>
      <c r="J253">
        <f t="shared" si="332"/>
        <v>2933.9696015446489</v>
      </c>
      <c r="K253">
        <f t="shared" si="332"/>
        <v>3009.4115782984095</v>
      </c>
      <c r="L253" s="47">
        <v>3084.8535550521697</v>
      </c>
      <c r="M253" s="23">
        <f t="shared" si="335"/>
        <v>3159.0300740064267</v>
      </c>
      <c r="N253" s="23">
        <f t="shared" si="333"/>
        <v>3233.2065929606838</v>
      </c>
      <c r="O253" s="23">
        <f t="shared" si="333"/>
        <v>3307.3831119149409</v>
      </c>
      <c r="P253" s="23">
        <f t="shared" si="333"/>
        <v>3381.5596308691979</v>
      </c>
      <c r="Q253" s="47">
        <v>3455.736149823455</v>
      </c>
      <c r="R253" s="23">
        <f t="shared" si="435"/>
        <v>3521.2627219298802</v>
      </c>
      <c r="S253" s="23">
        <f t="shared" si="435"/>
        <v>3586.7892940363054</v>
      </c>
      <c r="T253" s="23">
        <f t="shared" si="435"/>
        <v>3652.3158661427306</v>
      </c>
      <c r="U253" s="23">
        <f t="shared" si="435"/>
        <v>3717.8424382491557</v>
      </c>
      <c r="V253" s="47">
        <v>3783.3690103555809</v>
      </c>
      <c r="W253" s="23">
        <f t="shared" si="436"/>
        <v>3861.7663058457997</v>
      </c>
      <c r="X253" s="23">
        <f t="shared" si="436"/>
        <v>3940.1636013360185</v>
      </c>
      <c r="Y253" s="23">
        <f t="shared" si="436"/>
        <v>4018.5608968262377</v>
      </c>
      <c r="Z253" s="23">
        <f t="shared" si="436"/>
        <v>4096.958192316456</v>
      </c>
      <c r="AA253" s="47">
        <v>4175.3554878066752</v>
      </c>
      <c r="AB253" s="23">
        <f t="shared" si="437"/>
        <v>4274.171300805986</v>
      </c>
      <c r="AC253" s="23">
        <f t="shared" si="437"/>
        <v>4372.9871138052968</v>
      </c>
      <c r="AD253" s="23">
        <f t="shared" si="437"/>
        <v>4471.8029268046084</v>
      </c>
      <c r="AE253" s="23">
        <f t="shared" si="437"/>
        <v>4570.6187398039192</v>
      </c>
      <c r="AF253" s="47">
        <v>4669.43455280323</v>
      </c>
      <c r="AG253" s="23">
        <f>$AF253+((AG$1-$AF$1)*($AK253-$AF253)/($AK$1-$AF$1))</f>
        <v>4809.3209447878116</v>
      </c>
      <c r="AH253" s="23">
        <f>$AF253+((AH$1-$AF$1)*($AK253-$AF253)/($AK$1-$AF$1))</f>
        <v>4949.2073367723933</v>
      </c>
      <c r="AI253" s="23">
        <f>$AF253+((AI$1-$AF$1)*($AK253-$AF253)/($AK$1-$AF$1))</f>
        <v>5089.0937287569741</v>
      </c>
      <c r="AJ253" s="23">
        <f>$AF253+((AJ$1-$AF$1)*($AK253-$AF253)/($AK$1-$AF$1))</f>
        <v>5228.9801207415558</v>
      </c>
      <c r="AK253" s="47">
        <f>AK239*AK246</f>
        <v>5368.8665127261374</v>
      </c>
      <c r="AL253" s="23">
        <f t="shared" si="439"/>
        <v>5452.1135450897109</v>
      </c>
      <c r="AM253" s="23">
        <f t="shared" si="439"/>
        <v>5535.3605774532843</v>
      </c>
      <c r="AN253" s="23">
        <f t="shared" si="439"/>
        <v>5618.6076098168569</v>
      </c>
      <c r="AO253" s="23">
        <f t="shared" si="439"/>
        <v>5701.8546421804303</v>
      </c>
      <c r="AP253" s="47">
        <f>AP239*AP246</f>
        <v>5785.1016745440038</v>
      </c>
    </row>
    <row r="254" spans="1:42">
      <c r="A254" s="2" t="s">
        <v>11</v>
      </c>
      <c r="B254" s="47">
        <v>0</v>
      </c>
      <c r="C254">
        <f t="shared" si="445"/>
        <v>0</v>
      </c>
      <c r="D254">
        <f t="shared" si="445"/>
        <v>0</v>
      </c>
      <c r="E254">
        <f t="shared" si="445"/>
        <v>0</v>
      </c>
      <c r="F254">
        <f t="shared" si="445"/>
        <v>0</v>
      </c>
      <c r="G254" s="47">
        <v>0</v>
      </c>
      <c r="H254">
        <f t="shared" si="334"/>
        <v>0</v>
      </c>
      <c r="I254" s="12">
        <f t="shared" si="332"/>
        <v>0</v>
      </c>
      <c r="J254">
        <f t="shared" si="332"/>
        <v>0</v>
      </c>
      <c r="K254">
        <f t="shared" si="332"/>
        <v>0</v>
      </c>
      <c r="L254" s="47">
        <v>0</v>
      </c>
      <c r="M254" s="23">
        <f t="shared" si="335"/>
        <v>0</v>
      </c>
      <c r="N254" s="23">
        <f t="shared" si="333"/>
        <v>0</v>
      </c>
      <c r="O254" s="23">
        <f t="shared" si="333"/>
        <v>0</v>
      </c>
      <c r="P254" s="23">
        <f t="shared" si="333"/>
        <v>0</v>
      </c>
      <c r="Q254" s="47">
        <v>0</v>
      </c>
      <c r="R254" s="23">
        <f t="shared" si="435"/>
        <v>0</v>
      </c>
      <c r="S254" s="23">
        <f t="shared" si="435"/>
        <v>0</v>
      </c>
      <c r="T254" s="23">
        <f t="shared" si="435"/>
        <v>0</v>
      </c>
      <c r="U254" s="23">
        <f t="shared" si="435"/>
        <v>0</v>
      </c>
      <c r="V254" s="47">
        <v>0</v>
      </c>
      <c r="W254" s="23">
        <f t="shared" si="436"/>
        <v>0</v>
      </c>
      <c r="X254" s="23">
        <f t="shared" si="436"/>
        <v>0</v>
      </c>
      <c r="Y254" s="23">
        <f t="shared" si="436"/>
        <v>0</v>
      </c>
      <c r="Z254" s="23">
        <f t="shared" si="436"/>
        <v>0</v>
      </c>
      <c r="AA254" s="47">
        <v>0</v>
      </c>
      <c r="AB254" s="23">
        <f t="shared" si="437"/>
        <v>0</v>
      </c>
      <c r="AC254" s="23">
        <f t="shared" si="437"/>
        <v>0</v>
      </c>
      <c r="AD254" s="23">
        <f t="shared" si="437"/>
        <v>0</v>
      </c>
      <c r="AE254" s="23">
        <f t="shared" si="437"/>
        <v>0</v>
      </c>
      <c r="AF254" s="47">
        <v>0</v>
      </c>
      <c r="AG254" s="23">
        <f>$AF254+((AG$1-$AF$1)*($AK254-$AF254)/($AK$1-$AF$1))</f>
        <v>0</v>
      </c>
      <c r="AH254" s="23">
        <f t="shared" ref="AH254:AJ255" si="470">$AF255+((AH$1-$AF$1)*($AK254-$AF255)/($AK$1-$AF$1))</f>
        <v>0</v>
      </c>
      <c r="AI254" s="23">
        <f t="shared" si="470"/>
        <v>0</v>
      </c>
      <c r="AJ254" s="23">
        <f t="shared" si="470"/>
        <v>0</v>
      </c>
      <c r="AK254" s="47">
        <v>0</v>
      </c>
      <c r="AL254" s="23">
        <f t="shared" si="439"/>
        <v>0</v>
      </c>
      <c r="AM254" s="23">
        <f t="shared" si="439"/>
        <v>0</v>
      </c>
      <c r="AN254" s="23">
        <f t="shared" si="439"/>
        <v>0</v>
      </c>
      <c r="AO254" s="23">
        <f t="shared" si="439"/>
        <v>0</v>
      </c>
      <c r="AP254" s="47">
        <v>0</v>
      </c>
    </row>
    <row r="255" spans="1:42">
      <c r="A255" s="2" t="s">
        <v>12</v>
      </c>
      <c r="B255" s="47">
        <v>0</v>
      </c>
      <c r="C255">
        <f t="shared" si="445"/>
        <v>0</v>
      </c>
      <c r="D255">
        <f t="shared" si="445"/>
        <v>0</v>
      </c>
      <c r="E255">
        <f t="shared" si="445"/>
        <v>0</v>
      </c>
      <c r="F255">
        <f t="shared" si="445"/>
        <v>0</v>
      </c>
      <c r="G255" s="47">
        <v>0</v>
      </c>
      <c r="H255">
        <f t="shared" si="334"/>
        <v>0</v>
      </c>
      <c r="I255" s="12">
        <f t="shared" si="332"/>
        <v>0</v>
      </c>
      <c r="J255">
        <f t="shared" si="332"/>
        <v>0</v>
      </c>
      <c r="K255">
        <f t="shared" si="332"/>
        <v>0</v>
      </c>
      <c r="L255" s="47">
        <v>0</v>
      </c>
      <c r="M255" s="23">
        <f t="shared" si="335"/>
        <v>0</v>
      </c>
      <c r="N255" s="23">
        <f t="shared" si="333"/>
        <v>0</v>
      </c>
      <c r="O255" s="23">
        <f t="shared" si="333"/>
        <v>0</v>
      </c>
      <c r="P255" s="23">
        <f t="shared" si="333"/>
        <v>0</v>
      </c>
      <c r="Q255" s="47">
        <v>0</v>
      </c>
      <c r="R255" s="23">
        <f t="shared" si="435"/>
        <v>0</v>
      </c>
      <c r="S255" s="23">
        <f t="shared" si="435"/>
        <v>0</v>
      </c>
      <c r="T255" s="23">
        <f t="shared" si="435"/>
        <v>0</v>
      </c>
      <c r="U255" s="23">
        <f t="shared" si="435"/>
        <v>0</v>
      </c>
      <c r="V255" s="47">
        <v>0</v>
      </c>
      <c r="W255" s="23">
        <f t="shared" si="436"/>
        <v>0</v>
      </c>
      <c r="X255" s="23">
        <f t="shared" si="436"/>
        <v>0</v>
      </c>
      <c r="Y255" s="23">
        <f t="shared" si="436"/>
        <v>0</v>
      </c>
      <c r="Z255" s="23">
        <f t="shared" si="436"/>
        <v>0</v>
      </c>
      <c r="AA255" s="47">
        <v>0</v>
      </c>
      <c r="AB255" s="23">
        <f t="shared" si="437"/>
        <v>0</v>
      </c>
      <c r="AC255" s="23">
        <f t="shared" si="437"/>
        <v>0</v>
      </c>
      <c r="AD255" s="23">
        <f t="shared" si="437"/>
        <v>0</v>
      </c>
      <c r="AE255" s="23">
        <f t="shared" si="437"/>
        <v>0</v>
      </c>
      <c r="AF255" s="47">
        <v>0</v>
      </c>
      <c r="AG255" s="23">
        <f>$AF255+((AG$1-$AF$1)*($AK254-$AF255)/($AK$1-$AF$1))</f>
        <v>0</v>
      </c>
      <c r="AH255" s="23">
        <f t="shared" si="470"/>
        <v>0</v>
      </c>
      <c r="AI255" s="23">
        <f t="shared" si="470"/>
        <v>0</v>
      </c>
      <c r="AJ255" s="23">
        <f t="shared" si="470"/>
        <v>0</v>
      </c>
      <c r="AK255" s="47">
        <v>0</v>
      </c>
      <c r="AL255" s="23">
        <f t="shared" si="439"/>
        <v>0</v>
      </c>
      <c r="AM255" s="23">
        <f t="shared" si="439"/>
        <v>0</v>
      </c>
      <c r="AN255" s="23">
        <f t="shared" si="439"/>
        <v>0</v>
      </c>
      <c r="AO255" s="23">
        <f t="shared" si="439"/>
        <v>0</v>
      </c>
      <c r="AP255" s="47">
        <v>0</v>
      </c>
    </row>
    <row r="256" spans="1:42">
      <c r="A256" s="2" t="s">
        <v>13</v>
      </c>
      <c r="B256" s="47">
        <v>0</v>
      </c>
      <c r="C256">
        <f t="shared" si="445"/>
        <v>0</v>
      </c>
      <c r="D256">
        <f t="shared" si="445"/>
        <v>0</v>
      </c>
      <c r="E256">
        <f t="shared" si="445"/>
        <v>0</v>
      </c>
      <c r="F256">
        <f t="shared" si="445"/>
        <v>0</v>
      </c>
      <c r="G256" s="47">
        <v>0</v>
      </c>
      <c r="H256">
        <f t="shared" si="334"/>
        <v>0</v>
      </c>
      <c r="I256" s="12">
        <f t="shared" si="332"/>
        <v>0</v>
      </c>
      <c r="J256">
        <f t="shared" si="332"/>
        <v>0</v>
      </c>
      <c r="K256">
        <f t="shared" si="332"/>
        <v>0</v>
      </c>
      <c r="L256" s="47">
        <v>0</v>
      </c>
      <c r="M256" s="23">
        <f t="shared" si="335"/>
        <v>0</v>
      </c>
      <c r="N256" s="23">
        <f t="shared" si="333"/>
        <v>0</v>
      </c>
      <c r="O256" s="23">
        <f t="shared" si="333"/>
        <v>0</v>
      </c>
      <c r="P256" s="23">
        <f t="shared" si="333"/>
        <v>0</v>
      </c>
      <c r="Q256" s="47">
        <v>0</v>
      </c>
      <c r="R256" s="23">
        <f t="shared" si="435"/>
        <v>0</v>
      </c>
      <c r="S256" s="23">
        <f t="shared" si="435"/>
        <v>0</v>
      </c>
      <c r="T256" s="23">
        <f t="shared" si="435"/>
        <v>0</v>
      </c>
      <c r="U256" s="23">
        <f t="shared" si="435"/>
        <v>0</v>
      </c>
      <c r="V256" s="47">
        <v>0</v>
      </c>
      <c r="W256" s="23">
        <f t="shared" si="436"/>
        <v>0</v>
      </c>
      <c r="X256" s="23">
        <f t="shared" si="436"/>
        <v>0</v>
      </c>
      <c r="Y256" s="23">
        <f t="shared" si="436"/>
        <v>0</v>
      </c>
      <c r="Z256" s="23">
        <f t="shared" si="436"/>
        <v>0</v>
      </c>
      <c r="AA256" s="47">
        <v>0</v>
      </c>
      <c r="AB256" s="23">
        <f t="shared" si="437"/>
        <v>0</v>
      </c>
      <c r="AC256" s="23">
        <f t="shared" si="437"/>
        <v>0</v>
      </c>
      <c r="AD256" s="23">
        <f t="shared" si="437"/>
        <v>0</v>
      </c>
      <c r="AE256" s="23">
        <f t="shared" si="437"/>
        <v>0</v>
      </c>
      <c r="AF256" s="47">
        <v>0</v>
      </c>
      <c r="AG256" s="23">
        <f>$AF256+((AG$1-$AF$1)*($AK255-$AF256)/($AK$1-$AF$1))</f>
        <v>0</v>
      </c>
      <c r="AH256" s="23">
        <f t="shared" ref="AH256:AJ256" si="471">$AF256+((AH$1-$AF$1)*($AK255-$AF256)/($AK$1-$AF$1))</f>
        <v>0</v>
      </c>
      <c r="AI256" s="23">
        <f t="shared" si="471"/>
        <v>0</v>
      </c>
      <c r="AJ256" s="23">
        <f t="shared" si="471"/>
        <v>0</v>
      </c>
      <c r="AK256" s="47">
        <v>0</v>
      </c>
      <c r="AL256" s="23">
        <f t="shared" si="439"/>
        <v>0</v>
      </c>
      <c r="AM256" s="23">
        <f t="shared" si="439"/>
        <v>0</v>
      </c>
      <c r="AN256" s="23">
        <f t="shared" si="439"/>
        <v>0</v>
      </c>
      <c r="AO256" s="23">
        <f t="shared" si="439"/>
        <v>0</v>
      </c>
      <c r="AP256" s="47">
        <v>0</v>
      </c>
    </row>
    <row r="257" spans="1:42">
      <c r="A257" s="2"/>
      <c r="B257" s="47"/>
      <c r="G257" s="47"/>
      <c r="L257" s="47"/>
      <c r="M257" s="23"/>
      <c r="N257" s="23"/>
      <c r="O257" s="23"/>
      <c r="P257" s="23"/>
      <c r="Q257" s="47"/>
      <c r="R257" s="23"/>
      <c r="S257" s="23"/>
      <c r="T257" s="23"/>
      <c r="U257" s="23"/>
      <c r="V257" s="47"/>
      <c r="W257" s="23"/>
      <c r="X257" s="23"/>
      <c r="Y257" s="23"/>
      <c r="Z257" s="23"/>
      <c r="AA257" s="47"/>
      <c r="AB257" s="23"/>
      <c r="AC257" s="23"/>
      <c r="AD257" s="23"/>
      <c r="AE257" s="23"/>
      <c r="AF257" s="47"/>
      <c r="AG257" s="23"/>
      <c r="AH257" s="23"/>
      <c r="AI257" s="23"/>
      <c r="AJ257" s="23"/>
      <c r="AK257" s="47"/>
      <c r="AL257" s="23"/>
      <c r="AM257" s="23"/>
      <c r="AN257" s="23"/>
      <c r="AO257" s="23"/>
      <c r="AP257" s="47"/>
    </row>
    <row r="258" spans="1:42">
      <c r="A258" s="2" t="s">
        <v>14</v>
      </c>
      <c r="B258" s="47">
        <v>465.33655637062918</v>
      </c>
      <c r="C258">
        <f t="shared" si="445"/>
        <v>493.10961482541171</v>
      </c>
      <c r="D258">
        <f t="shared" si="445"/>
        <v>520.88267328019424</v>
      </c>
      <c r="E258">
        <f t="shared" si="445"/>
        <v>548.65573173497683</v>
      </c>
      <c r="F258">
        <f t="shared" si="445"/>
        <v>576.4287901897593</v>
      </c>
      <c r="G258" s="47">
        <v>604.20184864454188</v>
      </c>
      <c r="H258">
        <f t="shared" si="334"/>
        <v>621.2905914922984</v>
      </c>
      <c r="I258" s="12">
        <f t="shared" si="332"/>
        <v>638.37933434005492</v>
      </c>
      <c r="J258">
        <f t="shared" si="332"/>
        <v>655.46807718781145</v>
      </c>
      <c r="K258">
        <f t="shared" si="332"/>
        <v>672.55682003556797</v>
      </c>
      <c r="L258" s="47">
        <v>689.64556288332449</v>
      </c>
      <c r="M258" s="23">
        <f t="shared" si="335"/>
        <v>726.15244672425865</v>
      </c>
      <c r="N258" s="23">
        <f t="shared" si="333"/>
        <v>762.65933056519293</v>
      </c>
      <c r="O258" s="23">
        <f t="shared" si="333"/>
        <v>799.1662144061271</v>
      </c>
      <c r="P258" s="23">
        <f t="shared" si="333"/>
        <v>835.67309824706126</v>
      </c>
      <c r="Q258" s="47">
        <v>872.17998208799554</v>
      </c>
      <c r="R258" s="23">
        <f t="shared" si="435"/>
        <v>889.65075549819835</v>
      </c>
      <c r="S258" s="23">
        <f t="shared" si="435"/>
        <v>907.12152890840116</v>
      </c>
      <c r="T258" s="23">
        <f t="shared" si="435"/>
        <v>924.59230231860397</v>
      </c>
      <c r="U258" s="23">
        <f t="shared" si="435"/>
        <v>942.06307572880678</v>
      </c>
      <c r="V258" s="47">
        <v>959.53384913900959</v>
      </c>
      <c r="W258" s="23">
        <f t="shared" si="436"/>
        <v>1019.251076587194</v>
      </c>
      <c r="X258" s="23">
        <f t="shared" si="436"/>
        <v>1078.9683040353784</v>
      </c>
      <c r="Y258" s="23">
        <f t="shared" si="436"/>
        <v>1138.685531483563</v>
      </c>
      <c r="Z258" s="23">
        <f t="shared" si="436"/>
        <v>1198.4027589317473</v>
      </c>
      <c r="AA258" s="47">
        <v>1258.1199863799318</v>
      </c>
      <c r="AB258" s="23">
        <f t="shared" si="437"/>
        <v>1374.9030740532676</v>
      </c>
      <c r="AC258" s="23">
        <f t="shared" si="437"/>
        <v>1491.6861617266034</v>
      </c>
      <c r="AD258" s="23">
        <f t="shared" si="437"/>
        <v>1608.4692493999391</v>
      </c>
      <c r="AE258" s="23">
        <f t="shared" si="437"/>
        <v>1725.2523370732749</v>
      </c>
      <c r="AF258" s="47">
        <f>AF243*AF246</f>
        <v>1842.0354247466107</v>
      </c>
      <c r="AG258" s="23">
        <f t="shared" ref="AG258:AJ259" si="472">$AF258+((AG$1-$AF$1)*($AK258-$AF258)/($AK$1-$AF$1))</f>
        <v>1937.1422079336162</v>
      </c>
      <c r="AH258" s="23">
        <f t="shared" si="472"/>
        <v>2032.2489911206219</v>
      </c>
      <c r="AI258" s="23">
        <f t="shared" si="472"/>
        <v>2127.3557743076276</v>
      </c>
      <c r="AJ258" s="23">
        <f t="shared" si="472"/>
        <v>2222.4625574946331</v>
      </c>
      <c r="AK258" s="47">
        <f>AK243*AK246</f>
        <v>2317.5693406816386</v>
      </c>
      <c r="AL258" s="23">
        <f t="shared" si="439"/>
        <v>2383.206458084263</v>
      </c>
      <c r="AM258" s="23">
        <f t="shared" si="439"/>
        <v>2448.8435754868879</v>
      </c>
      <c r="AN258" s="23">
        <f t="shared" si="439"/>
        <v>2514.4806928895123</v>
      </c>
      <c r="AO258" s="23">
        <f t="shared" si="439"/>
        <v>2580.1178102921372</v>
      </c>
      <c r="AP258" s="47">
        <f>AP243*AP246</f>
        <v>2645.7549276947616</v>
      </c>
    </row>
    <row r="259" spans="1:42">
      <c r="A259" s="2" t="s">
        <v>15</v>
      </c>
      <c r="B259" s="47">
        <v>116.21645998418116</v>
      </c>
      <c r="C259">
        <f t="shared" si="445"/>
        <v>119.82805908080428</v>
      </c>
      <c r="D259">
        <f t="shared" si="445"/>
        <v>123.43965817742742</v>
      </c>
      <c r="E259">
        <f t="shared" si="445"/>
        <v>127.05125727405054</v>
      </c>
      <c r="F259">
        <f t="shared" si="445"/>
        <v>130.66285637067367</v>
      </c>
      <c r="G259" s="47">
        <v>134.2744554672968</v>
      </c>
      <c r="H259">
        <f t="shared" si="334"/>
        <v>138.92187065424577</v>
      </c>
      <c r="I259" s="12">
        <f t="shared" si="332"/>
        <v>143.56928584119473</v>
      </c>
      <c r="J259">
        <f t="shared" si="332"/>
        <v>148.21670102814372</v>
      </c>
      <c r="K259">
        <f t="shared" si="332"/>
        <v>152.86411621509268</v>
      </c>
      <c r="L259" s="47">
        <v>157.51153140204164</v>
      </c>
      <c r="M259" s="23">
        <f t="shared" si="335"/>
        <v>161.24799210389841</v>
      </c>
      <c r="N259" s="23">
        <f t="shared" si="333"/>
        <v>164.98445280575518</v>
      </c>
      <c r="O259" s="23">
        <f t="shared" si="333"/>
        <v>168.72091350761195</v>
      </c>
      <c r="P259" s="23">
        <f t="shared" si="333"/>
        <v>172.45737420946872</v>
      </c>
      <c r="Q259" s="47">
        <v>176.1938349113255</v>
      </c>
      <c r="R259" s="23">
        <f t="shared" si="435"/>
        <v>179.46661228584304</v>
      </c>
      <c r="S259" s="23">
        <f t="shared" si="435"/>
        <v>182.73938966036059</v>
      </c>
      <c r="T259" s="23">
        <f t="shared" si="435"/>
        <v>186.01216703487816</v>
      </c>
      <c r="U259" s="23">
        <f t="shared" si="435"/>
        <v>189.28494440939571</v>
      </c>
      <c r="V259" s="47">
        <v>192.55772178391325</v>
      </c>
      <c r="W259" s="23">
        <f t="shared" si="436"/>
        <v>196.59757093344064</v>
      </c>
      <c r="X259" s="23">
        <f t="shared" si="436"/>
        <v>200.63742008296805</v>
      </c>
      <c r="Y259" s="23">
        <f t="shared" si="436"/>
        <v>204.67726923249543</v>
      </c>
      <c r="Z259" s="23">
        <f>$V259+((Z$1-$V$1)*($AA259-$V259)/($AA$1-$V$1))</f>
        <v>208.71711838202285</v>
      </c>
      <c r="AA259" s="47">
        <v>212.75696753155023</v>
      </c>
      <c r="AB259" s="23">
        <f t="shared" si="437"/>
        <v>217.85773567829466</v>
      </c>
      <c r="AC259" s="23">
        <f>$AA259+((AC$1-$AA$1)*($AF259-$AA259)/($AF$1-$AA$1))</f>
        <v>222.95850382503906</v>
      </c>
      <c r="AD259" s="23">
        <f t="shared" si="437"/>
        <v>228.05927197178349</v>
      </c>
      <c r="AE259" s="23">
        <f>$AA259+((AE$1-$AA$1)*($AF259-$AA259)/($AF$1-$AA$1))</f>
        <v>233.16004011852789</v>
      </c>
      <c r="AF259" s="47">
        <v>238.26080826527232</v>
      </c>
      <c r="AG259" s="23">
        <f t="shared" si="472"/>
        <v>245.23741073947934</v>
      </c>
      <c r="AH259" s="23">
        <f t="shared" si="472"/>
        <v>252.21401321368634</v>
      </c>
      <c r="AI259" s="23">
        <f t="shared" si="472"/>
        <v>259.19061568789334</v>
      </c>
      <c r="AJ259" s="23">
        <f t="shared" si="472"/>
        <v>266.16721816210037</v>
      </c>
      <c r="AK259" s="47">
        <f>AK244*AK246</f>
        <v>273.1438206363074</v>
      </c>
      <c r="AL259" s="23">
        <f t="shared" si="439"/>
        <v>277.51225239154627</v>
      </c>
      <c r="AM259" s="23">
        <f t="shared" si="439"/>
        <v>281.8806841467852</v>
      </c>
      <c r="AN259" s="23">
        <f t="shared" si="439"/>
        <v>286.24911590202407</v>
      </c>
      <c r="AO259" s="23">
        <f t="shared" si="439"/>
        <v>290.617547657263</v>
      </c>
      <c r="AP259" s="47">
        <f>AP244*AP246</f>
        <v>294.98597941250188</v>
      </c>
    </row>
    <row r="260" spans="1:42">
      <c r="A260" s="2" t="s">
        <v>16</v>
      </c>
      <c r="B260" s="47">
        <v>0</v>
      </c>
      <c r="C260">
        <f t="shared" si="445"/>
        <v>0</v>
      </c>
      <c r="D260">
        <f t="shared" si="445"/>
        <v>0</v>
      </c>
      <c r="E260">
        <f t="shared" si="445"/>
        <v>0</v>
      </c>
      <c r="F260">
        <f t="shared" si="445"/>
        <v>0</v>
      </c>
      <c r="G260" s="47">
        <v>0</v>
      </c>
      <c r="H260">
        <f t="shared" si="334"/>
        <v>0</v>
      </c>
      <c r="I260" s="12">
        <f t="shared" si="332"/>
        <v>0</v>
      </c>
      <c r="J260">
        <f t="shared" si="332"/>
        <v>0</v>
      </c>
      <c r="K260">
        <f t="shared" si="332"/>
        <v>0</v>
      </c>
      <c r="L260" s="47">
        <v>0</v>
      </c>
      <c r="M260" s="23">
        <f t="shared" si="335"/>
        <v>0</v>
      </c>
      <c r="N260" s="23">
        <f t="shared" si="333"/>
        <v>0</v>
      </c>
      <c r="O260" s="23">
        <f t="shared" si="333"/>
        <v>0</v>
      </c>
      <c r="P260" s="23">
        <f t="shared" si="333"/>
        <v>0</v>
      </c>
      <c r="Q260" s="47">
        <v>0</v>
      </c>
      <c r="R260" s="23">
        <f t="shared" si="435"/>
        <v>0</v>
      </c>
      <c r="S260" s="23">
        <f t="shared" si="435"/>
        <v>0</v>
      </c>
      <c r="T260" s="23">
        <f t="shared" si="435"/>
        <v>0</v>
      </c>
      <c r="U260" s="23">
        <f t="shared" si="435"/>
        <v>0</v>
      </c>
      <c r="V260" s="47">
        <v>0</v>
      </c>
      <c r="W260" s="23">
        <f t="shared" si="436"/>
        <v>0</v>
      </c>
      <c r="X260" s="23">
        <f t="shared" si="436"/>
        <v>0</v>
      </c>
      <c r="Y260" s="23">
        <f t="shared" si="436"/>
        <v>0</v>
      </c>
      <c r="Z260" s="23">
        <f t="shared" si="436"/>
        <v>0</v>
      </c>
      <c r="AA260" s="47">
        <v>0</v>
      </c>
      <c r="AB260" s="23">
        <f t="shared" si="437"/>
        <v>0</v>
      </c>
      <c r="AC260" s="23">
        <f t="shared" si="437"/>
        <v>0</v>
      </c>
      <c r="AD260" s="23">
        <f t="shared" si="437"/>
        <v>0</v>
      </c>
      <c r="AE260" s="23">
        <f t="shared" si="437"/>
        <v>0</v>
      </c>
      <c r="AF260" s="47">
        <v>0</v>
      </c>
      <c r="AG260" s="47">
        <v>0</v>
      </c>
      <c r="AH260" s="47">
        <v>0</v>
      </c>
      <c r="AI260" s="47">
        <v>0</v>
      </c>
      <c r="AJ260" s="47">
        <v>0</v>
      </c>
      <c r="AK260" s="47">
        <v>0</v>
      </c>
      <c r="AL260" s="47">
        <v>0</v>
      </c>
      <c r="AM260" s="47">
        <v>0</v>
      </c>
      <c r="AN260" s="47">
        <v>0</v>
      </c>
      <c r="AO260" s="47">
        <v>0</v>
      </c>
      <c r="AP260" s="47">
        <v>0</v>
      </c>
    </row>
    <row r="261" spans="1:42">
      <c r="B261" s="47"/>
      <c r="C261" s="23"/>
      <c r="D261" s="23"/>
      <c r="E261" s="23"/>
      <c r="F261" s="23"/>
      <c r="G261" s="47"/>
      <c r="L261" s="47"/>
      <c r="M261" s="23"/>
      <c r="N261" s="23"/>
      <c r="O261" s="23"/>
      <c r="P261" s="23"/>
      <c r="Q261" s="47"/>
      <c r="R261" s="23"/>
      <c r="S261" s="23"/>
      <c r="T261" s="23"/>
      <c r="U261" s="23"/>
      <c r="V261" s="47"/>
      <c r="W261" s="23"/>
      <c r="X261" s="23"/>
      <c r="Y261" s="23"/>
      <c r="Z261" s="23"/>
      <c r="AA261" s="47"/>
      <c r="AB261" s="23"/>
      <c r="AC261" s="23"/>
      <c r="AD261" s="23"/>
      <c r="AE261" s="23"/>
      <c r="AF261" s="47"/>
      <c r="AG261" s="23"/>
      <c r="AH261" s="23"/>
      <c r="AI261" s="23"/>
      <c r="AJ261" s="23"/>
      <c r="AK261" s="47"/>
      <c r="AL261" s="23"/>
      <c r="AM261" s="23"/>
      <c r="AN261" s="23"/>
      <c r="AO261" s="23"/>
      <c r="AP261" s="47"/>
    </row>
    <row r="262" spans="1:42">
      <c r="A262" s="1" t="s">
        <v>104</v>
      </c>
      <c r="B262" s="47"/>
      <c r="C262" s="23"/>
      <c r="D262" s="23"/>
      <c r="E262" s="23"/>
      <c r="F262" s="23"/>
      <c r="G262" s="47"/>
      <c r="J262" s="88">
        <f t="shared" ref="J262" si="473">(J263-I263)/I263</f>
        <v>3.7326094333220996E-3</v>
      </c>
      <c r="K262" s="88">
        <f t="shared" ref="K262" si="474">(K263-J263)/J263</f>
        <v>3.7187288708585729E-3</v>
      </c>
      <c r="L262" s="88">
        <f t="shared" ref="L262" si="475">(L263-K263)/K263</f>
        <v>3.7049511620074866E-3</v>
      </c>
      <c r="M262" s="88">
        <f t="shared" ref="M262" si="476">(M263-L263)/L263</f>
        <v>5.0335570469798654E-3</v>
      </c>
      <c r="N262" s="88">
        <f t="shared" ref="N262" si="477">(N263-M263)/M263</f>
        <v>5.008347245409015E-3</v>
      </c>
      <c r="O262" s="88">
        <f t="shared" ref="O262" si="478">(O263-N263)/N263</f>
        <v>4.9833887043189366E-3</v>
      </c>
      <c r="P262" s="88">
        <f t="shared" ref="P262" si="479">(P263-O263)/O263</f>
        <v>4.9586776859504135E-3</v>
      </c>
      <c r="Q262" s="88">
        <f t="shared" ref="Q262" si="480">(Q263-P263)/P263</f>
        <v>4.9342105263157892E-3</v>
      </c>
      <c r="R262" s="88">
        <f t="shared" ref="R262" si="481">(R263-Q263)/Q263</f>
        <v>3.2733224222585926E-3</v>
      </c>
      <c r="S262" s="88">
        <f t="shared" ref="S262" si="482">(S263-R263)/R263</f>
        <v>3.2626427406199023E-3</v>
      </c>
      <c r="T262" s="88">
        <f t="shared" ref="T262" si="483">(T263-S263)/S263</f>
        <v>3.2520325203252032E-3</v>
      </c>
      <c r="U262" s="88">
        <f t="shared" ref="U262" si="484">(U263-T263)/T263</f>
        <v>3.2414910858995136E-3</v>
      </c>
      <c r="V262" s="88">
        <f t="shared" ref="V262" si="485">(V263-U263)/U263</f>
        <v>3.2310177705977385E-3</v>
      </c>
      <c r="W262" s="88">
        <f t="shared" ref="W262" si="486">(W263-V263)/V263</f>
        <v>2.5764895330113087E-3</v>
      </c>
      <c r="X262" s="88">
        <f t="shared" ref="X262" si="487">(X263-W263)/W263</f>
        <v>2.5698682942499563E-3</v>
      </c>
      <c r="Y262" s="88">
        <f t="shared" ref="Y262" si="488">(Y263-X263)/X263</f>
        <v>2.5632809996794441E-3</v>
      </c>
      <c r="Z262" s="88">
        <f t="shared" ref="Z262" si="489">(Z263-Y263)/Y263</f>
        <v>2.5567273889421905E-3</v>
      </c>
      <c r="AA262" s="88">
        <f t="shared" ref="AA262" si="490">(AA263-Z263)/Z263</f>
        <v>2.5502072043353885E-3</v>
      </c>
      <c r="AB262" s="88">
        <f t="shared" ref="AB262" si="491">(AB263-AA263)/AA263</f>
        <v>1.9077901430843329E-3</v>
      </c>
      <c r="AC262" s="88">
        <f t="shared" ref="AC262" si="492">(AC263-AB263)/AB263</f>
        <v>1.9041574103458136E-3</v>
      </c>
      <c r="AD262" s="88">
        <f t="shared" ref="AD262" si="493">(AD263-AC263)/AC263</f>
        <v>1.9005384859044116E-3</v>
      </c>
      <c r="AE262" s="88">
        <f t="shared" ref="AE262" si="494">(AE263-AD263)/AD263</f>
        <v>1.8969332911791524E-3</v>
      </c>
      <c r="AF262" s="88">
        <f t="shared" ref="AF262" si="495">(AF263-AE263)/AE263</f>
        <v>1.8933417481856194E-3</v>
      </c>
      <c r="AG262" s="88">
        <f t="shared" ref="AG262" si="496">(AG263-AF263)/AF263</f>
        <v>1.2598425196849678E-3</v>
      </c>
      <c r="AH262" s="88">
        <f t="shared" ref="AH262" si="497">(AH263-AG263)/AG263</f>
        <v>1.2582573136207427E-3</v>
      </c>
      <c r="AI262" s="88">
        <f t="shared" ref="AI262" si="498">(AI263-AH263)/AH263</f>
        <v>1.2566760917372833E-3</v>
      </c>
      <c r="AJ262" s="88">
        <f t="shared" ref="AJ262" si="499">(AJ263-AI263)/AI263</f>
        <v>1.2550988390336809E-3</v>
      </c>
      <c r="AK262" s="88">
        <f t="shared" ref="AK262" si="500">(AK263-AJ263)/AJ263</f>
        <v>1.253525540582818E-3</v>
      </c>
      <c r="AL262" s="88">
        <f t="shared" ref="AL262" si="501">(AL263-AK263)/AK263</f>
        <v>1.2519561815335751E-3</v>
      </c>
      <c r="AM262" s="88">
        <f t="shared" ref="AM262" si="502">(AM263-AL263)/AL263</f>
        <v>1.250390747108578E-3</v>
      </c>
      <c r="AN262" s="88">
        <f t="shared" ref="AN262" si="503">(AN263-AM263)/AM263</f>
        <v>1.2488292226037379E-3</v>
      </c>
      <c r="AO262" s="88">
        <f t="shared" ref="AO262" si="504">(AO263-AN263)/AN263</f>
        <v>1.247271593389567E-3</v>
      </c>
      <c r="AP262" s="88">
        <f t="shared" ref="AP262" si="505">(AP263-AO263)/AO263</f>
        <v>1.2457178449080575E-3</v>
      </c>
    </row>
    <row r="263" spans="1:42">
      <c r="A263" s="2" t="s">
        <v>7</v>
      </c>
      <c r="B263" s="47">
        <v>715</v>
      </c>
      <c r="C263">
        <f t="shared" ref="C263:F263" si="506">$B263+((C$1-$B$1)*($G263-$B263)/($G$1-$B$1))</f>
        <v>689</v>
      </c>
      <c r="D263">
        <f t="shared" si="506"/>
        <v>663</v>
      </c>
      <c r="E263">
        <f t="shared" si="506"/>
        <v>637</v>
      </c>
      <c r="F263">
        <f t="shared" si="506"/>
        <v>611</v>
      </c>
      <c r="G263" s="47">
        <v>585</v>
      </c>
      <c r="H263">
        <f t="shared" si="334"/>
        <v>587.20000000000005</v>
      </c>
      <c r="I263" s="12">
        <f t="shared" si="332"/>
        <v>589.4</v>
      </c>
      <c r="J263">
        <f t="shared" si="332"/>
        <v>591.6</v>
      </c>
      <c r="K263">
        <f t="shared" si="332"/>
        <v>593.79999999999995</v>
      </c>
      <c r="L263" s="47">
        <v>596</v>
      </c>
      <c r="M263" s="23">
        <f t="shared" si="335"/>
        <v>599</v>
      </c>
      <c r="N263" s="23">
        <f t="shared" si="333"/>
        <v>602</v>
      </c>
      <c r="O263" s="23">
        <f t="shared" si="333"/>
        <v>605</v>
      </c>
      <c r="P263" s="23">
        <f t="shared" si="333"/>
        <v>608</v>
      </c>
      <c r="Q263" s="47">
        <v>611</v>
      </c>
      <c r="R263" s="23">
        <f t="shared" ref="R263:U286" si="507">$Q263+((R$1-$Q$1)*($V263-$Q263)/($V$1-$Q$1))</f>
        <v>613</v>
      </c>
      <c r="S263" s="23">
        <f t="shared" si="507"/>
        <v>615</v>
      </c>
      <c r="T263" s="23">
        <f t="shared" si="507"/>
        <v>617</v>
      </c>
      <c r="U263" s="23">
        <f t="shared" si="507"/>
        <v>619</v>
      </c>
      <c r="V263" s="47">
        <v>621</v>
      </c>
      <c r="W263" s="23">
        <f t="shared" ref="W263:Z286" si="508">$V263+((W$1-$V$1)*($AA263-$V263)/($AA$1-$V$1))</f>
        <v>622.6</v>
      </c>
      <c r="X263" s="23">
        <f t="shared" si="508"/>
        <v>624.20000000000005</v>
      </c>
      <c r="Y263" s="23">
        <f t="shared" si="508"/>
        <v>625.79999999999995</v>
      </c>
      <c r="Z263" s="23">
        <f t="shared" si="508"/>
        <v>627.4</v>
      </c>
      <c r="AA263" s="47">
        <v>629</v>
      </c>
      <c r="AB263" s="23">
        <f t="shared" ref="AB263:AE286" si="509">$AA263+((AB$1-$AA$1)*($AF263-$AA263)/($AF$1-$AA$1))</f>
        <v>630.20000000000005</v>
      </c>
      <c r="AC263" s="23">
        <f t="shared" si="509"/>
        <v>631.4</v>
      </c>
      <c r="AD263" s="23">
        <f t="shared" si="509"/>
        <v>632.6</v>
      </c>
      <c r="AE263" s="23">
        <f t="shared" si="509"/>
        <v>633.79999999999995</v>
      </c>
      <c r="AF263" s="47">
        <v>635</v>
      </c>
      <c r="AG263" s="23">
        <f t="shared" ref="AG263:AJ264" si="510">$AF263+((AG$1-$AF$1)*($AK263-$AF263)/($AK$1-$AF$1))</f>
        <v>635.79999999999995</v>
      </c>
      <c r="AH263" s="23">
        <f t="shared" si="510"/>
        <v>636.6</v>
      </c>
      <c r="AI263" s="23">
        <f t="shared" si="510"/>
        <v>637.4</v>
      </c>
      <c r="AJ263" s="23">
        <f t="shared" si="510"/>
        <v>638.20000000000005</v>
      </c>
      <c r="AK263" s="47">
        <v>639</v>
      </c>
      <c r="AL263" s="23">
        <f t="shared" ref="AL263:AO264" si="511">$AK263+((AL$1-$AK$1)*($AP263-$AK263)/($AP$1-$AK$1))</f>
        <v>639.79999999999995</v>
      </c>
      <c r="AM263" s="23">
        <f t="shared" si="511"/>
        <v>640.6</v>
      </c>
      <c r="AN263" s="23">
        <f t="shared" si="511"/>
        <v>641.4</v>
      </c>
      <c r="AO263" s="23">
        <f t="shared" si="511"/>
        <v>642.20000000000005</v>
      </c>
      <c r="AP263" s="47">
        <v>643</v>
      </c>
    </row>
    <row r="264" spans="1:42">
      <c r="A264" s="2" t="s">
        <v>8</v>
      </c>
      <c r="B264" s="47"/>
      <c r="C264" s="23"/>
      <c r="D264" s="23"/>
      <c r="E264" s="23"/>
      <c r="F264" s="23"/>
      <c r="G264" s="47"/>
      <c r="H264">
        <f t="shared" si="334"/>
        <v>0</v>
      </c>
      <c r="I264" s="12">
        <f t="shared" si="332"/>
        <v>0</v>
      </c>
      <c r="J264">
        <f t="shared" si="332"/>
        <v>0</v>
      </c>
      <c r="K264">
        <f t="shared" si="332"/>
        <v>0</v>
      </c>
      <c r="L264" s="47"/>
      <c r="M264" s="23">
        <f t="shared" si="335"/>
        <v>0</v>
      </c>
      <c r="N264" s="23">
        <f t="shared" si="333"/>
        <v>0</v>
      </c>
      <c r="O264" s="23">
        <f t="shared" si="333"/>
        <v>0</v>
      </c>
      <c r="P264" s="23">
        <f t="shared" si="333"/>
        <v>0</v>
      </c>
      <c r="Q264" s="47"/>
      <c r="R264" s="23">
        <f t="shared" si="507"/>
        <v>0</v>
      </c>
      <c r="S264" s="23">
        <f t="shared" si="507"/>
        <v>0</v>
      </c>
      <c r="T264" s="23">
        <f t="shared" si="507"/>
        <v>0</v>
      </c>
      <c r="U264" s="23">
        <f t="shared" si="507"/>
        <v>0</v>
      </c>
      <c r="V264" s="47"/>
      <c r="W264" s="23">
        <f t="shared" si="508"/>
        <v>0</v>
      </c>
      <c r="X264" s="23">
        <f t="shared" si="508"/>
        <v>0</v>
      </c>
      <c r="Y264" s="23">
        <f t="shared" si="508"/>
        <v>0</v>
      </c>
      <c r="Z264" s="23">
        <f t="shared" si="508"/>
        <v>0</v>
      </c>
      <c r="AA264" s="47"/>
      <c r="AB264" s="23">
        <f t="shared" si="509"/>
        <v>0</v>
      </c>
      <c r="AC264" s="23">
        <f t="shared" si="509"/>
        <v>0</v>
      </c>
      <c r="AD264" s="23">
        <f t="shared" si="509"/>
        <v>0</v>
      </c>
      <c r="AE264" s="23">
        <f t="shared" si="509"/>
        <v>0</v>
      </c>
      <c r="AF264" s="47"/>
      <c r="AG264" s="23">
        <f t="shared" si="510"/>
        <v>0</v>
      </c>
      <c r="AH264" s="23">
        <f t="shared" si="510"/>
        <v>0</v>
      </c>
      <c r="AI264" s="23">
        <f t="shared" si="510"/>
        <v>0</v>
      </c>
      <c r="AJ264" s="23">
        <f t="shared" si="510"/>
        <v>0</v>
      </c>
      <c r="AK264" s="47"/>
      <c r="AL264" s="23">
        <f t="shared" si="511"/>
        <v>0</v>
      </c>
      <c r="AM264" s="23">
        <f t="shared" si="511"/>
        <v>0</v>
      </c>
      <c r="AN264" s="23">
        <f t="shared" si="511"/>
        <v>0</v>
      </c>
      <c r="AO264" s="23">
        <f t="shared" si="511"/>
        <v>0</v>
      </c>
      <c r="AP264" s="47"/>
    </row>
    <row r="265" spans="1:42">
      <c r="A265" s="2"/>
      <c r="B265" s="47"/>
      <c r="C265" s="23"/>
      <c r="D265" s="23"/>
      <c r="E265" s="23"/>
      <c r="F265" s="23"/>
      <c r="G265" s="47"/>
      <c r="J265" s="88">
        <f t="shared" ref="J265" si="512">(J266-I266)/I266</f>
        <v>3.2558139534883852E-2</v>
      </c>
      <c r="K265" s="88">
        <f t="shared" ref="K265" si="513">(K266-J266)/J266</f>
        <v>3.1531531531531529E-2</v>
      </c>
      <c r="L265" s="88">
        <f t="shared" ref="L265" si="514">(L266-K266)/K266</f>
        <v>3.0567685589519646E-2</v>
      </c>
      <c r="M265" s="88">
        <f t="shared" ref="M265" si="515">(M266-L266)/L266</f>
        <v>4.8305084745762727E-2</v>
      </c>
      <c r="N265" s="88">
        <f t="shared" ref="N265" si="516">(N266-M266)/M266</f>
        <v>4.6079223928860047E-2</v>
      </c>
      <c r="O265" s="88">
        <f t="shared" ref="O265" si="517">(O266-N266)/N266</f>
        <v>4.4049459041730979E-2</v>
      </c>
      <c r="P265" s="88">
        <f t="shared" ref="P265" si="518">(P266-O266)/O266</f>
        <v>4.2190969652109674E-2</v>
      </c>
      <c r="Q265" s="88">
        <f t="shared" ref="Q265" si="519">(Q266-P266)/P266</f>
        <v>4.0482954545454461E-2</v>
      </c>
      <c r="R265" s="88">
        <f t="shared" ref="R265" si="520">(R266-Q266)/Q266</f>
        <v>3.4470989761092224E-2</v>
      </c>
      <c r="S265" s="88">
        <f t="shared" ref="S265" si="521">(S266-R266)/R266</f>
        <v>3.3322335862751455E-2</v>
      </c>
      <c r="T265" s="88">
        <f t="shared" ref="T265" si="522">(T266-S266)/S266</f>
        <v>3.2247765006385772E-2</v>
      </c>
      <c r="U265" s="88">
        <f t="shared" ref="U265" si="523">(U266-T266)/T266</f>
        <v>3.1240334055057117E-2</v>
      </c>
      <c r="V265" s="88">
        <f t="shared" ref="V265" si="524">(V266-U266)/U266</f>
        <v>3.029394121175772E-2</v>
      </c>
      <c r="W265" s="88">
        <f t="shared" ref="W265" si="525">(W266-V266)/V266</f>
        <v>2.5618631732168884E-2</v>
      </c>
      <c r="X265" s="88">
        <f t="shared" ref="X265" si="526">(X266-W266)/W266</f>
        <v>2.4978711325574825E-2</v>
      </c>
      <c r="Y265" s="88">
        <f t="shared" ref="Y265" si="527">(Y266-X266)/X266</f>
        <v>2.4369980614788019E-2</v>
      </c>
      <c r="Z265" s="88">
        <f t="shared" ref="Z265" si="528">(Z266-Y266)/Y266</f>
        <v>2.3790213571235501E-2</v>
      </c>
      <c r="AA265" s="88">
        <f t="shared" ref="AA265" si="529">(AA266-Z266)/Z266</f>
        <v>2.3237391074729368E-2</v>
      </c>
      <c r="AB265" s="88">
        <f t="shared" ref="AB265" si="530">(AB266-AA266)/AA266</f>
        <v>1.935483870967742E-2</v>
      </c>
      <c r="AC265" s="88">
        <f t="shared" ref="AC265" si="531">(AC266-AB266)/AB266</f>
        <v>1.8987341772151899E-2</v>
      </c>
      <c r="AD265" s="88">
        <f t="shared" ref="AD265" si="532">(AD266-AC266)/AC266</f>
        <v>1.8633540372670808E-2</v>
      </c>
      <c r="AE265" s="88">
        <f t="shared" ref="AE265" si="533">(AE266-AD266)/AD266</f>
        <v>1.8292682926829267E-2</v>
      </c>
      <c r="AF265" s="88">
        <f t="shared" ref="AF265" si="534">(AF266-AE266)/AE266</f>
        <v>1.7964071856287425E-2</v>
      </c>
      <c r="AG265" s="88">
        <f t="shared" ref="AG265" si="535">(AG266-AF266)/AF266</f>
        <v>1.4823529411764732E-2</v>
      </c>
      <c r="AH265" s="88">
        <f t="shared" ref="AH265" si="536">(AH266-AG266)/AG266</f>
        <v>1.460700208671461E-2</v>
      </c>
      <c r="AI265" s="88">
        <f t="shared" ref="AI265" si="537">(AI266-AH266)/AH266</f>
        <v>1.4396709323583076E-2</v>
      </c>
      <c r="AJ265" s="88">
        <f t="shared" ref="AJ265" si="538">(AJ266-AI266)/AI266</f>
        <v>1.4192385672448776E-2</v>
      </c>
      <c r="AK265" s="88">
        <f t="shared" ref="AK265" si="539">(AK266-AJ266)/AJ266</f>
        <v>1.3993780541981367E-2</v>
      </c>
      <c r="AL265" s="88">
        <f t="shared" ref="AL265" si="540">(AL266-AK266)/AK266</f>
        <v>1.1171960569550981E-2</v>
      </c>
      <c r="AM265" s="88">
        <f t="shared" ref="AM265" si="541">(AM266-AL266)/AL266</f>
        <v>1.1048526863084848E-2</v>
      </c>
      <c r="AN265" s="88">
        <f t="shared" ref="AN265" si="542">(AN266-AM266)/AM266</f>
        <v>1.0927790872080614E-2</v>
      </c>
      <c r="AO265" s="88">
        <f t="shared" ref="AO265" si="543">(AO266-AN266)/AN266</f>
        <v>1.0809665112335663E-2</v>
      </c>
      <c r="AP265" s="88">
        <f t="shared" ref="AP265" si="544">(AP266-AO266)/AO266</f>
        <v>1.0694065841895624E-2</v>
      </c>
    </row>
    <row r="266" spans="1:42" ht="13.25" customHeight="1">
      <c r="A266" s="2" t="s">
        <v>9</v>
      </c>
      <c r="B266" s="47">
        <v>329</v>
      </c>
      <c r="C266">
        <f t="shared" ref="C266:F268" si="545">$B266+((C$1-$B$1)*($G266-$B266)/($G$1-$B$1))</f>
        <v>343.6</v>
      </c>
      <c r="D266">
        <f t="shared" si="545"/>
        <v>358.2</v>
      </c>
      <c r="E266">
        <f t="shared" si="545"/>
        <v>372.8</v>
      </c>
      <c r="F266">
        <f t="shared" si="545"/>
        <v>387.4</v>
      </c>
      <c r="G266" s="47">
        <v>402</v>
      </c>
      <c r="H266">
        <f t="shared" si="334"/>
        <v>416</v>
      </c>
      <c r="I266" s="12">
        <f t="shared" si="332"/>
        <v>430</v>
      </c>
      <c r="J266">
        <f t="shared" si="332"/>
        <v>444.00000000000006</v>
      </c>
      <c r="K266">
        <f t="shared" si="332"/>
        <v>458.00000000000006</v>
      </c>
      <c r="L266" s="47">
        <v>472.00000000000006</v>
      </c>
      <c r="M266" s="23">
        <f t="shared" si="335"/>
        <v>494.80000000000007</v>
      </c>
      <c r="N266" s="23">
        <f t="shared" si="333"/>
        <v>517.6</v>
      </c>
      <c r="O266" s="23">
        <f t="shared" si="333"/>
        <v>540.4</v>
      </c>
      <c r="P266" s="23">
        <f t="shared" si="333"/>
        <v>563.20000000000005</v>
      </c>
      <c r="Q266" s="47">
        <v>586</v>
      </c>
      <c r="R266" s="23">
        <f t="shared" si="507"/>
        <v>606.20000000000005</v>
      </c>
      <c r="S266" s="23">
        <f t="shared" si="507"/>
        <v>626.4</v>
      </c>
      <c r="T266" s="23">
        <f t="shared" si="507"/>
        <v>646.6</v>
      </c>
      <c r="U266" s="23">
        <f t="shared" si="507"/>
        <v>666.8</v>
      </c>
      <c r="V266" s="47">
        <v>687</v>
      </c>
      <c r="W266" s="23">
        <f t="shared" si="508"/>
        <v>704.6</v>
      </c>
      <c r="X266" s="23">
        <f t="shared" si="508"/>
        <v>722.2</v>
      </c>
      <c r="Y266" s="23">
        <f t="shared" si="508"/>
        <v>739.8</v>
      </c>
      <c r="Z266" s="23">
        <f t="shared" si="508"/>
        <v>757.4</v>
      </c>
      <c r="AA266" s="47">
        <v>775</v>
      </c>
      <c r="AB266" s="23">
        <f t="shared" si="509"/>
        <v>790</v>
      </c>
      <c r="AC266" s="23">
        <f t="shared" si="509"/>
        <v>805</v>
      </c>
      <c r="AD266" s="23">
        <f t="shared" si="509"/>
        <v>820</v>
      </c>
      <c r="AE266" s="23">
        <f t="shared" si="509"/>
        <v>835</v>
      </c>
      <c r="AF266" s="47">
        <v>850</v>
      </c>
      <c r="AG266" s="23">
        <f t="shared" ref="AG266:AJ273" si="546">$AF266+((AG$1-$AF$1)*($AK266-$AF266)/($AK$1-$AF$1))</f>
        <v>862.6</v>
      </c>
      <c r="AH266" s="23">
        <f t="shared" si="546"/>
        <v>875.2</v>
      </c>
      <c r="AI266" s="23">
        <f t="shared" si="546"/>
        <v>887.8</v>
      </c>
      <c r="AJ266" s="23">
        <f t="shared" si="546"/>
        <v>900.4</v>
      </c>
      <c r="AK266" s="47">
        <v>913</v>
      </c>
      <c r="AL266" s="23">
        <f t="shared" ref="AL266:AO273" si="547">$AK266+((AL$1-$AK$1)*($AP266-$AK266)/($AP$1-$AK$1))</f>
        <v>923.2</v>
      </c>
      <c r="AM266" s="23">
        <f t="shared" si="547"/>
        <v>933.4</v>
      </c>
      <c r="AN266" s="23">
        <f t="shared" si="547"/>
        <v>943.6</v>
      </c>
      <c r="AO266" s="23">
        <f t="shared" si="547"/>
        <v>953.8</v>
      </c>
      <c r="AP266" s="47">
        <v>964</v>
      </c>
    </row>
    <row r="267" spans="1:42">
      <c r="A267" s="2" t="s">
        <v>10</v>
      </c>
      <c r="B267" s="47">
        <v>91.999999999999986</v>
      </c>
      <c r="C267">
        <f t="shared" si="545"/>
        <v>85.799999999999983</v>
      </c>
      <c r="D267">
        <f t="shared" si="545"/>
        <v>79.599999999999994</v>
      </c>
      <c r="E267">
        <f t="shared" si="545"/>
        <v>73.399999999999991</v>
      </c>
      <c r="F267">
        <f t="shared" si="545"/>
        <v>67.199999999999989</v>
      </c>
      <c r="G267" s="47">
        <v>60.999999999999993</v>
      </c>
      <c r="H267">
        <f t="shared" si="334"/>
        <v>60.599999999999994</v>
      </c>
      <c r="I267" s="12">
        <f t="shared" si="332"/>
        <v>60.199999999999996</v>
      </c>
      <c r="J267">
        <f t="shared" si="332"/>
        <v>59.8</v>
      </c>
      <c r="K267">
        <f t="shared" si="332"/>
        <v>59.4</v>
      </c>
      <c r="L267" s="47">
        <v>59</v>
      </c>
      <c r="M267" s="23">
        <f t="shared" si="335"/>
        <v>58.6</v>
      </c>
      <c r="N267" s="23">
        <f t="shared" si="333"/>
        <v>58.2</v>
      </c>
      <c r="O267" s="23">
        <f t="shared" si="333"/>
        <v>57.8</v>
      </c>
      <c r="P267" s="23">
        <f t="shared" si="333"/>
        <v>57.4</v>
      </c>
      <c r="Q267" s="47">
        <v>57</v>
      </c>
      <c r="R267" s="23">
        <f t="shared" si="507"/>
        <v>56.6</v>
      </c>
      <c r="S267" s="23">
        <f t="shared" si="507"/>
        <v>56.2</v>
      </c>
      <c r="T267" s="23">
        <f t="shared" si="507"/>
        <v>55.8</v>
      </c>
      <c r="U267" s="23">
        <f t="shared" si="507"/>
        <v>55.4</v>
      </c>
      <c r="V267" s="47">
        <v>55</v>
      </c>
      <c r="W267" s="23">
        <f t="shared" si="508"/>
        <v>54.8</v>
      </c>
      <c r="X267" s="23">
        <f t="shared" si="508"/>
        <v>54.6</v>
      </c>
      <c r="Y267" s="23">
        <f t="shared" si="508"/>
        <v>54.4</v>
      </c>
      <c r="Z267" s="23">
        <f t="shared" si="508"/>
        <v>54.2</v>
      </c>
      <c r="AA267" s="47">
        <v>54</v>
      </c>
      <c r="AB267" s="23">
        <f t="shared" si="509"/>
        <v>53.8</v>
      </c>
      <c r="AC267" s="23">
        <f t="shared" si="509"/>
        <v>53.6</v>
      </c>
      <c r="AD267" s="23">
        <f t="shared" si="509"/>
        <v>53.4</v>
      </c>
      <c r="AE267" s="23">
        <f t="shared" si="509"/>
        <v>53.2</v>
      </c>
      <c r="AF267" s="47">
        <v>53</v>
      </c>
      <c r="AG267" s="23">
        <f t="shared" si="546"/>
        <v>52.8</v>
      </c>
      <c r="AH267" s="23">
        <f t="shared" si="546"/>
        <v>52.6</v>
      </c>
      <c r="AI267" s="23">
        <f t="shared" si="546"/>
        <v>52.4</v>
      </c>
      <c r="AJ267" s="23">
        <f t="shared" si="546"/>
        <v>52.2</v>
      </c>
      <c r="AK267" s="47">
        <v>52</v>
      </c>
      <c r="AL267" s="23">
        <f t="shared" si="547"/>
        <v>52</v>
      </c>
      <c r="AM267" s="23">
        <f t="shared" si="547"/>
        <v>52</v>
      </c>
      <c r="AN267" s="23">
        <f t="shared" si="547"/>
        <v>52</v>
      </c>
      <c r="AO267" s="23">
        <f t="shared" si="547"/>
        <v>52</v>
      </c>
      <c r="AP267" s="47">
        <v>52</v>
      </c>
    </row>
    <row r="268" spans="1:42">
      <c r="A268" s="2" t="s">
        <v>11</v>
      </c>
      <c r="B268" s="47">
        <v>3</v>
      </c>
      <c r="C268">
        <f t="shared" si="545"/>
        <v>2.6</v>
      </c>
      <c r="D268">
        <f t="shared" si="545"/>
        <v>2.2000000000000002</v>
      </c>
      <c r="E268">
        <f t="shared" si="545"/>
        <v>1.8</v>
      </c>
      <c r="F268">
        <f t="shared" si="545"/>
        <v>1.4</v>
      </c>
      <c r="G268" s="47">
        <v>1</v>
      </c>
      <c r="H268">
        <f t="shared" si="334"/>
        <v>1</v>
      </c>
      <c r="I268" s="12">
        <f t="shared" si="332"/>
        <v>1</v>
      </c>
      <c r="J268">
        <f t="shared" si="332"/>
        <v>1</v>
      </c>
      <c r="K268">
        <f t="shared" si="332"/>
        <v>1</v>
      </c>
      <c r="L268" s="47">
        <v>1</v>
      </c>
      <c r="M268" s="23">
        <f t="shared" si="335"/>
        <v>1</v>
      </c>
      <c r="N268" s="23">
        <f t="shared" si="333"/>
        <v>1</v>
      </c>
      <c r="O268" s="23">
        <f t="shared" si="333"/>
        <v>1</v>
      </c>
      <c r="P268" s="23">
        <f t="shared" si="333"/>
        <v>1</v>
      </c>
      <c r="Q268" s="47">
        <v>1</v>
      </c>
      <c r="R268" s="23">
        <f t="shared" si="507"/>
        <v>1</v>
      </c>
      <c r="S268" s="23">
        <f t="shared" si="507"/>
        <v>1</v>
      </c>
      <c r="T268" s="23">
        <f t="shared" si="507"/>
        <v>1</v>
      </c>
      <c r="U268" s="23">
        <f t="shared" si="507"/>
        <v>1</v>
      </c>
      <c r="V268" s="47">
        <v>1</v>
      </c>
      <c r="W268" s="23">
        <f t="shared" si="508"/>
        <v>1</v>
      </c>
      <c r="X268" s="23">
        <f t="shared" si="508"/>
        <v>1</v>
      </c>
      <c r="Y268" s="23">
        <f t="shared" si="508"/>
        <v>1</v>
      </c>
      <c r="Z268" s="23">
        <f t="shared" si="508"/>
        <v>1</v>
      </c>
      <c r="AA268" s="47">
        <v>1</v>
      </c>
      <c r="AB268" s="23">
        <f t="shared" si="509"/>
        <v>1</v>
      </c>
      <c r="AC268" s="23">
        <f t="shared" si="509"/>
        <v>1</v>
      </c>
      <c r="AD268" s="23">
        <f t="shared" si="509"/>
        <v>1</v>
      </c>
      <c r="AE268" s="23">
        <f t="shared" si="509"/>
        <v>1</v>
      </c>
      <c r="AF268" s="47">
        <v>1</v>
      </c>
      <c r="AG268" s="23">
        <f t="shared" si="546"/>
        <v>1</v>
      </c>
      <c r="AH268" s="23">
        <f t="shared" si="546"/>
        <v>1</v>
      </c>
      <c r="AI268" s="23">
        <f t="shared" si="546"/>
        <v>1</v>
      </c>
      <c r="AJ268" s="23">
        <f t="shared" si="546"/>
        <v>1</v>
      </c>
      <c r="AK268" s="47">
        <v>1</v>
      </c>
      <c r="AL268" s="23">
        <f t="shared" si="547"/>
        <v>1</v>
      </c>
      <c r="AM268" s="23">
        <f t="shared" si="547"/>
        <v>1</v>
      </c>
      <c r="AN268" s="23">
        <f t="shared" si="547"/>
        <v>1</v>
      </c>
      <c r="AO268" s="23">
        <f t="shared" si="547"/>
        <v>1</v>
      </c>
      <c r="AP268" s="47">
        <v>1</v>
      </c>
    </row>
    <row r="269" spans="1:42">
      <c r="A269" s="2" t="s">
        <v>12</v>
      </c>
      <c r="B269" s="47"/>
      <c r="C269" s="23"/>
      <c r="D269" s="23"/>
      <c r="E269" s="23"/>
      <c r="F269" s="23"/>
      <c r="G269" s="47"/>
      <c r="H269">
        <f t="shared" si="334"/>
        <v>0</v>
      </c>
      <c r="I269" s="12">
        <f t="shared" si="332"/>
        <v>0</v>
      </c>
      <c r="J269">
        <f t="shared" si="332"/>
        <v>0</v>
      </c>
      <c r="K269">
        <f t="shared" si="332"/>
        <v>0</v>
      </c>
      <c r="L269" s="47"/>
      <c r="M269" s="23">
        <f t="shared" si="335"/>
        <v>0</v>
      </c>
      <c r="N269" s="23">
        <f t="shared" si="333"/>
        <v>0</v>
      </c>
      <c r="O269" s="23">
        <f t="shared" si="333"/>
        <v>0</v>
      </c>
      <c r="P269" s="23">
        <f t="shared" si="333"/>
        <v>0</v>
      </c>
      <c r="Q269" s="47"/>
      <c r="R269" s="23">
        <f t="shared" si="507"/>
        <v>0</v>
      </c>
      <c r="S269" s="23">
        <f t="shared" si="507"/>
        <v>0</v>
      </c>
      <c r="T269" s="23">
        <f t="shared" si="507"/>
        <v>0</v>
      </c>
      <c r="U269" s="23">
        <f t="shared" si="507"/>
        <v>0</v>
      </c>
      <c r="V269" s="47"/>
      <c r="W269" s="23">
        <f t="shared" si="508"/>
        <v>0</v>
      </c>
      <c r="X269" s="23">
        <f t="shared" si="508"/>
        <v>0</v>
      </c>
      <c r="Y269" s="23">
        <f t="shared" si="508"/>
        <v>0</v>
      </c>
      <c r="Z269" s="23">
        <f t="shared" si="508"/>
        <v>0</v>
      </c>
      <c r="AA269" s="47"/>
      <c r="AB269" s="23">
        <f t="shared" si="509"/>
        <v>0</v>
      </c>
      <c r="AC269" s="23">
        <f t="shared" si="509"/>
        <v>0</v>
      </c>
      <c r="AD269" s="23">
        <f t="shared" si="509"/>
        <v>0</v>
      </c>
      <c r="AE269" s="23">
        <f t="shared" si="509"/>
        <v>0</v>
      </c>
      <c r="AF269" s="47"/>
      <c r="AG269" s="23">
        <f t="shared" si="546"/>
        <v>0</v>
      </c>
      <c r="AH269" s="23">
        <f t="shared" si="546"/>
        <v>0</v>
      </c>
      <c r="AI269" s="23">
        <f t="shared" si="546"/>
        <v>0</v>
      </c>
      <c r="AJ269" s="23">
        <f t="shared" si="546"/>
        <v>0</v>
      </c>
      <c r="AK269" s="47"/>
      <c r="AL269" s="23">
        <f t="shared" si="547"/>
        <v>0</v>
      </c>
      <c r="AM269" s="23">
        <f t="shared" si="547"/>
        <v>0</v>
      </c>
      <c r="AN269" s="23">
        <f t="shared" si="547"/>
        <v>0</v>
      </c>
      <c r="AO269" s="23">
        <f t="shared" si="547"/>
        <v>0</v>
      </c>
      <c r="AP269" s="47"/>
    </row>
    <row r="270" spans="1:42">
      <c r="A270" s="2" t="s">
        <v>13</v>
      </c>
      <c r="B270" s="47"/>
      <c r="C270" s="23"/>
      <c r="D270" s="23"/>
      <c r="E270" s="23"/>
      <c r="F270" s="23"/>
      <c r="G270" s="47"/>
      <c r="H270">
        <f t="shared" si="334"/>
        <v>0</v>
      </c>
      <c r="I270" s="12">
        <f t="shared" si="332"/>
        <v>0</v>
      </c>
      <c r="J270">
        <f t="shared" si="332"/>
        <v>0</v>
      </c>
      <c r="K270">
        <f t="shared" si="332"/>
        <v>0</v>
      </c>
      <c r="L270" s="47"/>
      <c r="M270" s="23">
        <f t="shared" si="335"/>
        <v>0</v>
      </c>
      <c r="N270" s="23">
        <f t="shared" si="333"/>
        <v>0</v>
      </c>
      <c r="O270" s="23">
        <f t="shared" si="333"/>
        <v>0</v>
      </c>
      <c r="P270" s="23">
        <f t="shared" si="333"/>
        <v>0</v>
      </c>
      <c r="Q270" s="47"/>
      <c r="R270" s="23">
        <f t="shared" si="507"/>
        <v>0</v>
      </c>
      <c r="S270" s="23">
        <f t="shared" si="507"/>
        <v>0</v>
      </c>
      <c r="T270" s="23">
        <f t="shared" si="507"/>
        <v>0</v>
      </c>
      <c r="U270" s="23">
        <f t="shared" si="507"/>
        <v>0</v>
      </c>
      <c r="V270" s="47"/>
      <c r="W270" s="23">
        <f t="shared" si="508"/>
        <v>0</v>
      </c>
      <c r="X270" s="23">
        <f t="shared" si="508"/>
        <v>0</v>
      </c>
      <c r="Y270" s="23">
        <f t="shared" si="508"/>
        <v>0</v>
      </c>
      <c r="Z270" s="23">
        <f t="shared" si="508"/>
        <v>0</v>
      </c>
      <c r="AA270" s="47"/>
      <c r="AB270" s="23">
        <f t="shared" si="509"/>
        <v>0</v>
      </c>
      <c r="AC270" s="23">
        <f t="shared" si="509"/>
        <v>0</v>
      </c>
      <c r="AD270" s="23">
        <f t="shared" si="509"/>
        <v>0</v>
      </c>
      <c r="AE270" s="23">
        <f t="shared" si="509"/>
        <v>0</v>
      </c>
      <c r="AF270" s="47"/>
      <c r="AG270" s="23">
        <f t="shared" si="546"/>
        <v>0</v>
      </c>
      <c r="AH270" s="23">
        <f t="shared" si="546"/>
        <v>0</v>
      </c>
      <c r="AI270" s="23">
        <f t="shared" si="546"/>
        <v>0</v>
      </c>
      <c r="AJ270" s="23">
        <f t="shared" si="546"/>
        <v>0</v>
      </c>
      <c r="AK270" s="47"/>
      <c r="AL270" s="23">
        <f t="shared" si="547"/>
        <v>0</v>
      </c>
      <c r="AM270" s="23">
        <f t="shared" si="547"/>
        <v>0</v>
      </c>
      <c r="AN270" s="23">
        <f t="shared" si="547"/>
        <v>0</v>
      </c>
      <c r="AO270" s="23">
        <f t="shared" si="547"/>
        <v>0</v>
      </c>
      <c r="AP270" s="47"/>
    </row>
    <row r="271" spans="1:42">
      <c r="A271" s="2" t="s">
        <v>14</v>
      </c>
      <c r="B271" s="47">
        <v>64</v>
      </c>
      <c r="C271">
        <f t="shared" ref="C271:F272" si="548">$B271+((C$1-$B$1)*($G271-$B271)/($G$1-$B$1))</f>
        <v>59.6</v>
      </c>
      <c r="D271">
        <f t="shared" si="548"/>
        <v>55.2</v>
      </c>
      <c r="E271">
        <f t="shared" si="548"/>
        <v>50.8</v>
      </c>
      <c r="F271">
        <f t="shared" si="548"/>
        <v>46.4</v>
      </c>
      <c r="G271" s="47">
        <v>42</v>
      </c>
      <c r="H271">
        <f t="shared" si="334"/>
        <v>41.8</v>
      </c>
      <c r="I271" s="12">
        <f t="shared" si="332"/>
        <v>41.6</v>
      </c>
      <c r="J271">
        <f t="shared" si="332"/>
        <v>41.4</v>
      </c>
      <c r="K271">
        <f t="shared" si="332"/>
        <v>41.2</v>
      </c>
      <c r="L271" s="47">
        <v>41</v>
      </c>
      <c r="M271" s="23">
        <f t="shared" si="335"/>
        <v>40.800000000000004</v>
      </c>
      <c r="N271" s="23">
        <f t="shared" si="333"/>
        <v>40.6</v>
      </c>
      <c r="O271" s="23">
        <f t="shared" si="333"/>
        <v>40.400000000000006</v>
      </c>
      <c r="P271" s="23">
        <f t="shared" si="333"/>
        <v>40.200000000000003</v>
      </c>
      <c r="Q271" s="47">
        <v>40.000000000000007</v>
      </c>
      <c r="R271" s="23">
        <f t="shared" si="507"/>
        <v>40.000000000000007</v>
      </c>
      <c r="S271" s="23">
        <f t="shared" si="507"/>
        <v>40.000000000000007</v>
      </c>
      <c r="T271" s="23">
        <f t="shared" si="507"/>
        <v>40</v>
      </c>
      <c r="U271" s="23">
        <f t="shared" si="507"/>
        <v>40</v>
      </c>
      <c r="V271" s="47">
        <v>40</v>
      </c>
      <c r="W271" s="23">
        <f t="shared" si="508"/>
        <v>39.799999999999997</v>
      </c>
      <c r="X271" s="23">
        <f t="shared" si="508"/>
        <v>39.6</v>
      </c>
      <c r="Y271" s="23">
        <f t="shared" si="508"/>
        <v>39.4</v>
      </c>
      <c r="Z271" s="23">
        <f t="shared" si="508"/>
        <v>39.200000000000003</v>
      </c>
      <c r="AA271" s="47">
        <v>39</v>
      </c>
      <c r="AB271" s="23">
        <f t="shared" si="509"/>
        <v>39</v>
      </c>
      <c r="AC271" s="23">
        <f t="shared" si="509"/>
        <v>39</v>
      </c>
      <c r="AD271" s="23">
        <f t="shared" si="509"/>
        <v>39</v>
      </c>
      <c r="AE271" s="23">
        <f t="shared" si="509"/>
        <v>39</v>
      </c>
      <c r="AF271" s="47">
        <v>39</v>
      </c>
      <c r="AG271" s="23">
        <f t="shared" si="546"/>
        <v>39</v>
      </c>
      <c r="AH271" s="23">
        <f t="shared" si="546"/>
        <v>39</v>
      </c>
      <c r="AI271" s="23">
        <f t="shared" si="546"/>
        <v>39</v>
      </c>
      <c r="AJ271" s="23">
        <f t="shared" si="546"/>
        <v>39</v>
      </c>
      <c r="AK271" s="47">
        <v>39</v>
      </c>
      <c r="AL271" s="23">
        <f t="shared" si="547"/>
        <v>39</v>
      </c>
      <c r="AM271" s="23">
        <f t="shared" si="547"/>
        <v>39</v>
      </c>
      <c r="AN271" s="23">
        <f t="shared" si="547"/>
        <v>39</v>
      </c>
      <c r="AO271" s="23">
        <f t="shared" si="547"/>
        <v>39</v>
      </c>
      <c r="AP271" s="47">
        <v>39</v>
      </c>
    </row>
    <row r="272" spans="1:42">
      <c r="A272" s="2" t="s">
        <v>15</v>
      </c>
      <c r="B272" s="47">
        <v>10</v>
      </c>
      <c r="C272">
        <f t="shared" si="548"/>
        <v>13.2</v>
      </c>
      <c r="D272">
        <f t="shared" si="548"/>
        <v>16.399999999999999</v>
      </c>
      <c r="E272">
        <f t="shared" si="548"/>
        <v>19.600000000000001</v>
      </c>
      <c r="F272">
        <f t="shared" si="548"/>
        <v>22.8</v>
      </c>
      <c r="G272" s="47">
        <v>26</v>
      </c>
      <c r="H272">
        <f t="shared" si="334"/>
        <v>25.6</v>
      </c>
      <c r="I272" s="12">
        <f t="shared" si="332"/>
        <v>25.2</v>
      </c>
      <c r="J272">
        <f t="shared" si="332"/>
        <v>24.8</v>
      </c>
      <c r="K272">
        <f t="shared" si="332"/>
        <v>24.4</v>
      </c>
      <c r="L272" s="47">
        <v>24</v>
      </c>
      <c r="M272" s="23">
        <f t="shared" si="335"/>
        <v>23.4</v>
      </c>
      <c r="N272" s="23">
        <f t="shared" si="333"/>
        <v>22.8</v>
      </c>
      <c r="O272" s="23">
        <f t="shared" si="333"/>
        <v>22.2</v>
      </c>
      <c r="P272" s="23">
        <f t="shared" si="333"/>
        <v>21.6</v>
      </c>
      <c r="Q272" s="47">
        <v>21</v>
      </c>
      <c r="R272" s="23">
        <f t="shared" si="507"/>
        <v>20.8</v>
      </c>
      <c r="S272" s="23">
        <f t="shared" si="507"/>
        <v>20.6</v>
      </c>
      <c r="T272" s="23">
        <f t="shared" si="507"/>
        <v>20.399999999999999</v>
      </c>
      <c r="U272" s="23">
        <f t="shared" si="507"/>
        <v>20.2</v>
      </c>
      <c r="V272" s="47">
        <v>20</v>
      </c>
      <c r="W272" s="23">
        <f t="shared" si="508"/>
        <v>19.8</v>
      </c>
      <c r="X272" s="23">
        <f t="shared" si="508"/>
        <v>19.600000000000001</v>
      </c>
      <c r="Y272" s="23">
        <f t="shared" si="508"/>
        <v>19.399999999999999</v>
      </c>
      <c r="Z272" s="23">
        <f t="shared" si="508"/>
        <v>19.2</v>
      </c>
      <c r="AA272" s="47">
        <v>19</v>
      </c>
      <c r="AB272" s="23">
        <f t="shared" si="509"/>
        <v>18.8</v>
      </c>
      <c r="AC272" s="23">
        <f t="shared" si="509"/>
        <v>18.600000000000001</v>
      </c>
      <c r="AD272" s="23">
        <f t="shared" si="509"/>
        <v>18.399999999999999</v>
      </c>
      <c r="AE272" s="23">
        <f t="shared" si="509"/>
        <v>18.2</v>
      </c>
      <c r="AF272" s="47">
        <v>18</v>
      </c>
      <c r="AG272" s="23">
        <f t="shared" si="546"/>
        <v>17.8</v>
      </c>
      <c r="AH272" s="23">
        <f t="shared" si="546"/>
        <v>17.600000000000001</v>
      </c>
      <c r="AI272" s="23">
        <f t="shared" si="546"/>
        <v>17.399999999999999</v>
      </c>
      <c r="AJ272" s="23">
        <f t="shared" si="546"/>
        <v>17.2</v>
      </c>
      <c r="AK272" s="47">
        <v>17</v>
      </c>
      <c r="AL272" s="23">
        <f t="shared" si="547"/>
        <v>17</v>
      </c>
      <c r="AM272" s="23">
        <f t="shared" si="547"/>
        <v>17</v>
      </c>
      <c r="AN272" s="23">
        <f t="shared" si="547"/>
        <v>17</v>
      </c>
      <c r="AO272" s="23">
        <f t="shared" si="547"/>
        <v>17</v>
      </c>
      <c r="AP272" s="47">
        <v>17</v>
      </c>
    </row>
    <row r="273" spans="1:42">
      <c r="A273" s="2" t="s">
        <v>16</v>
      </c>
      <c r="B273" s="47"/>
      <c r="C273" s="23"/>
      <c r="D273" s="23"/>
      <c r="E273" s="23"/>
      <c r="F273" s="23"/>
      <c r="G273" s="47"/>
      <c r="H273">
        <f t="shared" si="334"/>
        <v>0</v>
      </c>
      <c r="I273" s="12">
        <f t="shared" si="332"/>
        <v>0</v>
      </c>
      <c r="J273">
        <f t="shared" si="332"/>
        <v>0</v>
      </c>
      <c r="K273">
        <f t="shared" si="332"/>
        <v>0</v>
      </c>
      <c r="L273" s="47"/>
      <c r="M273" s="23">
        <f t="shared" si="335"/>
        <v>0</v>
      </c>
      <c r="N273" s="23">
        <f t="shared" si="333"/>
        <v>0</v>
      </c>
      <c r="O273" s="23">
        <f t="shared" si="333"/>
        <v>0</v>
      </c>
      <c r="P273" s="23">
        <f t="shared" si="333"/>
        <v>0</v>
      </c>
      <c r="Q273" s="47"/>
      <c r="R273" s="23">
        <f t="shared" si="507"/>
        <v>0</v>
      </c>
      <c r="S273" s="23">
        <f t="shared" si="507"/>
        <v>0</v>
      </c>
      <c r="T273" s="23">
        <f t="shared" si="507"/>
        <v>0</v>
      </c>
      <c r="U273" s="23">
        <f t="shared" si="507"/>
        <v>0</v>
      </c>
      <c r="V273" s="47"/>
      <c r="W273" s="23">
        <f t="shared" si="508"/>
        <v>0</v>
      </c>
      <c r="X273" s="23">
        <f t="shared" si="508"/>
        <v>0</v>
      </c>
      <c r="Y273" s="23">
        <f t="shared" si="508"/>
        <v>0</v>
      </c>
      <c r="Z273" s="23">
        <f t="shared" si="508"/>
        <v>0</v>
      </c>
      <c r="AA273" s="47"/>
      <c r="AB273" s="23">
        <f t="shared" si="509"/>
        <v>0</v>
      </c>
      <c r="AC273" s="23">
        <f t="shared" si="509"/>
        <v>0</v>
      </c>
      <c r="AD273" s="23">
        <f t="shared" si="509"/>
        <v>0</v>
      </c>
      <c r="AE273" s="23">
        <f t="shared" si="509"/>
        <v>0</v>
      </c>
      <c r="AF273" s="47"/>
      <c r="AG273" s="23">
        <f t="shared" si="546"/>
        <v>0</v>
      </c>
      <c r="AH273" s="23">
        <f t="shared" si="546"/>
        <v>0</v>
      </c>
      <c r="AI273" s="23">
        <f t="shared" si="546"/>
        <v>0</v>
      </c>
      <c r="AJ273" s="23">
        <f t="shared" si="546"/>
        <v>0</v>
      </c>
      <c r="AK273" s="47"/>
      <c r="AL273" s="23">
        <f t="shared" si="547"/>
        <v>0</v>
      </c>
      <c r="AM273" s="23">
        <f t="shared" si="547"/>
        <v>0</v>
      </c>
      <c r="AN273" s="23">
        <f t="shared" si="547"/>
        <v>0</v>
      </c>
      <c r="AO273" s="23">
        <f t="shared" si="547"/>
        <v>0</v>
      </c>
      <c r="AP273" s="47"/>
    </row>
    <row r="274" spans="1:42">
      <c r="B274" s="47"/>
      <c r="C274" s="23"/>
      <c r="D274" s="23"/>
      <c r="E274" s="23"/>
      <c r="F274" s="23"/>
      <c r="G274" s="47"/>
      <c r="L274" s="47"/>
      <c r="M274" s="23"/>
      <c r="N274" s="23"/>
      <c r="O274" s="23"/>
      <c r="P274" s="23"/>
      <c r="Q274" s="47"/>
      <c r="R274" s="23"/>
      <c r="S274" s="23"/>
      <c r="T274" s="23"/>
      <c r="U274" s="23"/>
      <c r="V274" s="47"/>
      <c r="W274" s="23"/>
      <c r="X274" s="23"/>
      <c r="Y274" s="23"/>
      <c r="Z274" s="23"/>
      <c r="AA274" s="47"/>
      <c r="AB274" s="23"/>
      <c r="AC274" s="23"/>
      <c r="AD274" s="23"/>
      <c r="AE274" s="23"/>
      <c r="AF274" s="47"/>
      <c r="AG274" s="23"/>
      <c r="AH274" s="23"/>
      <c r="AI274" s="23"/>
      <c r="AJ274" s="23"/>
      <c r="AK274" s="47"/>
      <c r="AL274" s="23"/>
      <c r="AM274" s="23"/>
      <c r="AN274" s="23"/>
      <c r="AO274" s="23"/>
      <c r="AP274" s="47"/>
    </row>
    <row r="275" spans="1:42">
      <c r="A275" s="1" t="s">
        <v>118</v>
      </c>
      <c r="B275" s="47"/>
      <c r="C275" s="23"/>
      <c r="D275" s="23"/>
      <c r="E275" s="23"/>
      <c r="F275" s="23"/>
      <c r="G275" s="47"/>
      <c r="L275" s="47"/>
      <c r="M275" s="23"/>
      <c r="N275" s="23"/>
      <c r="O275" s="23"/>
      <c r="P275" s="23"/>
      <c r="Q275" s="47"/>
      <c r="R275" s="23"/>
      <c r="S275" s="23"/>
      <c r="T275" s="23"/>
      <c r="U275" s="23"/>
      <c r="V275" s="47"/>
      <c r="W275" s="23"/>
      <c r="X275" s="23"/>
      <c r="Y275" s="23"/>
      <c r="Z275" s="23"/>
      <c r="AA275" s="47"/>
      <c r="AB275" s="23"/>
      <c r="AC275" s="23"/>
      <c r="AD275" s="23"/>
      <c r="AE275" s="23"/>
      <c r="AF275" s="47"/>
      <c r="AG275" s="23"/>
    </row>
    <row r="276" spans="1:42">
      <c r="A276" s="1"/>
      <c r="B276" s="47"/>
      <c r="C276" s="23"/>
      <c r="D276" s="23"/>
      <c r="E276" s="23"/>
      <c r="F276" s="23"/>
      <c r="G276" s="47"/>
      <c r="J276" s="88">
        <f t="shared" ref="J276" si="549">(J277-I277)/I277</f>
        <v>-4.8655295941827026E-3</v>
      </c>
      <c r="K276" s="88">
        <f t="shared" ref="K276" si="550">(K277-J277)/J277</f>
        <v>-4.8893187191060266E-3</v>
      </c>
      <c r="L276" s="88">
        <f t="shared" ref="L276" si="551">(L277-K277)/K277</f>
        <v>-4.9133416122239129E-3</v>
      </c>
      <c r="M276" s="88">
        <f t="shared" ref="M276" si="552">(M277-L277)/L277</f>
        <v>1.5192620727075421E-2</v>
      </c>
      <c r="N276" s="88">
        <f t="shared" ref="N276" si="553">(N277-M277)/M277</f>
        <v>1.4965259219668627E-2</v>
      </c>
      <c r="O276" s="88">
        <f t="shared" ref="O276" si="554">(O277-N277)/N277</f>
        <v>1.474460242232754E-2</v>
      </c>
      <c r="P276" s="88">
        <f t="shared" ref="P276" si="555">(P277-O277)/O277</f>
        <v>1.4530358069538143E-2</v>
      </c>
      <c r="Q276" s="88">
        <f t="shared" ref="Q276" si="556">(Q277-P277)/P277</f>
        <v>1.432225063938619E-2</v>
      </c>
      <c r="R276" s="88">
        <f t="shared" ref="R276" si="557">(R277-Q277)/Q277</f>
        <v>1.5683308119011554E-2</v>
      </c>
      <c r="S276" s="88">
        <f t="shared" ref="S276" si="558">(S277-R277)/R277</f>
        <v>1.5441139963259092E-2</v>
      </c>
      <c r="T276" s="88">
        <f t="shared" ref="T276" si="559">(T277-S277)/S277</f>
        <v>1.52063367885782E-2</v>
      </c>
      <c r="U276" s="88">
        <f t="shared" ref="U276" si="560">(U277-T277)/T277</f>
        <v>1.4978567644367339E-2</v>
      </c>
      <c r="V276" s="88">
        <f t="shared" ref="V276" si="561">(V277-U277)/U277</f>
        <v>1.4757521116067148E-2</v>
      </c>
      <c r="W276" s="88">
        <f t="shared" ref="W276" si="562">(W277-V277)/V277</f>
        <v>1.5104044891279018E-2</v>
      </c>
      <c r="X276" s="88">
        <f t="shared" ref="X276" si="563">(X277-W277)/W277</f>
        <v>1.4879307167864255E-2</v>
      </c>
      <c r="Y276" s="88">
        <f t="shared" ref="Y276" si="564">(Y277-X277)/X277</f>
        <v>1.466115927556633E-2</v>
      </c>
      <c r="Z276" s="88">
        <f t="shared" ref="Z276" si="565">(Z277-Y277)/Y277</f>
        <v>1.4449315558736568E-2</v>
      </c>
      <c r="AA276" s="88">
        <f t="shared" ref="AA276" si="566">(AA277-Z277)/Z277</f>
        <v>1.4243506636680418E-2</v>
      </c>
      <c r="AB276" s="88">
        <f t="shared" ref="AB276" si="567">(AB277-AA277)/AA277</f>
        <v>1.4043478260869643E-2</v>
      </c>
      <c r="AC276" s="88">
        <f t="shared" ref="AC276" si="568">(AC277-AB277)/AB277</f>
        <v>1.3848990267118177E-2</v>
      </c>
      <c r="AD276" s="88">
        <f t="shared" ref="AD276" si="569">(AD277-AC277)/AC277</f>
        <v>1.3659815613634519E-2</v>
      </c>
      <c r="AE276" s="88">
        <f t="shared" ref="AE276" si="570">(AE277-AD277)/AD277</f>
        <v>1.3475739496849983E-2</v>
      </c>
      <c r="AF276" s="88">
        <f t="shared" ref="AF276" si="571">(AF277-AE277)/AE277</f>
        <v>1.3296558537790295E-2</v>
      </c>
      <c r="AG276" s="88">
        <f t="shared" ref="AG276" si="572">(AG277-AF277)/AF277</f>
        <v>1.2715823684745149E-2</v>
      </c>
      <c r="AH276" s="88">
        <f t="shared" ref="AH276" si="573">(AH277-AG277)/AG277</f>
        <v>1.2556161745827875E-2</v>
      </c>
      <c r="AI276" s="88">
        <f t="shared" ref="AI276" si="574">(AI277-AH277)/AH277</f>
        <v>1.2400459569747705E-2</v>
      </c>
      <c r="AJ276" s="88">
        <f t="shared" ref="AJ276" si="575">(AJ277-AI277)/AI277</f>
        <v>1.2248571652187417E-2</v>
      </c>
      <c r="AK276" s="88">
        <f t="shared" ref="AK276" si="576">(AK277-AJ277)/AJ277</f>
        <v>1.2100359531449409E-2</v>
      </c>
      <c r="AL276" s="88">
        <f t="shared" ref="AL276" si="577">(AL277-AK277)/AK277</f>
        <v>1.1955691367456143E-2</v>
      </c>
      <c r="AM276" s="88">
        <f t="shared" ref="AM276" si="578">(AM277-AL277)/AL277</f>
        <v>1.1814441550598168E-2</v>
      </c>
      <c r="AN276" s="88">
        <f t="shared" ref="AN276" si="579">(AN277-AM277)/AM277</f>
        <v>1.1676490337984102E-2</v>
      </c>
      <c r="AO276" s="88">
        <f t="shared" ref="AO276" si="580">(AO277-AN277)/AN277</f>
        <v>1.1541723514878767E-2</v>
      </c>
      <c r="AP276" s="88">
        <f t="shared" ref="AP276" si="581">(AP277-AO277)/AO277</f>
        <v>8.8582677165355006E-3</v>
      </c>
    </row>
    <row r="277" spans="1:42">
      <c r="A277" s="2" t="s">
        <v>7</v>
      </c>
      <c r="B277" s="47">
        <v>3380</v>
      </c>
      <c r="C277">
        <f t="shared" ref="C277:F282" si="582">$B277+((C$1-$B$1)*($G277-$B277)/($G$1-$B$1))</f>
        <v>3459.4</v>
      </c>
      <c r="D277">
        <f t="shared" si="582"/>
        <v>3538.8</v>
      </c>
      <c r="E277">
        <f t="shared" si="582"/>
        <v>3618.2</v>
      </c>
      <c r="F277">
        <f t="shared" si="582"/>
        <v>3697.6</v>
      </c>
      <c r="G277" s="47">
        <v>3777</v>
      </c>
      <c r="H277">
        <f t="shared" si="334"/>
        <v>3758.8</v>
      </c>
      <c r="I277" s="12">
        <f t="shared" si="332"/>
        <v>3740.6</v>
      </c>
      <c r="J277">
        <f t="shared" si="332"/>
        <v>3722.4</v>
      </c>
      <c r="K277">
        <f t="shared" si="332"/>
        <v>3704.2</v>
      </c>
      <c r="L277" s="47">
        <v>3686</v>
      </c>
      <c r="M277" s="23">
        <f t="shared" si="335"/>
        <v>3742</v>
      </c>
      <c r="N277" s="23">
        <f t="shared" si="333"/>
        <v>3798</v>
      </c>
      <c r="O277" s="23">
        <f t="shared" si="333"/>
        <v>3854</v>
      </c>
      <c r="P277" s="23">
        <f t="shared" si="333"/>
        <v>3910</v>
      </c>
      <c r="Q277" s="47">
        <v>3966</v>
      </c>
      <c r="R277" s="23">
        <f t="shared" si="507"/>
        <v>4028.2</v>
      </c>
      <c r="S277" s="23">
        <f t="shared" si="507"/>
        <v>4090.4</v>
      </c>
      <c r="T277" s="23">
        <f t="shared" si="507"/>
        <v>4152.6000000000004</v>
      </c>
      <c r="U277" s="23">
        <f t="shared" si="507"/>
        <v>4214.8</v>
      </c>
      <c r="V277" s="47">
        <v>4277</v>
      </c>
      <c r="W277" s="23">
        <f t="shared" si="508"/>
        <v>4341.6000000000004</v>
      </c>
      <c r="X277" s="23">
        <f t="shared" si="508"/>
        <v>4406.2</v>
      </c>
      <c r="Y277" s="23">
        <f t="shared" si="508"/>
        <v>4470.8</v>
      </c>
      <c r="Z277" s="23">
        <f t="shared" si="508"/>
        <v>4535.3999999999996</v>
      </c>
      <c r="AA277" s="47">
        <v>4600</v>
      </c>
      <c r="AB277" s="23">
        <f t="shared" si="509"/>
        <v>4664.6000000000004</v>
      </c>
      <c r="AC277" s="23">
        <f t="shared" si="509"/>
        <v>4729.2</v>
      </c>
      <c r="AD277" s="23">
        <f t="shared" si="509"/>
        <v>4793.8</v>
      </c>
      <c r="AE277" s="23">
        <f t="shared" si="509"/>
        <v>4858.3999999999996</v>
      </c>
      <c r="AF277" s="47">
        <v>4923</v>
      </c>
      <c r="AG277" s="23">
        <f>$AF277+((AG$1-$AF$1)*($AK277-$AF277)/($AK$1-$AF$1))</f>
        <v>4985.6000000000004</v>
      </c>
      <c r="AH277" s="23">
        <f>$AF277+((AH$1-$AF$1)*($AK277-$AF277)/($AK$1-$AF$1))</f>
        <v>5048.2</v>
      </c>
      <c r="AI277" s="23">
        <f>$AF277+((AI$1-$AF$1)*($AK277-$AF277)/($AK$1-$AF$1))</f>
        <v>5110.8</v>
      </c>
      <c r="AJ277" s="23">
        <f>$AF277+((AJ$1-$AF$1)*($AK277-$AF277)/($AK$1-$AF$1))</f>
        <v>5173.3999999999996</v>
      </c>
      <c r="AK277" s="47">
        <v>5236</v>
      </c>
      <c r="AL277" s="23">
        <f t="shared" ref="AL277:AO278" si="583">$AF277+((AL$1-$AF$1)*($AK277-$AF277)/($AK$1-$AF$1))</f>
        <v>5298.6</v>
      </c>
      <c r="AM277" s="23">
        <f t="shared" si="583"/>
        <v>5361.2</v>
      </c>
      <c r="AN277" s="23">
        <f t="shared" si="583"/>
        <v>5423.8</v>
      </c>
      <c r="AO277" s="23">
        <f t="shared" si="583"/>
        <v>5486.4</v>
      </c>
      <c r="AP277" s="47">
        <v>5535</v>
      </c>
    </row>
    <row r="278" spans="1:42">
      <c r="A278" s="2" t="s">
        <v>8</v>
      </c>
      <c r="B278" s="47">
        <v>87</v>
      </c>
      <c r="C278">
        <f t="shared" si="582"/>
        <v>89</v>
      </c>
      <c r="D278">
        <f t="shared" si="582"/>
        <v>91</v>
      </c>
      <c r="E278">
        <f t="shared" si="582"/>
        <v>93</v>
      </c>
      <c r="F278">
        <f t="shared" si="582"/>
        <v>95</v>
      </c>
      <c r="G278" s="47">
        <v>97</v>
      </c>
      <c r="H278">
        <f t="shared" si="334"/>
        <v>96.6</v>
      </c>
      <c r="I278" s="12">
        <f t="shared" si="332"/>
        <v>96.2</v>
      </c>
      <c r="J278">
        <f t="shared" si="332"/>
        <v>95.8</v>
      </c>
      <c r="K278">
        <f t="shared" si="332"/>
        <v>95.4</v>
      </c>
      <c r="L278" s="47">
        <v>95</v>
      </c>
      <c r="M278" s="23">
        <f t="shared" si="335"/>
        <v>96.4</v>
      </c>
      <c r="N278" s="23">
        <f t="shared" si="333"/>
        <v>97.8</v>
      </c>
      <c r="O278" s="23">
        <f t="shared" si="333"/>
        <v>99.2</v>
      </c>
      <c r="P278" s="23">
        <f t="shared" si="333"/>
        <v>100.6</v>
      </c>
      <c r="Q278" s="47">
        <v>102</v>
      </c>
      <c r="R278" s="23">
        <f t="shared" si="507"/>
        <v>103.6</v>
      </c>
      <c r="S278" s="23">
        <f t="shared" si="507"/>
        <v>105.2</v>
      </c>
      <c r="T278" s="23">
        <f t="shared" si="507"/>
        <v>106.8</v>
      </c>
      <c r="U278" s="23">
        <f t="shared" si="507"/>
        <v>108.4</v>
      </c>
      <c r="V278" s="47">
        <v>110</v>
      </c>
      <c r="W278" s="23">
        <f t="shared" si="508"/>
        <v>111.6</v>
      </c>
      <c r="X278" s="23">
        <f t="shared" si="508"/>
        <v>113.2</v>
      </c>
      <c r="Y278" s="23">
        <f>$V278+((Y$1-$V$1)*($AA278-$V278)/($AA$1-$V$1))</f>
        <v>114.8</v>
      </c>
      <c r="Z278" s="23">
        <f t="shared" si="508"/>
        <v>116.4</v>
      </c>
      <c r="AA278" s="47">
        <v>118</v>
      </c>
      <c r="AB278" s="23">
        <f>$AA278+((AB$1-$AA$1)*($AF278-$AA278)/($AF$1-$AA$1))</f>
        <v>119.8</v>
      </c>
      <c r="AC278" s="23">
        <f t="shared" si="509"/>
        <v>121.6</v>
      </c>
      <c r="AD278" s="23">
        <f t="shared" si="509"/>
        <v>123.4</v>
      </c>
      <c r="AE278" s="23">
        <f>$AA278+((AE$1-$AA$1)*($AF278-$AA278)/($AF$1-$AA$1))</f>
        <v>125.2</v>
      </c>
      <c r="AF278" s="47">
        <v>127</v>
      </c>
      <c r="AG278" s="23">
        <f>$AF278+((AG$1-$AF$1)*($AK278-$AF278)/($AK$1-$AF$1))</f>
        <v>128.6</v>
      </c>
      <c r="AH278" s="23">
        <f t="shared" ref="AH278:AJ278" si="584">$AF278+((AH$1-$AF$1)*($AK278-$AF278)/($AK$1-$AF$1))</f>
        <v>130.19999999999999</v>
      </c>
      <c r="AI278" s="23">
        <f t="shared" si="584"/>
        <v>131.80000000000001</v>
      </c>
      <c r="AJ278" s="23">
        <f t="shared" si="584"/>
        <v>133.4</v>
      </c>
      <c r="AK278" s="46">
        <v>135</v>
      </c>
      <c r="AL278" s="23">
        <f t="shared" si="583"/>
        <v>136.6</v>
      </c>
      <c r="AM278" s="23">
        <f t="shared" si="583"/>
        <v>138.19999999999999</v>
      </c>
      <c r="AN278" s="23">
        <f t="shared" si="583"/>
        <v>139.80000000000001</v>
      </c>
      <c r="AO278" s="23">
        <f t="shared" si="583"/>
        <v>141.4</v>
      </c>
      <c r="AP278" s="47">
        <v>142</v>
      </c>
    </row>
    <row r="279" spans="1:42">
      <c r="A279" s="2"/>
      <c r="B279" s="47"/>
      <c r="G279" s="47"/>
      <c r="J279" s="88">
        <f t="shared" ref="J279" si="585">(J280-I280)/I280</f>
        <v>-4.8488305761550761E-3</v>
      </c>
      <c r="K279" s="88">
        <f t="shared" ref="K279" si="586">(K280-J280)/J280</f>
        <v>-4.8724562912010475E-3</v>
      </c>
      <c r="L279" s="88">
        <f t="shared" ref="L279" si="587">(L280-K280)/K280</f>
        <v>-4.8963133640552124E-3</v>
      </c>
      <c r="M279" s="88">
        <f t="shared" ref="M279" si="588">(M280-L280)/L280</f>
        <v>1.524360829715384E-2</v>
      </c>
      <c r="N279" s="88">
        <f t="shared" ref="N279" si="589">(N280-M280)/M280</f>
        <v>1.5014729639836506E-2</v>
      </c>
      <c r="O279" s="88">
        <f t="shared" ref="O279" si="590">(O280-N280)/N280</f>
        <v>1.4792622413631855E-2</v>
      </c>
      <c r="P279" s="88">
        <f t="shared" ref="P279" si="591">(P280-O280)/O280</f>
        <v>1.4576990497278303E-2</v>
      </c>
      <c r="Q279" s="88">
        <f t="shared" ref="Q279" si="592">(Q280-P280)/P280</f>
        <v>1.4367554787669323E-2</v>
      </c>
      <c r="R279" s="88">
        <f t="shared" ref="R279" si="593">(R280-Q280)/Q280</f>
        <v>1.559838637382348E-2</v>
      </c>
      <c r="S279" s="88">
        <f t="shared" ref="S279" si="594">(S280-R280)/R280</f>
        <v>1.5358813664047897E-2</v>
      </c>
      <c r="T279" s="88">
        <f t="shared" ref="T279" si="595">(T280-S280)/S280</f>
        <v>1.5126488742067366E-2</v>
      </c>
      <c r="U279" s="88">
        <f t="shared" ref="U279" si="596">(U280-T280)/T280</f>
        <v>1.4901087608118407E-2</v>
      </c>
      <c r="V279" s="88">
        <f t="shared" ref="V279" si="597">(V280-U280)/U280</f>
        <v>1.4682305290692846E-2</v>
      </c>
      <c r="W279" s="88">
        <f t="shared" ref="W279" si="598">(W280-V280)/V280</f>
        <v>1.5135135135135173E-2</v>
      </c>
      <c r="X279" s="88">
        <f t="shared" ref="X279" si="599">(X280-W280)/W280</f>
        <v>1.4909478168264148E-2</v>
      </c>
      <c r="Y279" s="88">
        <f t="shared" ref="Y279" si="600">(Y280-X280)/X280</f>
        <v>1.4690451206715487E-2</v>
      </c>
      <c r="Z279" s="88">
        <f t="shared" ref="Z279" si="601">(Z280-Y280)/Y280</f>
        <v>1.447776628748711E-2</v>
      </c>
      <c r="AA279" s="88">
        <f t="shared" ref="AA279" si="602">(AA280-Z280)/Z280</f>
        <v>1.4271151885830821E-2</v>
      </c>
      <c r="AB279" s="88">
        <f t="shared" ref="AB279" si="603">(AB280-AA280)/AA280</f>
        <v>1.4070351758794005E-2</v>
      </c>
      <c r="AC279" s="88">
        <f t="shared" ref="AC279" si="604">(AC280-AB280)/AB280</f>
        <v>1.3875123885034722E-2</v>
      </c>
      <c r="AD279" s="88">
        <f t="shared" ref="AD279" si="605">(AD280-AC280)/AC280</f>
        <v>1.3685239491690968E-2</v>
      </c>
      <c r="AE279" s="88">
        <f t="shared" ref="AE279" si="606">(AE280-AD280)/AD280</f>
        <v>1.350048216007718E-2</v>
      </c>
      <c r="AF279" s="88">
        <f t="shared" ref="AF279:AI279" si="607">(AF280-AE280)/AE280</f>
        <v>1.3320647002854458E-2</v>
      </c>
      <c r="AG279" s="88">
        <f t="shared" si="607"/>
        <v>1.2712170458649266E-2</v>
      </c>
      <c r="AH279" s="88">
        <f t="shared" si="607"/>
        <v>1.2552599671920789E-2</v>
      </c>
      <c r="AI279" s="88">
        <f t="shared" si="607"/>
        <v>1.2396985278579917E-2</v>
      </c>
      <c r="AJ279" s="88">
        <f>(AJ280-AI280)/AI280</f>
        <v>1.2245181938356737E-2</v>
      </c>
      <c r="AK279" s="88">
        <f t="shared" ref="AK279:AP279" si="608">(AK280-AJ280)/AJ280</f>
        <v>1.2097051343734901E-2</v>
      </c>
      <c r="AL279" s="88">
        <f t="shared" si="608"/>
        <v>1.1952461799660379E-2</v>
      </c>
      <c r="AM279" s="88">
        <f t="shared" si="608"/>
        <v>1.1811287833031432E-2</v>
      </c>
      <c r="AN279" s="88">
        <f t="shared" si="608"/>
        <v>1.1673409829541626E-2</v>
      </c>
      <c r="AO279" s="88">
        <f t="shared" si="608"/>
        <v>1.1538713695666517E-2</v>
      </c>
      <c r="AP279" s="88">
        <f t="shared" si="608"/>
        <v>8.8145699656490429E-3</v>
      </c>
    </row>
    <row r="280" spans="1:42">
      <c r="A280" s="2" t="s">
        <v>9</v>
      </c>
      <c r="B280" s="47">
        <v>1901</v>
      </c>
      <c r="C280">
        <f t="shared" si="582"/>
        <v>1945.6</v>
      </c>
      <c r="D280">
        <f t="shared" si="582"/>
        <v>1990.2</v>
      </c>
      <c r="E280">
        <f t="shared" si="582"/>
        <v>2034.8</v>
      </c>
      <c r="F280">
        <f t="shared" si="582"/>
        <v>2079.4</v>
      </c>
      <c r="G280" s="47">
        <v>2124</v>
      </c>
      <c r="H280">
        <f t="shared" si="334"/>
        <v>2113.8000000000002</v>
      </c>
      <c r="I280" s="12">
        <f t="shared" si="332"/>
        <v>2103.6</v>
      </c>
      <c r="J280">
        <f t="shared" si="332"/>
        <v>2093.4</v>
      </c>
      <c r="K280">
        <f t="shared" si="332"/>
        <v>2083.1999999999998</v>
      </c>
      <c r="L280" s="47">
        <v>2073</v>
      </c>
      <c r="M280" s="23">
        <f t="shared" si="335"/>
        <v>2104.6</v>
      </c>
      <c r="N280" s="23">
        <f t="shared" si="333"/>
        <v>2136.1999999999998</v>
      </c>
      <c r="O280" s="23">
        <f t="shared" si="333"/>
        <v>2167.8000000000002</v>
      </c>
      <c r="P280" s="23">
        <f t="shared" si="333"/>
        <v>2199.4</v>
      </c>
      <c r="Q280" s="47">
        <v>2231</v>
      </c>
      <c r="R280" s="23">
        <f t="shared" si="507"/>
        <v>2265.8000000000002</v>
      </c>
      <c r="S280" s="23">
        <f t="shared" si="507"/>
        <v>2300.6</v>
      </c>
      <c r="T280" s="23">
        <f t="shared" si="507"/>
        <v>2335.4</v>
      </c>
      <c r="U280" s="23">
        <f t="shared" si="507"/>
        <v>2370.1999999999998</v>
      </c>
      <c r="V280" s="47">
        <v>2405</v>
      </c>
      <c r="W280" s="23">
        <f t="shared" si="508"/>
        <v>2441.4</v>
      </c>
      <c r="X280" s="23">
        <f t="shared" si="508"/>
        <v>2477.8000000000002</v>
      </c>
      <c r="Y280" s="23">
        <f t="shared" si="508"/>
        <v>2514.1999999999998</v>
      </c>
      <c r="Z280" s="23">
        <f t="shared" si="508"/>
        <v>2550.6</v>
      </c>
      <c r="AA280" s="47">
        <v>2587</v>
      </c>
      <c r="AB280" s="23">
        <f t="shared" si="509"/>
        <v>2623.4</v>
      </c>
      <c r="AC280" s="23">
        <f t="shared" si="509"/>
        <v>2659.8</v>
      </c>
      <c r="AD280" s="23">
        <f t="shared" si="509"/>
        <v>2696.2</v>
      </c>
      <c r="AE280" s="23">
        <f t="shared" si="509"/>
        <v>2732.6</v>
      </c>
      <c r="AF280" s="47">
        <v>2769</v>
      </c>
      <c r="AG280" s="23">
        <f t="shared" ref="AG280:AJ286" si="609">$AF280+((AG$1-$AF$1)*($AK280-$AF280)/($AK$1-$AF$1))</f>
        <v>2804.2</v>
      </c>
      <c r="AH280" s="23">
        <f t="shared" si="609"/>
        <v>2839.4</v>
      </c>
      <c r="AI280" s="23">
        <f t="shared" si="609"/>
        <v>2874.6</v>
      </c>
      <c r="AJ280" s="23">
        <f t="shared" si="609"/>
        <v>2909.8</v>
      </c>
      <c r="AK280" s="47">
        <v>2945</v>
      </c>
      <c r="AL280" s="23">
        <f t="shared" ref="AL280:AO282" si="610">$AF280+((AL$1-$AF$1)*($AK280-$AF280)/($AK$1-$AF$1))</f>
        <v>2980.2</v>
      </c>
      <c r="AM280" s="23">
        <f t="shared" si="610"/>
        <v>3015.4</v>
      </c>
      <c r="AN280" s="23">
        <f t="shared" si="610"/>
        <v>3050.6</v>
      </c>
      <c r="AO280" s="23">
        <f t="shared" si="610"/>
        <v>3085.8</v>
      </c>
      <c r="AP280" s="46">
        <v>3113</v>
      </c>
    </row>
    <row r="281" spans="1:42">
      <c r="A281" s="2" t="s">
        <v>10</v>
      </c>
      <c r="B281" s="47">
        <v>874</v>
      </c>
      <c r="C281">
        <f t="shared" si="582"/>
        <v>894.6</v>
      </c>
      <c r="D281">
        <f t="shared" si="582"/>
        <v>915.2</v>
      </c>
      <c r="E281">
        <f t="shared" si="582"/>
        <v>935.8</v>
      </c>
      <c r="F281">
        <f t="shared" si="582"/>
        <v>956.4</v>
      </c>
      <c r="G281" s="47">
        <v>977</v>
      </c>
      <c r="H281">
        <f t="shared" si="334"/>
        <v>972.2</v>
      </c>
      <c r="I281" s="12">
        <f t="shared" si="334"/>
        <v>967.4</v>
      </c>
      <c r="J281">
        <f t="shared" si="334"/>
        <v>962.6</v>
      </c>
      <c r="K281">
        <f t="shared" si="334"/>
        <v>957.8</v>
      </c>
      <c r="L281" s="47">
        <v>953</v>
      </c>
      <c r="M281" s="23">
        <f t="shared" si="335"/>
        <v>967.6</v>
      </c>
      <c r="N281" s="23">
        <f t="shared" si="335"/>
        <v>982.2</v>
      </c>
      <c r="O281" s="23">
        <f t="shared" si="335"/>
        <v>996.8</v>
      </c>
      <c r="P281" s="23">
        <f t="shared" si="335"/>
        <v>1011.4</v>
      </c>
      <c r="Q281" s="47">
        <v>1026</v>
      </c>
      <c r="R281" s="23">
        <f t="shared" si="507"/>
        <v>1042</v>
      </c>
      <c r="S281" s="23">
        <f t="shared" si="507"/>
        <v>1058</v>
      </c>
      <c r="T281" s="23">
        <f t="shared" si="507"/>
        <v>1074</v>
      </c>
      <c r="U281" s="23">
        <f t="shared" si="507"/>
        <v>1090</v>
      </c>
      <c r="V281" s="47">
        <v>1106</v>
      </c>
      <c r="W281" s="23">
        <f t="shared" si="508"/>
        <v>1122.5999999999999</v>
      </c>
      <c r="X281" s="23">
        <f t="shared" si="508"/>
        <v>1139.2</v>
      </c>
      <c r="Y281" s="23">
        <f t="shared" si="508"/>
        <v>1155.8</v>
      </c>
      <c r="Z281" s="23">
        <f t="shared" si="508"/>
        <v>1172.4000000000001</v>
      </c>
      <c r="AA281" s="47">
        <v>1189</v>
      </c>
      <c r="AB281" s="23">
        <f t="shared" si="509"/>
        <v>1208.5</v>
      </c>
      <c r="AC281" s="23">
        <f t="shared" si="509"/>
        <v>1228</v>
      </c>
      <c r="AD281" s="23">
        <f t="shared" si="509"/>
        <v>1247.5</v>
      </c>
      <c r="AE281" s="23">
        <f t="shared" si="509"/>
        <v>1267</v>
      </c>
      <c r="AF281" s="47">
        <v>1286.5</v>
      </c>
      <c r="AG281" s="23">
        <f t="shared" si="609"/>
        <v>1300</v>
      </c>
      <c r="AH281" s="23">
        <f t="shared" si="609"/>
        <v>1313.5</v>
      </c>
      <c r="AI281" s="23">
        <f t="shared" si="609"/>
        <v>1327</v>
      </c>
      <c r="AJ281" s="23">
        <f t="shared" si="609"/>
        <v>1340.5</v>
      </c>
      <c r="AK281" s="47">
        <v>1354</v>
      </c>
      <c r="AL281" s="23">
        <f t="shared" si="610"/>
        <v>1367.5</v>
      </c>
      <c r="AM281" s="23">
        <f t="shared" si="610"/>
        <v>1381</v>
      </c>
      <c r="AN281" s="23">
        <f t="shared" si="610"/>
        <v>1394.5</v>
      </c>
      <c r="AO281" s="23">
        <f t="shared" si="610"/>
        <v>1408</v>
      </c>
      <c r="AP281" s="47">
        <v>1431</v>
      </c>
    </row>
    <row r="282" spans="1:42">
      <c r="A282" s="2" t="s">
        <v>11</v>
      </c>
      <c r="B282" s="47">
        <v>638</v>
      </c>
      <c r="C282">
        <f t="shared" si="582"/>
        <v>653</v>
      </c>
      <c r="D282">
        <f t="shared" si="582"/>
        <v>668</v>
      </c>
      <c r="E282">
        <f t="shared" si="582"/>
        <v>683</v>
      </c>
      <c r="F282">
        <f t="shared" si="582"/>
        <v>698</v>
      </c>
      <c r="G282" s="47">
        <v>713</v>
      </c>
      <c r="H282">
        <f t="shared" ref="H282:K286" si="611">$G282+((H$1-$G$1)*($L282-$G282)/($L$1-$G$1))</f>
        <v>709.4</v>
      </c>
      <c r="I282" s="12">
        <f t="shared" si="611"/>
        <v>705.8</v>
      </c>
      <c r="J282">
        <f t="shared" si="611"/>
        <v>702.2</v>
      </c>
      <c r="K282">
        <f t="shared" si="611"/>
        <v>698.6</v>
      </c>
      <c r="L282" s="47">
        <v>695</v>
      </c>
      <c r="M282" s="23">
        <f t="shared" ref="M282:P286" si="612">$L282+((M$1-$L$1)*($Q282-$L282)/($Q$1-$L$1))</f>
        <v>705.6</v>
      </c>
      <c r="N282" s="23">
        <f t="shared" si="612"/>
        <v>716.2</v>
      </c>
      <c r="O282" s="23">
        <f t="shared" si="612"/>
        <v>726.8</v>
      </c>
      <c r="P282" s="23">
        <f t="shared" si="612"/>
        <v>737.4</v>
      </c>
      <c r="Q282" s="47">
        <v>748</v>
      </c>
      <c r="R282" s="23">
        <f t="shared" si="507"/>
        <v>759.6</v>
      </c>
      <c r="S282" s="23">
        <f t="shared" si="507"/>
        <v>771.2</v>
      </c>
      <c r="T282" s="23">
        <f t="shared" si="507"/>
        <v>782.8</v>
      </c>
      <c r="U282" s="23">
        <f t="shared" si="507"/>
        <v>794.4</v>
      </c>
      <c r="V282" s="47">
        <v>806</v>
      </c>
      <c r="W282" s="23">
        <f t="shared" si="508"/>
        <v>818.2</v>
      </c>
      <c r="X282" s="23">
        <f t="shared" si="508"/>
        <v>830.4</v>
      </c>
      <c r="Y282" s="23">
        <f t="shared" si="508"/>
        <v>842.6</v>
      </c>
      <c r="Z282" s="23">
        <f t="shared" si="508"/>
        <v>854.8</v>
      </c>
      <c r="AA282" s="47">
        <v>867</v>
      </c>
      <c r="AB282" s="23">
        <f t="shared" si="509"/>
        <v>879.2</v>
      </c>
      <c r="AC282" s="23">
        <f t="shared" si="509"/>
        <v>891.4</v>
      </c>
      <c r="AD282" s="23">
        <f t="shared" si="509"/>
        <v>903.6</v>
      </c>
      <c r="AE282" s="23">
        <f t="shared" si="509"/>
        <v>915.8</v>
      </c>
      <c r="AF282" s="47">
        <v>928</v>
      </c>
      <c r="AG282" s="23">
        <f t="shared" si="609"/>
        <v>939.8</v>
      </c>
      <c r="AH282" s="23">
        <f t="shared" si="609"/>
        <v>951.6</v>
      </c>
      <c r="AI282" s="23">
        <f t="shared" si="609"/>
        <v>963.4</v>
      </c>
      <c r="AJ282" s="23">
        <f t="shared" si="609"/>
        <v>975.2</v>
      </c>
      <c r="AK282" s="47">
        <v>987</v>
      </c>
      <c r="AL282" s="23">
        <f t="shared" si="610"/>
        <v>998.8</v>
      </c>
      <c r="AM282" s="23">
        <f t="shared" si="610"/>
        <v>1010.6</v>
      </c>
      <c r="AN282" s="23">
        <f t="shared" si="610"/>
        <v>1022.4</v>
      </c>
      <c r="AO282" s="23">
        <f t="shared" si="610"/>
        <v>1034.2</v>
      </c>
      <c r="AP282" s="47">
        <v>1043</v>
      </c>
    </row>
    <row r="283" spans="1:42">
      <c r="A283" s="2" t="s">
        <v>12</v>
      </c>
      <c r="B283" s="47"/>
      <c r="C283" s="23"/>
      <c r="D283" s="23"/>
      <c r="E283" s="23"/>
      <c r="F283" s="23"/>
      <c r="G283" s="47"/>
      <c r="H283">
        <f t="shared" si="611"/>
        <v>0</v>
      </c>
      <c r="I283" s="12">
        <f t="shared" si="611"/>
        <v>0</v>
      </c>
      <c r="J283">
        <f t="shared" si="611"/>
        <v>0</v>
      </c>
      <c r="K283">
        <f t="shared" si="611"/>
        <v>0</v>
      </c>
      <c r="L283" s="47"/>
      <c r="M283" s="23">
        <f t="shared" si="612"/>
        <v>0</v>
      </c>
      <c r="N283" s="23">
        <f t="shared" si="612"/>
        <v>0</v>
      </c>
      <c r="O283" s="23">
        <f t="shared" si="612"/>
        <v>0</v>
      </c>
      <c r="P283" s="23">
        <f t="shared" si="612"/>
        <v>0</v>
      </c>
      <c r="Q283" s="47"/>
      <c r="R283" s="23">
        <f t="shared" si="507"/>
        <v>0</v>
      </c>
      <c r="S283" s="23">
        <f t="shared" si="507"/>
        <v>0</v>
      </c>
      <c r="T283" s="23">
        <f t="shared" si="507"/>
        <v>0</v>
      </c>
      <c r="U283" s="23">
        <f t="shared" si="507"/>
        <v>0</v>
      </c>
      <c r="V283" s="47"/>
      <c r="W283" s="23">
        <f t="shared" si="508"/>
        <v>0</v>
      </c>
      <c r="X283" s="23">
        <f t="shared" si="508"/>
        <v>0</v>
      </c>
      <c r="Y283" s="23">
        <f t="shared" si="508"/>
        <v>0</v>
      </c>
      <c r="Z283" s="23">
        <f t="shared" si="508"/>
        <v>0</v>
      </c>
      <c r="AA283" s="47"/>
      <c r="AB283" s="23">
        <f t="shared" si="509"/>
        <v>0</v>
      </c>
      <c r="AC283" s="23">
        <f t="shared" si="509"/>
        <v>0</v>
      </c>
      <c r="AD283" s="23">
        <f t="shared" si="509"/>
        <v>0</v>
      </c>
      <c r="AE283" s="23">
        <f t="shared" si="509"/>
        <v>0</v>
      </c>
      <c r="AF283" s="47"/>
      <c r="AG283" s="23">
        <f t="shared" si="609"/>
        <v>0</v>
      </c>
      <c r="AH283" s="23">
        <f t="shared" si="609"/>
        <v>0</v>
      </c>
      <c r="AI283" s="23">
        <f t="shared" si="609"/>
        <v>0</v>
      </c>
      <c r="AJ283" s="23">
        <f t="shared" si="609"/>
        <v>0</v>
      </c>
      <c r="AK283" s="47"/>
      <c r="AL283" s="23">
        <f t="shared" ref="AL283:AO284" si="613">$AK283+((AL$1-$AK$1)*($AP283-$AK283)/($AP$1-$AK$1))</f>
        <v>0</v>
      </c>
      <c r="AM283" s="23">
        <f t="shared" si="613"/>
        <v>0</v>
      </c>
      <c r="AN283" s="23">
        <f t="shared" si="613"/>
        <v>0</v>
      </c>
      <c r="AO283" s="23">
        <f t="shared" si="613"/>
        <v>0</v>
      </c>
      <c r="AP283" s="47"/>
    </row>
    <row r="284" spans="1:42">
      <c r="A284" s="2" t="s">
        <v>13</v>
      </c>
      <c r="B284" s="47"/>
      <c r="C284" s="23"/>
      <c r="D284" s="23"/>
      <c r="E284" s="23"/>
      <c r="F284" s="23"/>
      <c r="G284" s="47"/>
      <c r="H284">
        <f t="shared" si="611"/>
        <v>0</v>
      </c>
      <c r="I284" s="12">
        <f t="shared" si="611"/>
        <v>0</v>
      </c>
      <c r="J284">
        <f t="shared" si="611"/>
        <v>0</v>
      </c>
      <c r="K284">
        <f t="shared" si="611"/>
        <v>0</v>
      </c>
      <c r="L284" s="47"/>
      <c r="M284" s="23">
        <f t="shared" si="612"/>
        <v>0</v>
      </c>
      <c r="N284" s="23">
        <f t="shared" si="612"/>
        <v>0</v>
      </c>
      <c r="O284" s="23">
        <f t="shared" si="612"/>
        <v>0</v>
      </c>
      <c r="P284" s="23">
        <f t="shared" si="612"/>
        <v>0</v>
      </c>
      <c r="Q284" s="47"/>
      <c r="R284" s="23">
        <f t="shared" si="507"/>
        <v>0</v>
      </c>
      <c r="S284" s="23">
        <f t="shared" si="507"/>
        <v>0</v>
      </c>
      <c r="T284" s="23">
        <f t="shared" si="507"/>
        <v>0</v>
      </c>
      <c r="U284" s="23">
        <f t="shared" si="507"/>
        <v>0</v>
      </c>
      <c r="V284" s="47"/>
      <c r="W284" s="23">
        <f t="shared" si="508"/>
        <v>0</v>
      </c>
      <c r="X284" s="23">
        <f t="shared" si="508"/>
        <v>0</v>
      </c>
      <c r="Y284" s="23">
        <f t="shared" si="508"/>
        <v>0</v>
      </c>
      <c r="Z284" s="23">
        <f t="shared" si="508"/>
        <v>0</v>
      </c>
      <c r="AA284" s="47"/>
      <c r="AB284" s="23">
        <f t="shared" si="509"/>
        <v>0</v>
      </c>
      <c r="AC284" s="23">
        <f t="shared" si="509"/>
        <v>0</v>
      </c>
      <c r="AD284" s="23">
        <f t="shared" si="509"/>
        <v>0</v>
      </c>
      <c r="AE284" s="23">
        <f t="shared" si="509"/>
        <v>0</v>
      </c>
      <c r="AF284" s="47"/>
      <c r="AG284" s="23">
        <f t="shared" si="609"/>
        <v>0</v>
      </c>
      <c r="AH284" s="23">
        <f t="shared" si="609"/>
        <v>0</v>
      </c>
      <c r="AI284" s="23">
        <f t="shared" si="609"/>
        <v>0</v>
      </c>
      <c r="AJ284" s="23">
        <f t="shared" si="609"/>
        <v>0</v>
      </c>
      <c r="AK284" s="47"/>
      <c r="AL284" s="23">
        <f t="shared" si="613"/>
        <v>0</v>
      </c>
      <c r="AM284" s="23">
        <f t="shared" si="613"/>
        <v>0</v>
      </c>
      <c r="AN284" s="23">
        <f t="shared" si="613"/>
        <v>0</v>
      </c>
      <c r="AO284" s="23">
        <f t="shared" si="613"/>
        <v>0</v>
      </c>
      <c r="AP284" s="47"/>
    </row>
    <row r="285" spans="1:42">
      <c r="A285" s="2" t="s">
        <v>14</v>
      </c>
      <c r="B285" s="47">
        <v>177</v>
      </c>
      <c r="C285">
        <f t="shared" ref="C285:F286" si="614">$B285+((C$1-$B$1)*($G285-$B285)/($G$1-$B$1))</f>
        <v>181.2</v>
      </c>
      <c r="D285">
        <f t="shared" si="614"/>
        <v>185.4</v>
      </c>
      <c r="E285">
        <f t="shared" si="614"/>
        <v>189.6</v>
      </c>
      <c r="F285">
        <f t="shared" si="614"/>
        <v>193.8</v>
      </c>
      <c r="G285" s="47">
        <v>198</v>
      </c>
      <c r="H285">
        <f t="shared" si="611"/>
        <v>197</v>
      </c>
      <c r="I285" s="12">
        <f t="shared" si="611"/>
        <v>196</v>
      </c>
      <c r="J285">
        <f t="shared" si="611"/>
        <v>195</v>
      </c>
      <c r="K285">
        <f t="shared" si="611"/>
        <v>194</v>
      </c>
      <c r="L285" s="47">
        <v>193</v>
      </c>
      <c r="M285" s="23">
        <f t="shared" si="612"/>
        <v>196</v>
      </c>
      <c r="N285" s="23">
        <f t="shared" si="612"/>
        <v>199</v>
      </c>
      <c r="O285" s="23">
        <f t="shared" si="612"/>
        <v>202</v>
      </c>
      <c r="P285" s="23">
        <f t="shared" si="612"/>
        <v>205</v>
      </c>
      <c r="Q285" s="47">
        <v>208</v>
      </c>
      <c r="R285" s="23">
        <f t="shared" si="507"/>
        <v>211.2</v>
      </c>
      <c r="S285" s="23">
        <f t="shared" si="507"/>
        <v>214.4</v>
      </c>
      <c r="T285" s="23">
        <f t="shared" si="507"/>
        <v>217.6</v>
      </c>
      <c r="U285" s="23">
        <f t="shared" si="507"/>
        <v>220.8</v>
      </c>
      <c r="V285" s="47">
        <v>224</v>
      </c>
      <c r="W285" s="23">
        <f t="shared" si="508"/>
        <v>227.4</v>
      </c>
      <c r="X285" s="23">
        <f t="shared" si="508"/>
        <v>230.8</v>
      </c>
      <c r="Y285" s="23">
        <f t="shared" si="508"/>
        <v>234.2</v>
      </c>
      <c r="Z285" s="23">
        <f t="shared" si="508"/>
        <v>237.6</v>
      </c>
      <c r="AA285" s="47">
        <v>241</v>
      </c>
      <c r="AB285" s="23">
        <f t="shared" si="509"/>
        <v>244.4</v>
      </c>
      <c r="AC285" s="23">
        <f t="shared" si="509"/>
        <v>247.8</v>
      </c>
      <c r="AD285" s="23">
        <f t="shared" si="509"/>
        <v>251.2</v>
      </c>
      <c r="AE285" s="23">
        <f t="shared" si="509"/>
        <v>254.6</v>
      </c>
      <c r="AF285" s="47">
        <v>258</v>
      </c>
      <c r="AG285" s="23">
        <f t="shared" si="609"/>
        <v>261.2</v>
      </c>
      <c r="AH285" s="23">
        <f t="shared" si="609"/>
        <v>264.39999999999998</v>
      </c>
      <c r="AI285" s="23">
        <f t="shared" si="609"/>
        <v>267.60000000000002</v>
      </c>
      <c r="AJ285" s="23">
        <f t="shared" si="609"/>
        <v>270.8</v>
      </c>
      <c r="AK285" s="47">
        <v>274</v>
      </c>
      <c r="AL285" s="23">
        <f>$AF285+((AL$1-$AF$1)*($AK285-$AF285)/($AK$1-$AF$1))</f>
        <v>277.2</v>
      </c>
      <c r="AM285" s="23">
        <f>$AF285+((AM$1-$AF$1)*($AK285-$AF285)/($AK$1-$AF$1))</f>
        <v>280.39999999999998</v>
      </c>
      <c r="AN285" s="23">
        <f>$AF285+((AN$1-$AF$1)*($AK285-$AF285)/($AK$1-$AF$1))</f>
        <v>283.60000000000002</v>
      </c>
      <c r="AO285" s="23">
        <f>$AF285+((AO$1-$AF$1)*($AK285-$AF285)/($AK$1-$AF$1))</f>
        <v>286.8</v>
      </c>
      <c r="AP285" s="47">
        <v>290</v>
      </c>
    </row>
    <row r="286" spans="1:42">
      <c r="A286" s="2" t="s">
        <v>15</v>
      </c>
      <c r="B286" s="46">
        <v>153</v>
      </c>
      <c r="C286">
        <f t="shared" si="614"/>
        <v>156.6</v>
      </c>
      <c r="D286">
        <f t="shared" si="614"/>
        <v>160.19999999999999</v>
      </c>
      <c r="E286">
        <f t="shared" si="614"/>
        <v>163.80000000000001</v>
      </c>
      <c r="F286">
        <f t="shared" si="614"/>
        <v>167.4</v>
      </c>
      <c r="G286" s="46">
        <v>171</v>
      </c>
      <c r="H286">
        <f t="shared" si="611"/>
        <v>170.2</v>
      </c>
      <c r="I286" s="12">
        <f t="shared" si="611"/>
        <v>169.4</v>
      </c>
      <c r="J286">
        <f t="shared" si="611"/>
        <v>168.6</v>
      </c>
      <c r="K286">
        <f t="shared" si="611"/>
        <v>167.8</v>
      </c>
      <c r="L286" s="46">
        <v>167</v>
      </c>
      <c r="M286" s="23">
        <f t="shared" si="612"/>
        <v>169.6</v>
      </c>
      <c r="N286" s="23">
        <f t="shared" si="612"/>
        <v>172.2</v>
      </c>
      <c r="O286" s="23">
        <f t="shared" si="612"/>
        <v>174.8</v>
      </c>
      <c r="P286" s="23">
        <f t="shared" si="612"/>
        <v>177.4</v>
      </c>
      <c r="Q286" s="46">
        <v>180</v>
      </c>
      <c r="R286" s="23">
        <f t="shared" si="507"/>
        <v>182.8</v>
      </c>
      <c r="S286" s="23">
        <f t="shared" si="507"/>
        <v>185.6</v>
      </c>
      <c r="T286" s="23">
        <f t="shared" si="507"/>
        <v>188.4</v>
      </c>
      <c r="U286" s="23">
        <f t="shared" si="507"/>
        <v>191.2</v>
      </c>
      <c r="V286" s="46">
        <v>194</v>
      </c>
      <c r="W286" s="23">
        <f t="shared" si="508"/>
        <v>196.8</v>
      </c>
      <c r="X286" s="23">
        <f t="shared" si="508"/>
        <v>199.6</v>
      </c>
      <c r="Y286" s="23">
        <f t="shared" si="508"/>
        <v>202.4</v>
      </c>
      <c r="Z286" s="23">
        <f t="shared" si="508"/>
        <v>205.2</v>
      </c>
      <c r="AA286" s="46">
        <v>208</v>
      </c>
      <c r="AB286" s="23">
        <f t="shared" si="509"/>
        <v>211</v>
      </c>
      <c r="AC286" s="23">
        <f t="shared" si="509"/>
        <v>214</v>
      </c>
      <c r="AD286" s="23">
        <f t="shared" si="509"/>
        <v>217</v>
      </c>
      <c r="AE286" s="23">
        <f t="shared" si="509"/>
        <v>220</v>
      </c>
      <c r="AF286" s="46">
        <v>223</v>
      </c>
      <c r="AG286" s="23">
        <f t="shared" si="609"/>
        <v>225.8</v>
      </c>
      <c r="AH286" s="23">
        <f t="shared" si="609"/>
        <v>228.6</v>
      </c>
      <c r="AI286" s="23">
        <f t="shared" si="609"/>
        <v>231.4</v>
      </c>
      <c r="AJ286" s="23">
        <f t="shared" si="609"/>
        <v>234.2</v>
      </c>
      <c r="AK286" s="46">
        <v>237</v>
      </c>
      <c r="AL286" s="23">
        <f>$AK286+((AL$1-$AK$1)*($AP286-$AK286)/($AP$1-$AK$1))</f>
        <v>239.8</v>
      </c>
      <c r="AM286" s="23">
        <f>$AK286+((AM$1-$AK$1)*($AP286-$AK286)/($AP$1-$AK$1))</f>
        <v>242.6</v>
      </c>
      <c r="AN286" s="23">
        <f>$AK286+((AN$1-$AK$1)*($AP286-$AK286)/($AP$1-$AK$1))</f>
        <v>245.4</v>
      </c>
      <c r="AO286" s="23">
        <f>$AK286+((AO$1-$AK$1)*($AP286-$AK286)/($AP$1-$AK$1))</f>
        <v>248.2</v>
      </c>
      <c r="AP286" s="46">
        <v>251</v>
      </c>
    </row>
    <row r="287" spans="1:42">
      <c r="A287" s="2" t="s">
        <v>16</v>
      </c>
    </row>
    <row r="288" spans="1:42">
      <c r="AH288" s="23"/>
      <c r="AI288" s="23"/>
      <c r="AJ288" s="23"/>
      <c r="AK288" s="47"/>
      <c r="AL288" s="23"/>
      <c r="AM288" s="23"/>
      <c r="AN288" s="23"/>
      <c r="AO288" s="23"/>
      <c r="AP288" s="47"/>
    </row>
    <row r="289" spans="1:42">
      <c r="A289" s="1" t="s">
        <v>171</v>
      </c>
      <c r="B289" s="47"/>
      <c r="C289" s="23"/>
      <c r="D289" s="23"/>
      <c r="E289" s="23"/>
      <c r="F289" s="23"/>
      <c r="G289" s="47"/>
      <c r="J289" s="88">
        <f t="shared" ref="J289" si="615">(J290-I290)/I290</f>
        <v>2.2723360302978217E-2</v>
      </c>
      <c r="K289" s="88">
        <f t="shared" ref="K289" si="616">(K290-J290)/J290</f>
        <v>2.2218481737081183E-2</v>
      </c>
      <c r="L289" s="88">
        <f t="shared" ref="L289" si="617">(L290-K290)/K290</f>
        <v>2.1735550798616905E-2</v>
      </c>
      <c r="M289" s="88">
        <f t="shared" ref="M289" si="618">(M290-L290)/L290</f>
        <v>2.7397260273973336E-3</v>
      </c>
      <c r="N289" s="88">
        <f t="shared" ref="N289" si="619">(N290-M290)/M290</f>
        <v>2.7322404371583602E-3</v>
      </c>
      <c r="O289" s="88">
        <f t="shared" ref="O289" si="620">(O290-N290)/N290</f>
        <v>2.7247956403270487E-3</v>
      </c>
      <c r="P289" s="88">
        <f t="shared" ref="P289" si="621">(P290-O290)/O290</f>
        <v>2.7173913043477172E-3</v>
      </c>
      <c r="Q289" s="88">
        <f t="shared" ref="Q289" si="622">(Q290-P290)/P290</f>
        <v>2.7100271002710756E-3</v>
      </c>
      <c r="R289" s="88">
        <f t="shared" ref="R289" si="623">(R290-Q290)/Q290</f>
        <v>1.0015898251192297E-2</v>
      </c>
      <c r="S289" s="88">
        <f t="shared" ref="S289" si="624">(S290-R290)/R290</f>
        <v>9.9165748465293076E-3</v>
      </c>
      <c r="T289" s="88">
        <f t="shared" ref="T289" si="625">(T290-S290)/S290</f>
        <v>9.8192019950123968E-3</v>
      </c>
      <c r="U289" s="88">
        <f t="shared" ref="U289" si="626">(U290-T290)/T290</f>
        <v>9.723722796727995E-3</v>
      </c>
      <c r="V289" s="88">
        <f t="shared" ref="V289" si="627">(V290-U290)/U290</f>
        <v>9.6300825435645891E-3</v>
      </c>
      <c r="W289" s="88">
        <f t="shared" ref="W289" si="628">(W290-V290)/V290</f>
        <v>4.0878122634368588E-3</v>
      </c>
      <c r="X289" s="88">
        <f t="shared" ref="X289" si="629">(X290-W290)/W290</f>
        <v>4.0711700844389799E-3</v>
      </c>
      <c r="Y289" s="88">
        <f t="shared" ref="Y289" si="630">(Y290-X290)/X290</f>
        <v>4.0546628622917039E-3</v>
      </c>
      <c r="Z289" s="88">
        <f t="shared" ref="Z289" si="631">(Z290-Y290)/Y290</f>
        <v>4.0382889620100681E-3</v>
      </c>
      <c r="AA289" s="88">
        <f t="shared" ref="AA289" si="632">(AA290-Z290)/Z290</f>
        <v>4.0220467749144135E-3</v>
      </c>
      <c r="AB289" s="88">
        <f t="shared" ref="AB289" si="633">(AB290-AA290)/AA290</f>
        <v>1.4540059347180941E-2</v>
      </c>
      <c r="AC289" s="88">
        <f t="shared" ref="AC289" si="634">(AC290-AB290)/AB290</f>
        <v>1.4331675928634205E-2</v>
      </c>
      <c r="AD289" s="88">
        <f t="shared" ref="AD289" si="635">(AD290-AC290)/AC290</f>
        <v>1.412918108419832E-2</v>
      </c>
      <c r="AE289" s="88">
        <f t="shared" ref="AE289" si="636">(AE290-AD290)/AD290</f>
        <v>1.3932328689223868E-2</v>
      </c>
      <c r="AF289" s="88">
        <f t="shared" ref="AF289" si="637">(AF290-AE290)/AE290</f>
        <v>1.374088614694329E-2</v>
      </c>
      <c r="AG289" s="88">
        <f t="shared" ref="AG289" si="638">(AG290-AF290)/AF290</f>
        <v>1.6735822959889381E-2</v>
      </c>
      <c r="AH289" s="88">
        <f t="shared" ref="AH289" si="639">(AH290-AG290)/AG290</f>
        <v>1.6460345531220274E-2</v>
      </c>
      <c r="AI289" s="88">
        <f t="shared" ref="AI289" si="640">(AI290-AH290)/AH290</f>
        <v>1.619379014989281E-2</v>
      </c>
      <c r="AJ289" s="88">
        <f t="shared" ref="AJ289" si="641">(AJ290-AI290)/AI290</f>
        <v>1.5935730277887559E-2</v>
      </c>
      <c r="AK289" s="88">
        <f t="shared" ref="AK289" si="642">(AK290-AJ290)/AJ290</f>
        <v>1.5685766139486676E-2</v>
      </c>
      <c r="AL289" s="88">
        <f t="shared" ref="AL289" si="643">(AL290-AK290)/AK290</f>
        <v>1.6209317166560364E-2</v>
      </c>
      <c r="AM289" s="88">
        <f t="shared" ref="AM289" si="644">(AM290-AL290)/AL290</f>
        <v>1.5950766139160927E-2</v>
      </c>
      <c r="AN289" s="88">
        <f t="shared" ref="AN289" si="645">(AN290-AM290)/AM290</f>
        <v>1.5700333786623867E-2</v>
      </c>
      <c r="AO289" s="88">
        <f t="shared" ref="AO289" si="646">(AO290-AN290)/AN290</f>
        <v>1.5457643622200501E-2</v>
      </c>
      <c r="AP289" s="88">
        <f t="shared" ref="AP289" si="647">(AP290-AO290)/AO290</f>
        <v>1.5222342083183562E-2</v>
      </c>
    </row>
    <row r="290" spans="1:42">
      <c r="A290" s="2" t="s">
        <v>7</v>
      </c>
      <c r="B290" s="47">
        <f>B310+B321</f>
        <v>1002</v>
      </c>
      <c r="C290">
        <f t="shared" ref="C290:F308" si="648">$B290+((C$1-$B$1)*($G290-$B290)/($G$1-$B$1))</f>
        <v>1023.4</v>
      </c>
      <c r="D290">
        <f t="shared" si="648"/>
        <v>1044.8</v>
      </c>
      <c r="E290">
        <f t="shared" si="648"/>
        <v>1066.2</v>
      </c>
      <c r="F290">
        <f t="shared" si="648"/>
        <v>1087.5999999999999</v>
      </c>
      <c r="G290" s="47">
        <f>G310+G321</f>
        <v>1109</v>
      </c>
      <c r="H290">
        <f t="shared" ref="H290:K308" si="649">$G290+((H$1-$G$1)*($L290-$G290)/($L$1-$G$1))</f>
        <v>1135.4000000000001</v>
      </c>
      <c r="I290" s="12">
        <f t="shared" si="649"/>
        <v>1161.8</v>
      </c>
      <c r="J290">
        <f t="shared" si="649"/>
        <v>1188.2</v>
      </c>
      <c r="K290">
        <f t="shared" si="649"/>
        <v>1214.5999999999999</v>
      </c>
      <c r="L290" s="47">
        <f>L310+L321</f>
        <v>1241</v>
      </c>
      <c r="M290" s="23">
        <f t="shared" ref="M290:P308" si="650">$L290+((M$1-$L$1)*($Q290-$L290)/($Q$1-$L$1))</f>
        <v>1244.4000000000001</v>
      </c>
      <c r="N290" s="23">
        <f t="shared" si="650"/>
        <v>1247.8</v>
      </c>
      <c r="O290" s="23">
        <f t="shared" si="650"/>
        <v>1251.2</v>
      </c>
      <c r="P290" s="23">
        <f t="shared" si="650"/>
        <v>1254.5999999999999</v>
      </c>
      <c r="Q290" s="47">
        <f>Q310+Q321</f>
        <v>1258</v>
      </c>
      <c r="R290" s="23">
        <f t="shared" ref="R290:U308" si="651">$Q290+((R$1-$Q$1)*($V290-$Q290)/($V$1-$Q$1))</f>
        <v>1270.5999999999999</v>
      </c>
      <c r="S290" s="23">
        <f t="shared" si="651"/>
        <v>1283.2</v>
      </c>
      <c r="T290" s="23">
        <f t="shared" si="651"/>
        <v>1295.8</v>
      </c>
      <c r="U290" s="23">
        <f t="shared" si="651"/>
        <v>1308.4000000000001</v>
      </c>
      <c r="V290" s="47">
        <f>V310+V321</f>
        <v>1321</v>
      </c>
      <c r="W290" s="23">
        <f t="shared" ref="W290:Z308" si="652">$V290+((W$1-$V$1)*($AA290-$V290)/($AA$1-$V$1))</f>
        <v>1326.4</v>
      </c>
      <c r="X290" s="23">
        <f t="shared" si="652"/>
        <v>1331.8</v>
      </c>
      <c r="Y290" s="23">
        <f t="shared" si="652"/>
        <v>1337.2</v>
      </c>
      <c r="Z290" s="23">
        <f t="shared" si="652"/>
        <v>1342.6</v>
      </c>
      <c r="AA290" s="47">
        <f>AA310+AA321</f>
        <v>1348</v>
      </c>
      <c r="AB290" s="23">
        <f t="shared" ref="AB290:AE308" si="653">$AA290+((AB$1-$AA$1)*($AF290-$AA290)/($AF$1-$AA$1))</f>
        <v>1367.6</v>
      </c>
      <c r="AC290" s="23">
        <f t="shared" si="653"/>
        <v>1387.2</v>
      </c>
      <c r="AD290" s="23">
        <f t="shared" si="653"/>
        <v>1406.8</v>
      </c>
      <c r="AE290" s="23">
        <f t="shared" si="653"/>
        <v>1426.4</v>
      </c>
      <c r="AF290" s="47">
        <f>AF310+AF321</f>
        <v>1446</v>
      </c>
      <c r="AG290" s="23">
        <f>$AF290+((AG$1-$AF$1)*($AK290-$AF290)/($AK$1-$AF$1))</f>
        <v>1470.2</v>
      </c>
      <c r="AH290" s="23">
        <f>$AF290+((AH$1-$AF$1)*($AK290-$AF290)/($AK$1-$AF$1))</f>
        <v>1494.4</v>
      </c>
      <c r="AI290" s="23">
        <f>$AF290+((AI$1-$AF$1)*($AK290-$AF290)/($AK$1-$AF$1))</f>
        <v>1518.6</v>
      </c>
      <c r="AJ290" s="23">
        <f>$AF290+((AJ$1-$AF$1)*($AK290-$AF290)/($AK$1-$AF$1))</f>
        <v>1542.8</v>
      </c>
      <c r="AK290" s="47">
        <f>AK310+AK321</f>
        <v>1567</v>
      </c>
      <c r="AL290" s="23">
        <f>$AK290+((AL$1-$AK$1)*($AP290-$AK290)/($AP$1-$AK$1))</f>
        <v>1592.4</v>
      </c>
      <c r="AM290" s="23">
        <f>$AK290+((AM$1-$AK$1)*($AP290-$AK290)/($AP$1-$AK$1))</f>
        <v>1617.8</v>
      </c>
      <c r="AN290" s="23">
        <f>$AK290+((AN$1-$AK$1)*($AP290-$AK290)/($AP$1-$AK$1))</f>
        <v>1643.2</v>
      </c>
      <c r="AO290" s="23">
        <f>$AK290+((AO$1-$AK$1)*($AP290-$AK290)/($AP$1-$AK$1))</f>
        <v>1668.6</v>
      </c>
      <c r="AP290" s="47">
        <f>AP310+AP321</f>
        <v>1694</v>
      </c>
    </row>
    <row r="291" spans="1:42">
      <c r="A291" s="2"/>
      <c r="B291" s="47"/>
      <c r="G291" s="47"/>
      <c r="J291" s="88">
        <f t="shared" ref="J291" si="654">(J292-I292)/I292</f>
        <v>2.2559315441462287E-2</v>
      </c>
      <c r="K291" s="88">
        <f t="shared" ref="K291" si="655">(K292-J292)/J292</f>
        <v>2.2061620387980267E-2</v>
      </c>
      <c r="L291" s="88">
        <f t="shared" ref="L291" si="656">(L292-K292)/K292</f>
        <v>2.1585411239300377E-2</v>
      </c>
      <c r="M291" s="88">
        <f t="shared" ref="M291" si="657">(M292-L292)/L292</f>
        <v>2.5500910746811974E-3</v>
      </c>
      <c r="N291" s="88">
        <f t="shared" ref="N291" si="658">(N292-M292)/M292</f>
        <v>2.5436046511627497E-3</v>
      </c>
      <c r="O291" s="88">
        <f t="shared" ref="O291" si="659">(O292-N292)/N292</f>
        <v>2.5371511417181789E-3</v>
      </c>
      <c r="P291" s="88">
        <f t="shared" ref="P291" si="660">(P292-O292)/O292</f>
        <v>2.5307302964569364E-3</v>
      </c>
      <c r="Q291" s="88">
        <f t="shared" ref="Q291" si="661">(Q292-P292)/P292</f>
        <v>2.5243418680129413E-3</v>
      </c>
      <c r="R291" s="88">
        <f t="shared" ref="R291" si="662">(R292-Q292)/Q292</f>
        <v>1.0071942446043206E-2</v>
      </c>
      <c r="S291" s="88">
        <f t="shared" ref="S291" si="663">(S292-R292)/R292</f>
        <v>9.9715099715100113E-3</v>
      </c>
      <c r="T291" s="88">
        <f t="shared" ref="T291" si="664">(T292-S292)/S292</f>
        <v>9.8730606488009673E-3</v>
      </c>
      <c r="U291" s="88">
        <f t="shared" ref="U291" si="665">(U292-T292)/T292</f>
        <v>9.776536312849202E-3</v>
      </c>
      <c r="V291" s="88">
        <f t="shared" ref="V291" si="666">(V292-U292)/U292</f>
        <v>9.6818810511756972E-3</v>
      </c>
      <c r="W291" s="88">
        <f t="shared" ref="W291" si="667">(W292-V292)/V292</f>
        <v>1.4041095890411037E-2</v>
      </c>
      <c r="X291" s="88">
        <f t="shared" ref="X291" si="668">(X292-W292)/W292</f>
        <v>1.3846673421141389E-2</v>
      </c>
      <c r="Y291" s="88">
        <f t="shared" ref="Y291" si="669">(Y292-X292)/X292</f>
        <v>1.3657561625583022E-2</v>
      </c>
      <c r="Z291" s="88">
        <f t="shared" ref="Z291" si="670">(Z292-Y292)/Y292</f>
        <v>1.347354584291806E-2</v>
      </c>
      <c r="AA291" s="88">
        <f t="shared" ref="AA291" si="671">(AA292-Z292)/Z292</f>
        <v>1.3294422827496832E-2</v>
      </c>
      <c r="AB291" s="88">
        <f t="shared" ref="AB291" si="672">(AB292-AA292)/AA292</f>
        <v>1.6320000000000074E-2</v>
      </c>
      <c r="AC291" s="88">
        <f t="shared" ref="AC291" si="673">(AC292-AB292)/AB292</f>
        <v>1.6057934508816013E-2</v>
      </c>
      <c r="AD291" s="88">
        <f t="shared" ref="AD291" si="674">(AD292-AC292)/AC292</f>
        <v>1.5804152463588544E-2</v>
      </c>
      <c r="AE291" s="88">
        <f t="shared" ref="AE291" si="675">(AE292-AD292)/AD292</f>
        <v>1.555826723611948E-2</v>
      </c>
      <c r="AF291" s="88">
        <f t="shared" ref="AF291" si="676">(AF292-AE292)/AE292</f>
        <v>1.5319915890657924E-2</v>
      </c>
      <c r="AG291" s="88">
        <f t="shared" ref="AG291" si="677">(AG292-AF292)/AF292</f>
        <v>1.6863905325443754E-2</v>
      </c>
      <c r="AH291" s="88">
        <f t="shared" ref="AH291" si="678">(AH292-AG292)/AG292</f>
        <v>1.6584230433517571E-2</v>
      </c>
      <c r="AI291" s="88">
        <f t="shared" ref="AI291" si="679">(AI292-AH292)/AH292</f>
        <v>1.6313680595306371E-2</v>
      </c>
      <c r="AJ291" s="88">
        <f t="shared" ref="AJ291" si="680">(AJ292-AI292)/AI292</f>
        <v>1.6051816389749334E-2</v>
      </c>
      <c r="AK291" s="88">
        <f t="shared" ref="AK291" si="681">(AK292-AJ292)/AJ292</f>
        <v>1.579822616407979E-2</v>
      </c>
      <c r="AL291" s="88">
        <f t="shared" ref="AL291" si="682">(AL292-AK292)/AK292</f>
        <v>2.4556616643928437E-3</v>
      </c>
      <c r="AM291" s="88">
        <f t="shared" ref="AM291" si="683">(AM292-AL292)/AL292</f>
        <v>2.4496461622211057E-3</v>
      </c>
      <c r="AN291" s="88">
        <f t="shared" ref="AN291" si="684">(AN292-AM292)/AM292</f>
        <v>2.443660059733851E-3</v>
      </c>
      <c r="AO291" s="88">
        <f t="shared" ref="AO291" si="685">(AO292-AN292)/AN292</f>
        <v>2.4377031419285863E-3</v>
      </c>
      <c r="AP291" s="88">
        <f t="shared" ref="AP291" si="686">(AP292-AO292)/AO292</f>
        <v>2.4317751958929405E-3</v>
      </c>
    </row>
    <row r="292" spans="1:42">
      <c r="A292" s="2" t="s">
        <v>8</v>
      </c>
      <c r="B292" s="47">
        <f>B311+B322</f>
        <v>424</v>
      </c>
      <c r="C292">
        <f t="shared" si="648"/>
        <v>437.4</v>
      </c>
      <c r="D292">
        <f t="shared" si="648"/>
        <v>450.8</v>
      </c>
      <c r="E292">
        <f t="shared" si="648"/>
        <v>464.2</v>
      </c>
      <c r="F292">
        <f t="shared" si="648"/>
        <v>477.6</v>
      </c>
      <c r="G292" s="47">
        <f>G311+G322</f>
        <v>491</v>
      </c>
      <c r="H292">
        <f t="shared" si="649"/>
        <v>502.6</v>
      </c>
      <c r="I292" s="12">
        <f t="shared" si="649"/>
        <v>514.20000000000005</v>
      </c>
      <c r="J292">
        <f t="shared" si="649"/>
        <v>525.79999999999995</v>
      </c>
      <c r="K292">
        <f t="shared" si="649"/>
        <v>537.4</v>
      </c>
      <c r="L292" s="47">
        <f>L311+L322</f>
        <v>549</v>
      </c>
      <c r="M292" s="23">
        <f t="shared" si="650"/>
        <v>550.4</v>
      </c>
      <c r="N292" s="23">
        <f t="shared" si="650"/>
        <v>551.79999999999995</v>
      </c>
      <c r="O292" s="23">
        <f t="shared" si="650"/>
        <v>553.20000000000005</v>
      </c>
      <c r="P292" s="23">
        <f t="shared" si="650"/>
        <v>554.6</v>
      </c>
      <c r="Q292" s="47">
        <f>Q311+Q322</f>
        <v>556</v>
      </c>
      <c r="R292" s="23">
        <f t="shared" si="651"/>
        <v>561.6</v>
      </c>
      <c r="S292" s="23">
        <f t="shared" si="651"/>
        <v>567.20000000000005</v>
      </c>
      <c r="T292" s="23">
        <f t="shared" si="651"/>
        <v>572.79999999999995</v>
      </c>
      <c r="U292" s="23">
        <f t="shared" si="651"/>
        <v>578.4</v>
      </c>
      <c r="V292" s="47">
        <f>V311+V322</f>
        <v>584</v>
      </c>
      <c r="W292" s="23">
        <f t="shared" si="652"/>
        <v>592.20000000000005</v>
      </c>
      <c r="X292" s="23">
        <f t="shared" si="652"/>
        <v>600.4</v>
      </c>
      <c r="Y292" s="23">
        <f t="shared" si="652"/>
        <v>608.6</v>
      </c>
      <c r="Z292" s="23">
        <f t="shared" si="652"/>
        <v>616.79999999999995</v>
      </c>
      <c r="AA292" s="47">
        <f>AA311+AA322</f>
        <v>625</v>
      </c>
      <c r="AB292" s="23">
        <f t="shared" si="653"/>
        <v>635.20000000000005</v>
      </c>
      <c r="AC292" s="23">
        <f t="shared" si="653"/>
        <v>645.4</v>
      </c>
      <c r="AD292" s="23">
        <f t="shared" si="653"/>
        <v>655.6</v>
      </c>
      <c r="AE292" s="23">
        <f t="shared" si="653"/>
        <v>665.8</v>
      </c>
      <c r="AF292" s="47">
        <f>AF311+AF322</f>
        <v>676</v>
      </c>
      <c r="AG292" s="23">
        <f>$AF292+((AG$1-$AF$1)*($AK292-$AF292)/($AK$1-$AF$1))</f>
        <v>687.4</v>
      </c>
      <c r="AH292" s="23">
        <f>$AF292+((AH$1-$AF$1)*($AK292-$AF292)/($AK$1-$AF$1))</f>
        <v>698.8</v>
      </c>
      <c r="AI292" s="23">
        <f>$AF292+((AI$1-$AF$1)*($AK292-$AF292)/($AK$1-$AF$1))</f>
        <v>710.2</v>
      </c>
      <c r="AJ292" s="23">
        <f>$AF292+((AJ$1-$AF$1)*($AK292-$AF292)/($AK$1-$AF$1))</f>
        <v>721.6</v>
      </c>
      <c r="AK292" s="47">
        <f>AK311+AK322</f>
        <v>733</v>
      </c>
      <c r="AL292" s="23">
        <f>$AK292+((AL$1-$AK$1)*($AP292-$AK292)/($AP$1-$AK$1))</f>
        <v>734.8</v>
      </c>
      <c r="AM292" s="23">
        <f>$AK292+((AM$1-$AK$1)*($AP292-$AK292)/($AP$1-$AK$1))</f>
        <v>736.6</v>
      </c>
      <c r="AN292" s="23">
        <f>$AK292+((AN$1-$AK$1)*($AP292-$AK292)/($AP$1-$AK$1))</f>
        <v>738.4</v>
      </c>
      <c r="AO292" s="23">
        <f>$AK292+((AO$1-$AK$1)*($AP292-$AK292)/($AP$1-$AK$1))</f>
        <v>740.2</v>
      </c>
      <c r="AP292" s="47">
        <f>AP311+AP322</f>
        <v>742</v>
      </c>
    </row>
    <row r="293" spans="1:42">
      <c r="A293" s="2"/>
      <c r="B293" s="47"/>
      <c r="G293" s="47"/>
      <c r="J293" s="88">
        <f t="shared" ref="J293" si="687">(J294-I294)/I294</f>
        <v>2.2487506940588625E-2</v>
      </c>
      <c r="K293" s="88">
        <f t="shared" ref="K293" si="688">(K294-J294)/J294</f>
        <v>2.1992940537605119E-2</v>
      </c>
      <c r="L293" s="88">
        <f t="shared" ref="L293" si="689">(L294-K294)/K294</f>
        <v>2.1519659936238108E-2</v>
      </c>
      <c r="M293" s="88">
        <f t="shared" ref="M293" si="690">(M294-L294)/L294</f>
        <v>3.1209362808842355E-3</v>
      </c>
      <c r="N293" s="88">
        <f t="shared" ref="N293" si="691">(N294-M294)/M294</f>
        <v>3.1112263417163305E-3</v>
      </c>
      <c r="O293" s="88">
        <f t="shared" ref="O293" si="692">(O294-N294)/N294</f>
        <v>3.1015766347894688E-3</v>
      </c>
      <c r="P293" s="88">
        <f t="shared" ref="P293" si="693">(P294-O294)/O294</f>
        <v>3.0919866013913644E-3</v>
      </c>
      <c r="Q293" s="88">
        <f t="shared" ref="Q293" si="694">(Q294-P294)/P294</f>
        <v>3.0824556896994313E-3</v>
      </c>
      <c r="R293" s="88">
        <f t="shared" ref="R293" si="695">(R294-Q294)/Q294</f>
        <v>9.7311139564660986E-3</v>
      </c>
      <c r="S293" s="88">
        <f t="shared" ref="S293" si="696">(S294-R294)/R294</f>
        <v>9.6373319807253645E-3</v>
      </c>
      <c r="T293" s="88">
        <f t="shared" ref="T293" si="697">(T294-S294)/S294</f>
        <v>9.5453403667419105E-3</v>
      </c>
      <c r="U293" s="88">
        <f t="shared" ref="U293" si="698">(U294-T294)/T294</f>
        <v>9.4550883304304837E-3</v>
      </c>
      <c r="V293" s="88">
        <f t="shared" ref="V293" si="699">(V294-U294)/U294</f>
        <v>9.3665269903870137E-3</v>
      </c>
      <c r="W293" s="88">
        <f t="shared" ref="W293" si="700">(W294-V294)/V294</f>
        <v>1.4163614163614191E-2</v>
      </c>
      <c r="X293" s="88">
        <f t="shared" ref="X293" si="701">(X294-W294)/W294</f>
        <v>1.3965807849747198E-2</v>
      </c>
      <c r="Y293" s="88">
        <f t="shared" ref="Y293" si="702">(Y294-X294)/X294</f>
        <v>1.3773450486820124E-2</v>
      </c>
      <c r="Z293" s="88">
        <f t="shared" ref="Z293" si="703">(Z294-Y294)/Y294</f>
        <v>1.3586319981260276E-2</v>
      </c>
      <c r="AA293" s="88">
        <f t="shared" ref="AA293" si="704">(AA294-Z294)/Z294</f>
        <v>1.3404206147446295E-2</v>
      </c>
      <c r="AB293" s="88">
        <f t="shared" ref="AB293" si="705">(AB294-AA294)/AA294</f>
        <v>1.641961231470921E-2</v>
      </c>
      <c r="AC293" s="88">
        <f t="shared" ref="AC293" si="706">(AC294-AB294)/AB294</f>
        <v>1.6154363921920548E-2</v>
      </c>
      <c r="AD293" s="88">
        <f t="shared" ref="AD293" si="707">(AD294-AC294)/AC294</f>
        <v>1.5897549127842893E-2</v>
      </c>
      <c r="AE293" s="88">
        <f t="shared" ref="AE293" si="708">(AE294-AD294)/AD294</f>
        <v>1.5648772006085609E-2</v>
      </c>
      <c r="AF293" s="88">
        <f t="shared" ref="AF293" si="709">(AF294-AE294)/AE294</f>
        <v>1.5407661031457283E-2</v>
      </c>
      <c r="AG293" s="88">
        <f t="shared" ref="AG293" si="710">(AG294-AF294)/AF294</f>
        <v>1.6438356164383584E-2</v>
      </c>
      <c r="AH293" s="88">
        <f t="shared" ref="AH293" si="711">(AH294-AG294)/AG294</f>
        <v>1.6172506738544496E-2</v>
      </c>
      <c r="AI293" s="88">
        <f t="shared" ref="AI293" si="712">(AI294-AH294)/AH294</f>
        <v>1.5915119363395132E-2</v>
      </c>
      <c r="AJ293" s="88">
        <f t="shared" ref="AJ293" si="713">(AJ294-AI294)/AI294</f>
        <v>1.5665796344647542E-2</v>
      </c>
      <c r="AK293" s="88">
        <f t="shared" ref="AK293" si="714">(AK294-AJ294)/AJ294</f>
        <v>1.5424164524421616E-2</v>
      </c>
      <c r="AL293" s="88">
        <f t="shared" ref="AL293" si="715">(AL294-AK294)/AK294</f>
        <v>1.616358325219076E-2</v>
      </c>
      <c r="AM293" s="88">
        <f t="shared" ref="AM293" si="716">(AM294-AL294)/AL294</f>
        <v>1.5906477577616075E-2</v>
      </c>
      <c r="AN293" s="88">
        <f t="shared" ref="AN293" si="717">(AN294-AM294)/AM294</f>
        <v>1.5657423127711664E-2</v>
      </c>
      <c r="AO293" s="88">
        <f t="shared" ref="AO293" si="718">(AO294-AN294)/AN294</f>
        <v>1.5416047548291361E-2</v>
      </c>
      <c r="AP293" s="88">
        <f t="shared" ref="AP293" si="719">(AP294-AO294)/AO294</f>
        <v>1.518200109749397E-2</v>
      </c>
    </row>
    <row r="294" spans="1:42">
      <c r="A294" s="2" t="s">
        <v>9</v>
      </c>
      <c r="B294" s="47">
        <f>B312+B323</f>
        <v>629</v>
      </c>
      <c r="C294">
        <f t="shared" si="648"/>
        <v>640.79999999999995</v>
      </c>
      <c r="D294">
        <f t="shared" si="648"/>
        <v>652.6</v>
      </c>
      <c r="E294">
        <f t="shared" si="648"/>
        <v>664.4</v>
      </c>
      <c r="F294">
        <f t="shared" si="648"/>
        <v>676.2</v>
      </c>
      <c r="G294" s="47">
        <f>G312+G323</f>
        <v>688</v>
      </c>
      <c r="H294">
        <f t="shared" si="649"/>
        <v>704.2</v>
      </c>
      <c r="I294" s="12">
        <f t="shared" si="649"/>
        <v>720.4</v>
      </c>
      <c r="J294">
        <f t="shared" si="649"/>
        <v>736.6</v>
      </c>
      <c r="K294">
        <f t="shared" si="649"/>
        <v>752.8</v>
      </c>
      <c r="L294" s="47">
        <f>L312+L323</f>
        <v>769</v>
      </c>
      <c r="M294" s="23">
        <f t="shared" si="650"/>
        <v>771.4</v>
      </c>
      <c r="N294" s="23">
        <f t="shared" si="650"/>
        <v>773.8</v>
      </c>
      <c r="O294" s="23">
        <f t="shared" si="650"/>
        <v>776.2</v>
      </c>
      <c r="P294" s="23">
        <f t="shared" si="650"/>
        <v>778.6</v>
      </c>
      <c r="Q294" s="47">
        <f>Q312+Q323</f>
        <v>781</v>
      </c>
      <c r="R294" s="23">
        <f t="shared" si="651"/>
        <v>788.6</v>
      </c>
      <c r="S294" s="23">
        <f t="shared" si="651"/>
        <v>796.2</v>
      </c>
      <c r="T294" s="23">
        <f t="shared" si="651"/>
        <v>803.8</v>
      </c>
      <c r="U294" s="23">
        <f t="shared" si="651"/>
        <v>811.4</v>
      </c>
      <c r="V294" s="47">
        <f>V312+V323</f>
        <v>819</v>
      </c>
      <c r="W294" s="23">
        <f t="shared" si="652"/>
        <v>830.6</v>
      </c>
      <c r="X294" s="23">
        <f t="shared" si="652"/>
        <v>842.2</v>
      </c>
      <c r="Y294" s="23">
        <f t="shared" si="652"/>
        <v>853.8</v>
      </c>
      <c r="Z294" s="23">
        <f t="shared" si="652"/>
        <v>865.4</v>
      </c>
      <c r="AA294" s="47">
        <f>AA312+AA323</f>
        <v>877</v>
      </c>
      <c r="AB294" s="23">
        <f t="shared" si="653"/>
        <v>891.4</v>
      </c>
      <c r="AC294" s="23">
        <f t="shared" si="653"/>
        <v>905.8</v>
      </c>
      <c r="AD294" s="23">
        <f t="shared" si="653"/>
        <v>920.2</v>
      </c>
      <c r="AE294" s="23">
        <f t="shared" si="653"/>
        <v>934.6</v>
      </c>
      <c r="AF294" s="47">
        <f>AF312+AF323</f>
        <v>949</v>
      </c>
      <c r="AG294" s="23">
        <f>$AF294+((AG$1-$AF$1)*($AK294-$AF294)/($AK$1-$AF$1))</f>
        <v>964.6</v>
      </c>
      <c r="AH294" s="23">
        <f>$AF294+((AH$1-$AF$1)*($AK294-$AF294)/($AK$1-$AF$1))</f>
        <v>980.2</v>
      </c>
      <c r="AI294" s="23">
        <f>$AF294+((AI$1-$AF$1)*($AK294-$AF294)/($AK$1-$AF$1))</f>
        <v>995.8</v>
      </c>
      <c r="AJ294" s="23">
        <f>$AF294+((AJ$1-$AF$1)*($AK294-$AF294)/($AK$1-$AF$1))</f>
        <v>1011.4</v>
      </c>
      <c r="AK294" s="47">
        <f>AK312+AK323</f>
        <v>1027</v>
      </c>
      <c r="AL294" s="23">
        <f>$AK294+((AL$1-$AK$1)*($AP294-$AK294)/($AP$1-$AK$1))</f>
        <v>1043.5999999999999</v>
      </c>
      <c r="AM294" s="23">
        <f>$AK294+((AM$1-$AK$1)*($AP294-$AK294)/($AP$1-$AK$1))</f>
        <v>1060.2</v>
      </c>
      <c r="AN294" s="23">
        <f>$AK294+((AN$1-$AK$1)*($AP294-$AK294)/($AP$1-$AK$1))</f>
        <v>1076.8</v>
      </c>
      <c r="AO294" s="23">
        <f>$AK294+((AO$1-$AK$1)*($AP294-$AK294)/($AP$1-$AK$1))</f>
        <v>1093.4000000000001</v>
      </c>
      <c r="AP294" s="47">
        <f>AP312+AP323</f>
        <v>1110</v>
      </c>
    </row>
    <row r="295" spans="1:42">
      <c r="A295" s="2"/>
      <c r="B295" s="47"/>
      <c r="G295" s="47"/>
      <c r="J295" s="88">
        <f t="shared" ref="J295" si="720">(J296-I296)/I296</f>
        <v>0.38181818181818161</v>
      </c>
      <c r="K295" s="88">
        <f t="shared" ref="K295" si="721">(K296-J296)/J296</f>
        <v>0.27631578947368424</v>
      </c>
      <c r="L295" s="88">
        <f t="shared" ref="L295" si="722">(L296-K296)/K296</f>
        <v>0.21649484536082458</v>
      </c>
      <c r="M295" s="88">
        <f t="shared" ref="M295" si="723">(M296-L296)/L296</f>
        <v>3.3898305084746247E-3</v>
      </c>
      <c r="N295" s="88">
        <f t="shared" ref="N295" si="724">(N296-M296)/M296</f>
        <v>3.3783783783784267E-3</v>
      </c>
      <c r="O295" s="88">
        <f t="shared" ref="O295" si="725">(O296-N296)/N296</f>
        <v>3.3670033670032953E-3</v>
      </c>
      <c r="P295" s="88">
        <f t="shared" ref="P295" si="726">(P296-O296)/O296</f>
        <v>3.3557046979866252E-3</v>
      </c>
      <c r="Q295" s="88">
        <f t="shared" ref="Q295" si="727">(Q296-P296)/P296</f>
        <v>3.3444816053512182E-3</v>
      </c>
      <c r="R295" s="88">
        <f t="shared" ref="R295" si="728">(R296-Q296)/Q296</f>
        <v>0</v>
      </c>
      <c r="S295" s="88">
        <f t="shared" ref="S295" si="729">(S296-R296)/R296</f>
        <v>0</v>
      </c>
      <c r="T295" s="88">
        <f t="shared" ref="T295" si="730">(T296-S296)/S296</f>
        <v>0</v>
      </c>
      <c r="U295" s="88">
        <f t="shared" ref="U295" si="731">(U296-T296)/T296</f>
        <v>0</v>
      </c>
      <c r="V295" s="88">
        <f t="shared" ref="V295" si="732">(V296-U296)/U296</f>
        <v>0</v>
      </c>
      <c r="W295" s="88">
        <f t="shared" ref="W295" si="733">(W296-V296)/V296</f>
        <v>2.6666666666666689E-2</v>
      </c>
      <c r="X295" s="88">
        <f t="shared" ref="X295" si="734">(X296-W296)/W296</f>
        <v>2.5974025974025997E-2</v>
      </c>
      <c r="Y295" s="88">
        <f t="shared" ref="Y295" si="735">(Y296-X296)/X296</f>
        <v>2.5316455696202441E-2</v>
      </c>
      <c r="Z295" s="88">
        <f t="shared" ref="Z295" si="736">(Z296-Y296)/Y296</f>
        <v>2.4691358024691492E-2</v>
      </c>
      <c r="AA295" s="88">
        <f t="shared" ref="AA295" si="737">(AA296-Z296)/Z296</f>
        <v>2.4096385542168586E-2</v>
      </c>
      <c r="AB295" s="88">
        <f t="shared" ref="AB295" si="738">(AB296-AA296)/AA296</f>
        <v>1.6176470588235209E-2</v>
      </c>
      <c r="AC295" s="88">
        <f t="shared" ref="AC295" si="739">(AC296-AB296)/AB296</f>
        <v>1.591895803183804E-2</v>
      </c>
      <c r="AD295" s="88">
        <f t="shared" ref="AD295" si="740">(AD296-AC296)/AC296</f>
        <v>1.5669515669515587E-2</v>
      </c>
      <c r="AE295" s="88">
        <f t="shared" ref="AE295" si="741">(AE296-AD296)/AD296</f>
        <v>1.5427769985974876E-2</v>
      </c>
      <c r="AF295" s="88">
        <f t="shared" ref="AF295" si="742">(AF296-AE296)/AE296</f>
        <v>1.5193370165745776E-2</v>
      </c>
      <c r="AG295" s="88">
        <f t="shared" ref="AG295" si="743">(AG296-AF296)/AF296</f>
        <v>1.6326530612244938E-2</v>
      </c>
      <c r="AH295" s="88">
        <f t="shared" ref="AH295" si="744">(AH296-AG296)/AG296</f>
        <v>1.6064257028112486E-2</v>
      </c>
      <c r="AI295" s="88">
        <f t="shared" ref="AI295" si="745">(AI296-AH296)/AH296</f>
        <v>1.5810276679841747E-2</v>
      </c>
      <c r="AJ295" s="88">
        <f t="shared" ref="AJ295" si="746">(AJ296-AI296)/AI296</f>
        <v>1.5564202334630389E-2</v>
      </c>
      <c r="AK295" s="88">
        <f t="shared" ref="AK295" si="747">(AK296-AJ296)/AJ296</f>
        <v>1.5325670498084329E-2</v>
      </c>
      <c r="AL295" s="88">
        <f t="shared" ref="AL295" si="748">(AL296-AK296)/AK296</f>
        <v>1.63522012578616E-2</v>
      </c>
      <c r="AM295" s="88">
        <f t="shared" ref="AM295" si="749">(AM296-AL296)/AL296</f>
        <v>1.6089108910891055E-2</v>
      </c>
      <c r="AN295" s="88">
        <f t="shared" ref="AN295" si="750">(AN296-AM296)/AM296</f>
        <v>1.5834348355663965E-2</v>
      </c>
      <c r="AO295" s="88">
        <f t="shared" ref="AO295" si="751">(AO296-AN296)/AN296</f>
        <v>1.558752997601915E-2</v>
      </c>
      <c r="AP295" s="88">
        <f t="shared" ref="AP295" si="752">(AP296-AO296)/AO296</f>
        <v>1.5348288075560769E-2</v>
      </c>
    </row>
    <row r="296" spans="1:42">
      <c r="A296" s="2" t="s">
        <v>10</v>
      </c>
      <c r="B296" s="47">
        <f>B313+B324</f>
        <v>8</v>
      </c>
      <c r="C296">
        <f t="shared" si="648"/>
        <v>9.0000000000000036</v>
      </c>
      <c r="D296">
        <f t="shared" si="648"/>
        <v>10.000000000000009</v>
      </c>
      <c r="E296">
        <f t="shared" si="648"/>
        <v>11.000000000000012</v>
      </c>
      <c r="F296">
        <f t="shared" si="648"/>
        <v>12.000000000000018</v>
      </c>
      <c r="G296" s="47">
        <f>G313+G324</f>
        <v>13.000000000000021</v>
      </c>
      <c r="H296">
        <f t="shared" si="649"/>
        <v>34.000000000000014</v>
      </c>
      <c r="I296" s="12">
        <f t="shared" si="649"/>
        <v>55.000000000000007</v>
      </c>
      <c r="J296">
        <f t="shared" si="649"/>
        <v>76</v>
      </c>
      <c r="K296">
        <f t="shared" si="649"/>
        <v>97</v>
      </c>
      <c r="L296" s="47">
        <f>L313+L324</f>
        <v>117.99999999999999</v>
      </c>
      <c r="M296" s="23">
        <f t="shared" si="650"/>
        <v>118.39999999999999</v>
      </c>
      <c r="N296" s="23">
        <f t="shared" si="650"/>
        <v>118.8</v>
      </c>
      <c r="O296" s="23">
        <f t="shared" si="650"/>
        <v>119.19999999999999</v>
      </c>
      <c r="P296" s="23">
        <f t="shared" si="650"/>
        <v>119.6</v>
      </c>
      <c r="Q296" s="47">
        <f>Q313+Q324</f>
        <v>120</v>
      </c>
      <c r="R296" s="23">
        <f t="shared" si="651"/>
        <v>120</v>
      </c>
      <c r="S296" s="23">
        <f t="shared" si="651"/>
        <v>120</v>
      </c>
      <c r="T296" s="23">
        <f t="shared" si="651"/>
        <v>120</v>
      </c>
      <c r="U296" s="23">
        <f t="shared" si="651"/>
        <v>120</v>
      </c>
      <c r="V296" s="47">
        <f>V313+V324</f>
        <v>120</v>
      </c>
      <c r="W296" s="23">
        <f t="shared" si="652"/>
        <v>123.2</v>
      </c>
      <c r="X296" s="23">
        <f t="shared" si="652"/>
        <v>126.4</v>
      </c>
      <c r="Y296" s="23">
        <f t="shared" si="652"/>
        <v>129.6</v>
      </c>
      <c r="Z296" s="23">
        <f t="shared" si="652"/>
        <v>132.80000000000001</v>
      </c>
      <c r="AA296" s="47">
        <f>AA313+AA324</f>
        <v>136</v>
      </c>
      <c r="AB296" s="23">
        <f t="shared" si="653"/>
        <v>138.19999999999999</v>
      </c>
      <c r="AC296" s="23">
        <f t="shared" si="653"/>
        <v>140.4</v>
      </c>
      <c r="AD296" s="23">
        <f t="shared" si="653"/>
        <v>142.6</v>
      </c>
      <c r="AE296" s="23">
        <f t="shared" si="653"/>
        <v>144.80000000000001</v>
      </c>
      <c r="AF296" s="47">
        <f>AF313+AF324</f>
        <v>147</v>
      </c>
      <c r="AG296" s="23">
        <f>$AF296+((AG$1-$AF$1)*($AK296-$AF296)/($AK$1-$AF$1))</f>
        <v>149.4</v>
      </c>
      <c r="AH296" s="23">
        <f>$AF296+((AH$1-$AF$1)*($AK296-$AF296)/($AK$1-$AF$1))</f>
        <v>151.80000000000001</v>
      </c>
      <c r="AI296" s="23">
        <f>$AF296+((AI$1-$AF$1)*($AK296-$AF296)/($AK$1-$AF$1))</f>
        <v>154.19999999999999</v>
      </c>
      <c r="AJ296" s="23">
        <f>$AF296+((AJ$1-$AF$1)*($AK296-$AF296)/($AK$1-$AF$1))</f>
        <v>156.6</v>
      </c>
      <c r="AK296" s="47">
        <f>AK313+AK324</f>
        <v>159</v>
      </c>
      <c r="AL296" s="23">
        <f>$AK296+((AL$1-$AK$1)*($AP296-$AK296)/($AP$1-$AK$1))</f>
        <v>161.6</v>
      </c>
      <c r="AM296" s="23">
        <f>$AK296+((AM$1-$AK$1)*($AP296-$AK296)/($AP$1-$AK$1))</f>
        <v>164.2</v>
      </c>
      <c r="AN296" s="23">
        <f>$AK296+((AN$1-$AK$1)*($AP296-$AK296)/($AP$1-$AK$1))</f>
        <v>166.8</v>
      </c>
      <c r="AO296" s="23">
        <f>$AK296+((AO$1-$AK$1)*($AP296-$AK296)/($AP$1-$AK$1))</f>
        <v>169.4</v>
      </c>
      <c r="AP296" s="47">
        <f>AP313+AP324</f>
        <v>172</v>
      </c>
    </row>
    <row r="297" spans="1:42">
      <c r="A297" s="2"/>
      <c r="B297" s="47"/>
      <c r="G297" s="47"/>
      <c r="J297" s="88">
        <f t="shared" ref="J297" si="753">(J298-I298)/I298</f>
        <v>2.0550087784125284E-2</v>
      </c>
      <c r="K297" s="88">
        <f t="shared" ref="K297" si="754">(K298-J298)/J298</f>
        <v>2.0136285352485728E-2</v>
      </c>
      <c r="L297" s="88">
        <f t="shared" ref="L297" si="755">(L298-K298)/K298</f>
        <v>1.9738818863332421E-2</v>
      </c>
      <c r="M297" s="88">
        <f t="shared" ref="M297" si="756">(M298-L298)/L298</f>
        <v>3.5008241024648556E-3</v>
      </c>
      <c r="N297" s="88">
        <f t="shared" ref="N297" si="757">(N298-M298)/M298</f>
        <v>3.4886110886816822E-3</v>
      </c>
      <c r="O297" s="88">
        <f t="shared" ref="O297" si="758">(O298-N298)/N298</f>
        <v>3.4764829915674778E-3</v>
      </c>
      <c r="P297" s="88">
        <f t="shared" ref="P297" si="759">(P298-O298)/O298</f>
        <v>3.4644389285572322E-3</v>
      </c>
      <c r="Q297" s="88">
        <f t="shared" ref="Q297" si="760">(Q298-P298)/P298</f>
        <v>3.4524780292724253E-3</v>
      </c>
      <c r="R297" s="88">
        <f t="shared" ref="R297" si="761">(R298-Q298)/Q298</f>
        <v>1.0325418084413309E-2</v>
      </c>
      <c r="S297" s="88">
        <f t="shared" ref="S297" si="762">(S298-R298)/R298</f>
        <v>1.021989341215467E-2</v>
      </c>
      <c r="T297" s="88">
        <f t="shared" ref="T297" si="763">(T298-S298)/S298</f>
        <v>1.0116503821396143E-2</v>
      </c>
      <c r="U297" s="88">
        <f t="shared" ref="U297" si="764">(U298-T298)/T298</f>
        <v>1.0015185162428645E-2</v>
      </c>
      <c r="V297" s="88">
        <f t="shared" ref="V297" si="765">(V298-U298)/U298</f>
        <v>9.9158758299441041E-3</v>
      </c>
      <c r="W297" s="88">
        <f t="shared" ref="W297" si="766">(W298-V298)/V298</f>
        <v>1.4298376201499008E-2</v>
      </c>
      <c r="X297" s="88">
        <f t="shared" ref="X297" si="767">(X298-W298)/W298</f>
        <v>1.4096814642497776E-2</v>
      </c>
      <c r="Y297" s="88">
        <f t="shared" ref="Y297" si="768">(Y298-X298)/X298</f>
        <v>1.3900856840248891E-2</v>
      </c>
      <c r="Z297" s="88">
        <f t="shared" ref="Z297" si="769">(Z298-Y298)/Y298</f>
        <v>1.3710272307659289E-2</v>
      </c>
      <c r="AA297" s="88">
        <f t="shared" ref="AA297" si="770">(AA298-Z298)/Z298</f>
        <v>1.3524843026842925E-2</v>
      </c>
      <c r="AB297" s="88">
        <f t="shared" ref="AB297" si="771">(AB298-AA298)/AA298</f>
        <v>1.6399367154685762E-2</v>
      </c>
      <c r="AC297" s="88">
        <f t="shared" ref="AC297" si="772">(AC298-AB298)/AB298</f>
        <v>1.6134767183684957E-2</v>
      </c>
      <c r="AD297" s="88">
        <f t="shared" ref="AD297" si="773">(AD298-AC298)/AC298</f>
        <v>1.5878570151087529E-2</v>
      </c>
      <c r="AE297" s="88">
        <f t="shared" ref="AE297" si="774">(AE298-AD298)/AD298</f>
        <v>1.5630382033480435E-2</v>
      </c>
      <c r="AF297" s="88">
        <f t="shared" ref="AF297" si="775">(AF298-AE298)/AE298</f>
        <v>1.5389833063270207E-2</v>
      </c>
      <c r="AG297" s="88">
        <f t="shared" ref="AG297" si="776">(AG298-AF298)/AF298</f>
        <v>1.6779116287010024E-2</v>
      </c>
      <c r="AH297" s="88">
        <f t="shared" ref="AH297" si="777">(AH298-AG298)/AG298</f>
        <v>1.6502223558920656E-2</v>
      </c>
      <c r="AI297" s="88">
        <f t="shared" ref="AI297" si="778">(AI298-AH298)/AH298</f>
        <v>1.6234321161781622E-2</v>
      </c>
      <c r="AJ297" s="88">
        <f t="shared" ref="AJ297" si="779">(AJ298-AI298)/AI298</f>
        <v>1.5974978234569153E-2</v>
      </c>
      <c r="AK297" s="88">
        <f t="shared" ref="AK297" si="780">(AK298-AJ298)/AJ298</f>
        <v>1.5723791015334276E-2</v>
      </c>
      <c r="AL297" s="88">
        <f t="shared" ref="AL297" si="781">(AL298-AK298)/AK298</f>
        <v>1.6048757104704461E-2</v>
      </c>
      <c r="AM297" s="88">
        <f t="shared" ref="AM297" si="782">(AM298-AL298)/AL298</f>
        <v>1.5795262769118058E-2</v>
      </c>
      <c r="AN297" s="88">
        <f t="shared" ref="AN297" si="783">(AN298-AM298)/AM298</f>
        <v>1.5549651930901E-2</v>
      </c>
      <c r="AO297" s="88">
        <f t="shared" ref="AO297" si="784">(AO298-AN298)/AN298</f>
        <v>1.5311562464066664E-2</v>
      </c>
      <c r="AP297" s="88">
        <f t="shared" ref="AP297" si="785">(AP298-AO298)/AO298</f>
        <v>1.5080654087014216E-2</v>
      </c>
    </row>
    <row r="298" spans="1:42">
      <c r="A298" s="2" t="s">
        <v>11</v>
      </c>
      <c r="B298" s="47">
        <f>B314+B325</f>
        <v>768.61</v>
      </c>
      <c r="C298">
        <f t="shared" si="648"/>
        <v>811.072</v>
      </c>
      <c r="D298">
        <f t="shared" si="648"/>
        <v>853.53399999999999</v>
      </c>
      <c r="E298">
        <f t="shared" si="648"/>
        <v>895.99599999999998</v>
      </c>
      <c r="F298">
        <f t="shared" si="648"/>
        <v>938.45799999999997</v>
      </c>
      <c r="G298" s="47">
        <f>G314+G325</f>
        <v>980.92</v>
      </c>
      <c r="H298">
        <f t="shared" si="649"/>
        <v>1001.942</v>
      </c>
      <c r="I298" s="12">
        <f t="shared" si="649"/>
        <v>1022.9639999999999</v>
      </c>
      <c r="J298">
        <f t="shared" si="649"/>
        <v>1043.9859999999999</v>
      </c>
      <c r="K298">
        <f t="shared" si="649"/>
        <v>1065.008</v>
      </c>
      <c r="L298" s="47">
        <f>L314+L325</f>
        <v>1086.03</v>
      </c>
      <c r="M298" s="23">
        <f t="shared" si="650"/>
        <v>1089.8319999999999</v>
      </c>
      <c r="N298" s="23">
        <f t="shared" si="650"/>
        <v>1093.634</v>
      </c>
      <c r="O298" s="23">
        <f t="shared" si="650"/>
        <v>1097.4359999999999</v>
      </c>
      <c r="P298" s="23">
        <f t="shared" si="650"/>
        <v>1101.2380000000001</v>
      </c>
      <c r="Q298" s="47">
        <f>Q314+Q325</f>
        <v>1105.04</v>
      </c>
      <c r="R298" s="23">
        <f t="shared" si="651"/>
        <v>1116.45</v>
      </c>
      <c r="S298" s="23">
        <f t="shared" si="651"/>
        <v>1127.8600000000001</v>
      </c>
      <c r="T298" s="23">
        <f t="shared" si="651"/>
        <v>1139.27</v>
      </c>
      <c r="U298" s="23">
        <f t="shared" si="651"/>
        <v>1150.68</v>
      </c>
      <c r="V298" s="47">
        <f>V314+V325</f>
        <v>1162.0900000000001</v>
      </c>
      <c r="W298" s="23">
        <f t="shared" si="652"/>
        <v>1178.7060000000001</v>
      </c>
      <c r="X298" s="23">
        <f t="shared" si="652"/>
        <v>1195.3220000000001</v>
      </c>
      <c r="Y298" s="23">
        <f t="shared" si="652"/>
        <v>1211.9380000000001</v>
      </c>
      <c r="Z298" s="23">
        <f t="shared" si="652"/>
        <v>1228.5540000000001</v>
      </c>
      <c r="AA298" s="47">
        <f>AA314+AA325</f>
        <v>1245.17</v>
      </c>
      <c r="AB298" s="23">
        <f t="shared" si="653"/>
        <v>1265.5900000000001</v>
      </c>
      <c r="AC298" s="23">
        <f t="shared" si="653"/>
        <v>1286.01</v>
      </c>
      <c r="AD298" s="23">
        <f t="shared" si="653"/>
        <v>1306.43</v>
      </c>
      <c r="AE298" s="23">
        <f t="shared" si="653"/>
        <v>1326.85</v>
      </c>
      <c r="AF298" s="47">
        <f>AF314+AF325</f>
        <v>1347.27</v>
      </c>
      <c r="AG298" s="23">
        <f>$AF298+((AG$1-$AF$1)*($AK298-$AF298)/($AK$1-$AF$1))</f>
        <v>1369.876</v>
      </c>
      <c r="AH298" s="23">
        <f>$AF298+((AH$1-$AF$1)*($AK298-$AF298)/($AK$1-$AF$1))</f>
        <v>1392.482</v>
      </c>
      <c r="AI298" s="23">
        <f>$AF298+((AI$1-$AF$1)*($AK298-$AF298)/($AK$1-$AF$1))</f>
        <v>1415.088</v>
      </c>
      <c r="AJ298" s="23">
        <f>$AF298+((AJ$1-$AF$1)*($AK298-$AF298)/($AK$1-$AF$1))</f>
        <v>1437.694</v>
      </c>
      <c r="AK298" s="47">
        <f>AK314+AK325</f>
        <v>1460.3</v>
      </c>
      <c r="AL298" s="23">
        <f>$AK298+((AL$1-$AK$1)*($AP298-$AK298)/($AP$1-$AK$1))</f>
        <v>1483.7359999999999</v>
      </c>
      <c r="AM298" s="23">
        <f>$AK298+((AM$1-$AK$1)*($AP298-$AK298)/($AP$1-$AK$1))</f>
        <v>1507.172</v>
      </c>
      <c r="AN298" s="23">
        <f>$AK298+((AN$1-$AK$1)*($AP298-$AK298)/($AP$1-$AK$1))</f>
        <v>1530.6079999999999</v>
      </c>
      <c r="AO298" s="23">
        <f>$AK298+((AO$1-$AK$1)*($AP298-$AK298)/($AP$1-$AK$1))</f>
        <v>1554.0440000000001</v>
      </c>
      <c r="AP298" s="47">
        <f>AP314+AP325</f>
        <v>1577.48</v>
      </c>
    </row>
    <row r="299" spans="1:42">
      <c r="A299" s="2"/>
      <c r="B299" s="47"/>
      <c r="G299" s="47"/>
      <c r="L299" s="47"/>
      <c r="M299" s="23"/>
      <c r="N299" s="23"/>
      <c r="O299" s="23"/>
      <c r="P299" s="23"/>
      <c r="Q299" s="47"/>
      <c r="R299" s="23"/>
      <c r="S299" s="23"/>
      <c r="T299" s="23"/>
      <c r="U299" s="23"/>
      <c r="V299" s="47"/>
      <c r="W299" s="23"/>
      <c r="X299" s="23"/>
      <c r="Y299" s="23"/>
      <c r="Z299" s="23"/>
      <c r="AA299" s="47"/>
      <c r="AB299" s="23"/>
      <c r="AC299" s="23"/>
      <c r="AD299" s="23"/>
      <c r="AE299" s="23"/>
      <c r="AF299" s="47"/>
      <c r="AG299" s="23"/>
      <c r="AH299" s="23"/>
      <c r="AI299" s="23"/>
      <c r="AJ299" s="23"/>
      <c r="AK299" s="47"/>
      <c r="AL299" s="23"/>
      <c r="AM299" s="23"/>
      <c r="AN299" s="23"/>
      <c r="AO299" s="23"/>
      <c r="AP299" s="47"/>
    </row>
    <row r="300" spans="1:42">
      <c r="A300" s="2" t="s">
        <v>12</v>
      </c>
      <c r="B300" s="47">
        <f>B315+B326</f>
        <v>0</v>
      </c>
      <c r="C300">
        <f t="shared" si="648"/>
        <v>0</v>
      </c>
      <c r="D300">
        <f t="shared" si="648"/>
        <v>0</v>
      </c>
      <c r="E300">
        <f t="shared" si="648"/>
        <v>0</v>
      </c>
      <c r="F300">
        <f t="shared" si="648"/>
        <v>0</v>
      </c>
      <c r="G300" s="47">
        <f>G315+G326</f>
        <v>0</v>
      </c>
      <c r="H300">
        <f t="shared" si="649"/>
        <v>0</v>
      </c>
      <c r="I300" s="12">
        <f t="shared" si="649"/>
        <v>0</v>
      </c>
      <c r="J300">
        <f t="shared" si="649"/>
        <v>0</v>
      </c>
      <c r="K300">
        <f t="shared" si="649"/>
        <v>0</v>
      </c>
      <c r="L300" s="47">
        <f>L315+L326</f>
        <v>0</v>
      </c>
      <c r="M300" s="23">
        <f t="shared" si="650"/>
        <v>0</v>
      </c>
      <c r="N300" s="23">
        <f t="shared" si="650"/>
        <v>0</v>
      </c>
      <c r="O300" s="23">
        <f t="shared" si="650"/>
        <v>0</v>
      </c>
      <c r="P300" s="23">
        <f t="shared" si="650"/>
        <v>0</v>
      </c>
      <c r="Q300" s="47">
        <f>Q315+Q326</f>
        <v>0</v>
      </c>
      <c r="R300" s="23">
        <f t="shared" si="651"/>
        <v>0</v>
      </c>
      <c r="S300" s="23">
        <f t="shared" si="651"/>
        <v>0</v>
      </c>
      <c r="T300" s="23">
        <f t="shared" si="651"/>
        <v>0</v>
      </c>
      <c r="U300" s="23">
        <f t="shared" si="651"/>
        <v>0</v>
      </c>
      <c r="V300" s="47">
        <f>V315+V326</f>
        <v>0</v>
      </c>
      <c r="W300" s="23">
        <f t="shared" si="652"/>
        <v>0</v>
      </c>
      <c r="X300" s="23">
        <f t="shared" si="652"/>
        <v>0</v>
      </c>
      <c r="Y300" s="23">
        <f t="shared" si="652"/>
        <v>0</v>
      </c>
      <c r="Z300" s="23">
        <f t="shared" si="652"/>
        <v>0</v>
      </c>
      <c r="AA300" s="47">
        <f>AA315+AA326</f>
        <v>0</v>
      </c>
      <c r="AB300" s="23">
        <f t="shared" si="653"/>
        <v>0</v>
      </c>
      <c r="AC300" s="23">
        <f t="shared" si="653"/>
        <v>0</v>
      </c>
      <c r="AD300" s="23">
        <f t="shared" si="653"/>
        <v>0</v>
      </c>
      <c r="AE300" s="23">
        <f t="shared" si="653"/>
        <v>0</v>
      </c>
      <c r="AF300" s="47">
        <f>AF315+AF326</f>
        <v>0</v>
      </c>
      <c r="AG300" s="23">
        <f>$AF300+((AG$1-$AF$1)*($AK300-$AF300)/($AK$1-$AF$1))</f>
        <v>0</v>
      </c>
      <c r="AH300" s="23">
        <f>$AF300+((AH$1-$AF$1)*($AK300-$AF300)/($AK$1-$AF$1))</f>
        <v>0</v>
      </c>
      <c r="AI300" s="23">
        <f>$AF300+((AI$1-$AF$1)*($AK300-$AF300)/($AK$1-$AF$1))</f>
        <v>0</v>
      </c>
      <c r="AJ300" s="23">
        <f>$AF300+((AJ$1-$AF$1)*($AK300-$AF300)/($AK$1-$AF$1))</f>
        <v>0</v>
      </c>
      <c r="AK300" s="47">
        <f>AK315+AK326</f>
        <v>0</v>
      </c>
      <c r="AL300" s="23">
        <f>$AK300+((AL$1-$AK$1)*($AP300-$AK300)/($AP$1-$AK$1))</f>
        <v>0</v>
      </c>
      <c r="AM300" s="23">
        <f>$AK300+((AM$1-$AK$1)*($AP300-$AK300)/($AP$1-$AK$1))</f>
        <v>0</v>
      </c>
      <c r="AN300" s="23">
        <f>$AK300+((AN$1-$AK$1)*($AP300-$AK300)/($AP$1-$AK$1))</f>
        <v>0</v>
      </c>
      <c r="AO300" s="23">
        <f>$AK300+((AO$1-$AK$1)*($AP300-$AK300)/($AP$1-$AK$1))</f>
        <v>0</v>
      </c>
      <c r="AP300" s="47">
        <f>AP315+AP326</f>
        <v>0</v>
      </c>
    </row>
    <row r="301" spans="1:42">
      <c r="A301" s="2"/>
      <c r="B301" s="47"/>
      <c r="G301" s="47"/>
      <c r="L301" s="47"/>
      <c r="M301" s="23"/>
      <c r="N301" s="23"/>
      <c r="O301" s="23"/>
      <c r="P301" s="23"/>
      <c r="Q301" s="47"/>
      <c r="R301" s="23"/>
      <c r="S301" s="23"/>
      <c r="T301" s="23"/>
      <c r="U301" s="23"/>
      <c r="V301" s="47"/>
      <c r="W301" s="23"/>
      <c r="X301" s="23"/>
      <c r="Y301" s="23"/>
      <c r="Z301" s="23"/>
      <c r="AA301" s="47"/>
      <c r="AB301" s="23"/>
      <c r="AC301" s="23"/>
      <c r="AD301" s="23"/>
      <c r="AE301" s="23"/>
      <c r="AF301" s="47"/>
      <c r="AG301" s="23"/>
      <c r="AH301" s="23"/>
      <c r="AI301" s="23"/>
      <c r="AJ301" s="23"/>
      <c r="AK301" s="47"/>
      <c r="AL301" s="23"/>
      <c r="AM301" s="23"/>
      <c r="AN301" s="23"/>
      <c r="AO301" s="23"/>
      <c r="AP301" s="47"/>
    </row>
    <row r="302" spans="1:42">
      <c r="A302" s="2" t="s">
        <v>13</v>
      </c>
      <c r="B302" s="47">
        <f>B316+B327</f>
        <v>0</v>
      </c>
      <c r="C302">
        <f t="shared" si="648"/>
        <v>0</v>
      </c>
      <c r="D302">
        <f t="shared" si="648"/>
        <v>0</v>
      </c>
      <c r="E302">
        <f t="shared" si="648"/>
        <v>0</v>
      </c>
      <c r="F302">
        <f t="shared" si="648"/>
        <v>0</v>
      </c>
      <c r="G302" s="47">
        <f t="shared" ref="G302:AF302" si="786">G316+G327</f>
        <v>0</v>
      </c>
      <c r="H302">
        <f t="shared" si="649"/>
        <v>0</v>
      </c>
      <c r="I302" s="12">
        <f t="shared" si="649"/>
        <v>0</v>
      </c>
      <c r="J302">
        <f t="shared" si="649"/>
        <v>0</v>
      </c>
      <c r="K302">
        <f t="shared" si="649"/>
        <v>0</v>
      </c>
      <c r="L302" s="47">
        <f t="shared" si="786"/>
        <v>0</v>
      </c>
      <c r="M302" s="23">
        <f t="shared" si="650"/>
        <v>0</v>
      </c>
      <c r="N302" s="23">
        <f t="shared" si="650"/>
        <v>0</v>
      </c>
      <c r="O302" s="23">
        <f t="shared" si="650"/>
        <v>0</v>
      </c>
      <c r="P302" s="23">
        <f t="shared" si="650"/>
        <v>0</v>
      </c>
      <c r="Q302" s="47">
        <f t="shared" si="786"/>
        <v>0</v>
      </c>
      <c r="R302" s="23">
        <f t="shared" si="651"/>
        <v>0</v>
      </c>
      <c r="S302" s="23">
        <f t="shared" si="651"/>
        <v>0</v>
      </c>
      <c r="T302" s="23">
        <f t="shared" si="651"/>
        <v>0</v>
      </c>
      <c r="U302" s="23">
        <f t="shared" si="651"/>
        <v>0</v>
      </c>
      <c r="V302" s="47">
        <f t="shared" si="786"/>
        <v>0</v>
      </c>
      <c r="W302" s="23">
        <f t="shared" si="652"/>
        <v>0</v>
      </c>
      <c r="X302" s="23">
        <f t="shared" si="652"/>
        <v>0</v>
      </c>
      <c r="Y302" s="23">
        <f t="shared" si="652"/>
        <v>0</v>
      </c>
      <c r="Z302" s="23">
        <f t="shared" si="652"/>
        <v>0</v>
      </c>
      <c r="AA302" s="47">
        <f t="shared" si="786"/>
        <v>0</v>
      </c>
      <c r="AB302" s="23">
        <f t="shared" si="653"/>
        <v>0</v>
      </c>
      <c r="AC302" s="23">
        <f t="shared" si="653"/>
        <v>0</v>
      </c>
      <c r="AD302" s="23">
        <f t="shared" si="653"/>
        <v>0</v>
      </c>
      <c r="AE302" s="23">
        <f t="shared" si="653"/>
        <v>0</v>
      </c>
      <c r="AF302" s="47">
        <f t="shared" si="786"/>
        <v>0</v>
      </c>
      <c r="AG302" s="23">
        <f>$AF302+((AG$1-$AF$1)*($AK302-$AF302)/($AK$1-$AF$1))</f>
        <v>0</v>
      </c>
      <c r="AH302" s="23">
        <f>$AF302+((AH$1-$AF$1)*($AK302-$AF302)/($AK$1-$AF$1))</f>
        <v>0</v>
      </c>
      <c r="AI302" s="23">
        <f>$AF302+((AI$1-$AF$1)*($AK302-$AF302)/($AK$1-$AF$1))</f>
        <v>0</v>
      </c>
      <c r="AJ302" s="23">
        <f>$AF302+((AJ$1-$AF$1)*($AK302-$AF302)/($AK$1-$AF$1))</f>
        <v>0</v>
      </c>
      <c r="AK302" s="47">
        <f>AK316+AK327</f>
        <v>0</v>
      </c>
      <c r="AL302" s="23">
        <f>$AK302+((AL$1-$AK$1)*($AP302-$AK302)/($AP$1-$AK$1))</f>
        <v>0</v>
      </c>
      <c r="AM302" s="23">
        <f>$AK302+((AM$1-$AK$1)*($AP302-$AK302)/($AP$1-$AK$1))</f>
        <v>0</v>
      </c>
      <c r="AN302" s="23">
        <f>$AK302+((AN$1-$AK$1)*($AP302-$AK302)/($AP$1-$AK$1))</f>
        <v>0</v>
      </c>
      <c r="AO302" s="23">
        <f>$AK302+((AO$1-$AK$1)*($AP302-$AK302)/($AP$1-$AK$1))</f>
        <v>0</v>
      </c>
      <c r="AP302" s="47">
        <f>AP316+AP327</f>
        <v>0</v>
      </c>
    </row>
    <row r="303" spans="1:42">
      <c r="A303" s="2"/>
      <c r="B303" s="47"/>
      <c r="G303" s="47"/>
      <c r="J303" s="88">
        <f t="shared" ref="J303" si="787">(J304-I304)/I304</f>
        <v>2.2569444444444395E-2</v>
      </c>
      <c r="K303" s="88">
        <f t="shared" ref="K303" si="788">(K304-J304)/J304</f>
        <v>2.2071307300509411E-2</v>
      </c>
      <c r="L303" s="88">
        <f t="shared" ref="L303" si="789">(L304-K304)/K304</f>
        <v>2.159468438538201E-2</v>
      </c>
      <c r="M303" s="88">
        <f t="shared" ref="M303" si="790">(M304-L304)/L304</f>
        <v>3.2520325203252497E-3</v>
      </c>
      <c r="N303" s="88">
        <f t="shared" ref="N303" si="791">(N304-M304)/M304</f>
        <v>3.2414910858994447E-3</v>
      </c>
      <c r="O303" s="88">
        <f t="shared" ref="O303" si="792">(O304-N304)/N304</f>
        <v>3.2310177705977845E-3</v>
      </c>
      <c r="P303" s="88">
        <f t="shared" ref="P303" si="793">(P304-O304)/O304</f>
        <v>3.2206119162640216E-3</v>
      </c>
      <c r="Q303" s="88">
        <f t="shared" ref="Q303" si="794">(Q304-P304)/P304</f>
        <v>3.2102728731942675E-3</v>
      </c>
      <c r="R303" s="88">
        <f t="shared" ref="R303" si="795">(R304-Q304)/Q304</f>
        <v>9.6000000000000234E-3</v>
      </c>
      <c r="S303" s="88">
        <f t="shared" ref="S303" si="796">(S304-R304)/R304</f>
        <v>9.5087163232963779E-3</v>
      </c>
      <c r="T303" s="88">
        <f t="shared" ref="T303" si="797">(T304-S304)/S304</f>
        <v>9.4191522762950442E-3</v>
      </c>
      <c r="U303" s="88">
        <f t="shared" ref="U303" si="798">(U304-T304)/T304</f>
        <v>9.3312597200623411E-3</v>
      </c>
      <c r="V303" s="88">
        <f t="shared" ref="V303" si="799">(V304-U304)/U304</f>
        <v>9.2449922958396658E-3</v>
      </c>
      <c r="W303" s="88">
        <f t="shared" ref="W303" si="800">(W304-V304)/V304</f>
        <v>1.4503816793893173E-2</v>
      </c>
      <c r="X303" s="88">
        <f t="shared" ref="X303" si="801">(X304-W304)/W304</f>
        <v>1.4296463506395829E-2</v>
      </c>
      <c r="Y303" s="88">
        <f t="shared" ref="Y303" si="802">(Y304-X304)/X304</f>
        <v>1.4094955489614074E-2</v>
      </c>
      <c r="Z303" s="88">
        <f t="shared" ref="Z303" si="803">(Z304-Y304)/Y304</f>
        <v>1.3899049012436033E-2</v>
      </c>
      <c r="AA303" s="88">
        <f t="shared" ref="AA303" si="804">(AA304-Z304)/Z304</f>
        <v>1.370851370851375E-2</v>
      </c>
      <c r="AB303" s="88">
        <f t="shared" ref="AB303" si="805">(AB304-AA304)/AA304</f>
        <v>1.5658362989323764E-2</v>
      </c>
      <c r="AC303" s="88">
        <f t="shared" ref="AC303" si="806">(AC304-AB304)/AB304</f>
        <v>1.5416958654520092E-2</v>
      </c>
      <c r="AD303" s="88">
        <f t="shared" ref="AD303" si="807">(AD304-AC304)/AC304</f>
        <v>1.518288474810206E-2</v>
      </c>
      <c r="AE303" s="88">
        <f t="shared" ref="AE303" si="808">(AE304-AD304)/AD304</f>
        <v>1.4955812372535807E-2</v>
      </c>
      <c r="AF303" s="88">
        <f t="shared" ref="AF303" si="809">(AF304-AE304)/AE304</f>
        <v>1.473543201607494E-2</v>
      </c>
      <c r="AG303" s="88">
        <f t="shared" ref="AG303" si="810">(AG304-AF304)/AF304</f>
        <v>1.7161716171617124E-2</v>
      </c>
      <c r="AH303" s="88">
        <f t="shared" ref="AH303" si="811">(AH304-AG304)/AG304</f>
        <v>1.6872160934458109E-2</v>
      </c>
      <c r="AI303" s="88">
        <f t="shared" ref="AI303" si="812">(AI304-AH304)/AH304</f>
        <v>1.6592214422463451E-2</v>
      </c>
      <c r="AJ303" s="88">
        <f t="shared" ref="AJ303" si="813">(AJ304-AI304)/AI304</f>
        <v>1.6321406151914589E-2</v>
      </c>
      <c r="AK303" s="88">
        <f t="shared" ref="AK303" si="814">(AK304-AJ304)/AJ304</f>
        <v>1.6059295861642953E-2</v>
      </c>
      <c r="AL303" s="88">
        <f t="shared" ref="AL303" si="815">(AL304-AK304)/AK304</f>
        <v>1.5805471124620028E-2</v>
      </c>
      <c r="AM303" s="88">
        <f t="shared" ref="AM303" si="816">(AM304-AL304)/AL304</f>
        <v>1.55595451825254E-2</v>
      </c>
      <c r="AN303" s="88">
        <f t="shared" ref="AN303" si="817">(AN304-AM304)/AM304</f>
        <v>1.5321154979375503E-2</v>
      </c>
      <c r="AO303" s="88">
        <f t="shared" ref="AO303" si="818">(AO304-AN304)/AN304</f>
        <v>1.5089959373186268E-2</v>
      </c>
      <c r="AP303" s="88">
        <f t="shared" ref="AP303" si="819">(AP304-AO304)/AO304</f>
        <v>1.4865637507146909E-2</v>
      </c>
    </row>
    <row r="304" spans="1:42">
      <c r="A304" s="2" t="s">
        <v>14</v>
      </c>
      <c r="B304" s="47">
        <f>B317+B328</f>
        <v>371</v>
      </c>
      <c r="C304">
        <f t="shared" si="648"/>
        <v>340.8</v>
      </c>
      <c r="D304">
        <f t="shared" si="648"/>
        <v>310.60000000000002</v>
      </c>
      <c r="E304">
        <f t="shared" si="648"/>
        <v>280.39999999999998</v>
      </c>
      <c r="F304">
        <f t="shared" si="648"/>
        <v>250.2</v>
      </c>
      <c r="G304" s="47">
        <f>G317+G328</f>
        <v>220</v>
      </c>
      <c r="H304">
        <f t="shared" si="649"/>
        <v>225.2</v>
      </c>
      <c r="I304" s="12">
        <f t="shared" si="649"/>
        <v>230.4</v>
      </c>
      <c r="J304">
        <f t="shared" si="649"/>
        <v>235.6</v>
      </c>
      <c r="K304">
        <f t="shared" si="649"/>
        <v>240.8</v>
      </c>
      <c r="L304" s="47">
        <f>L317+L328</f>
        <v>246</v>
      </c>
      <c r="M304" s="23">
        <f t="shared" si="650"/>
        <v>246.8</v>
      </c>
      <c r="N304" s="23">
        <f t="shared" si="650"/>
        <v>247.6</v>
      </c>
      <c r="O304" s="23">
        <f t="shared" si="650"/>
        <v>248.4</v>
      </c>
      <c r="P304" s="23">
        <f t="shared" si="650"/>
        <v>249.2</v>
      </c>
      <c r="Q304" s="47">
        <f>Q317+Q328</f>
        <v>250</v>
      </c>
      <c r="R304" s="23">
        <f t="shared" si="651"/>
        <v>252.4</v>
      </c>
      <c r="S304" s="23">
        <f t="shared" si="651"/>
        <v>254.8</v>
      </c>
      <c r="T304" s="23">
        <f t="shared" si="651"/>
        <v>257.2</v>
      </c>
      <c r="U304" s="23">
        <f t="shared" si="651"/>
        <v>259.60000000000002</v>
      </c>
      <c r="V304" s="47">
        <f>V317+V328</f>
        <v>262</v>
      </c>
      <c r="W304" s="23">
        <f t="shared" si="652"/>
        <v>265.8</v>
      </c>
      <c r="X304" s="23">
        <f t="shared" si="652"/>
        <v>269.60000000000002</v>
      </c>
      <c r="Y304" s="23">
        <f t="shared" si="652"/>
        <v>273.39999999999998</v>
      </c>
      <c r="Z304" s="23">
        <f t="shared" si="652"/>
        <v>277.2</v>
      </c>
      <c r="AA304" s="47">
        <f>AA317+AA328</f>
        <v>281</v>
      </c>
      <c r="AB304" s="23">
        <f t="shared" si="653"/>
        <v>285.39999999999998</v>
      </c>
      <c r="AC304" s="23">
        <f t="shared" si="653"/>
        <v>289.8</v>
      </c>
      <c r="AD304" s="23">
        <f t="shared" si="653"/>
        <v>294.2</v>
      </c>
      <c r="AE304" s="23">
        <f t="shared" si="653"/>
        <v>298.60000000000002</v>
      </c>
      <c r="AF304" s="47">
        <f>AF317+AF328</f>
        <v>303</v>
      </c>
      <c r="AG304" s="23">
        <f>$AF304+((AG$1-$AF$1)*($AK304-$AF304)/($AK$1-$AF$1))</f>
        <v>308.2</v>
      </c>
      <c r="AH304" s="23">
        <f>$AF304+((AH$1-$AF$1)*($AK304-$AF304)/($AK$1-$AF$1))</f>
        <v>313.39999999999998</v>
      </c>
      <c r="AI304" s="23">
        <f>$AF304+((AI$1-$AF$1)*($AK304-$AF304)/($AK$1-$AF$1))</f>
        <v>318.60000000000002</v>
      </c>
      <c r="AJ304" s="23">
        <f>$AF304+((AJ$1-$AF$1)*($AK304-$AF304)/($AK$1-$AF$1))</f>
        <v>323.8</v>
      </c>
      <c r="AK304" s="47">
        <f>AK317+AK328</f>
        <v>329</v>
      </c>
      <c r="AL304" s="23">
        <f>$AK304+((AL$1-$AK$1)*($AP304-$AK304)/($AP$1-$AK$1))</f>
        <v>334.2</v>
      </c>
      <c r="AM304" s="23">
        <f>$AK304+((AM$1-$AK$1)*($AP304-$AK304)/($AP$1-$AK$1))</f>
        <v>339.4</v>
      </c>
      <c r="AN304" s="23">
        <f>$AK304+((AN$1-$AK$1)*($AP304-$AK304)/($AP$1-$AK$1))</f>
        <v>344.6</v>
      </c>
      <c r="AO304" s="23">
        <f>$AK304+((AO$1-$AK$1)*($AP304-$AK304)/($AP$1-$AK$1))</f>
        <v>349.8</v>
      </c>
      <c r="AP304" s="47">
        <f>AP317+AP328</f>
        <v>355</v>
      </c>
    </row>
    <row r="305" spans="1:42">
      <c r="A305" s="2"/>
      <c r="B305" s="47"/>
      <c r="G305" s="47"/>
      <c r="J305" s="88">
        <f t="shared" ref="J305" si="820">(J306-I306)/I306</f>
        <v>2.3255813953488372E-2</v>
      </c>
      <c r="K305" s="88">
        <f t="shared" ref="K305" si="821">(K306-J306)/J306</f>
        <v>2.2727272727272728E-2</v>
      </c>
      <c r="L305" s="88">
        <f t="shared" ref="L305" si="822">(L306-K306)/K306</f>
        <v>2.2222222222222223E-2</v>
      </c>
      <c r="M305" s="88">
        <f t="shared" ref="M305" si="823">(M306-L306)/L306</f>
        <v>0</v>
      </c>
      <c r="N305" s="88">
        <f t="shared" ref="N305" si="824">(N306-M306)/M306</f>
        <v>0</v>
      </c>
      <c r="O305" s="88">
        <f t="shared" ref="O305" si="825">(O306-N306)/N306</f>
        <v>0</v>
      </c>
      <c r="P305" s="88">
        <f t="shared" ref="P305" si="826">(P306-O306)/O306</f>
        <v>0</v>
      </c>
      <c r="Q305" s="88">
        <f t="shared" ref="Q305" si="827">(Q306-P306)/P306</f>
        <v>0</v>
      </c>
      <c r="R305" s="88">
        <f t="shared" ref="R305" si="828">(R306-Q306)/Q306</f>
        <v>1.3043478260869596E-2</v>
      </c>
      <c r="S305" s="88">
        <f t="shared" ref="S305" si="829">(S306-R306)/R306</f>
        <v>1.2875536480686725E-2</v>
      </c>
      <c r="T305" s="88">
        <f t="shared" ref="T305" si="830">(T306-S306)/S306</f>
        <v>1.271186440677954E-2</v>
      </c>
      <c r="U305" s="88">
        <f t="shared" ref="U305" si="831">(U306-T306)/T306</f>
        <v>1.2552301255230157E-2</v>
      </c>
      <c r="V305" s="88">
        <f t="shared" ref="V305" si="832">(V306-U306)/U306</f>
        <v>1.2396694214876063E-2</v>
      </c>
      <c r="W305" s="88">
        <f t="shared" ref="W305" si="833">(W306-V306)/V306</f>
        <v>1.2244897959183702E-2</v>
      </c>
      <c r="X305" s="88">
        <f t="shared" ref="X305" si="834">(X306-W306)/W306</f>
        <v>1.2096774193548416E-2</v>
      </c>
      <c r="Y305" s="88">
        <f t="shared" ref="Y305" si="835">(Y306-X306)/X306</f>
        <v>1.1952191235059646E-2</v>
      </c>
      <c r="Z305" s="88">
        <f t="shared" ref="Z305" si="836">(Z306-Y306)/Y306</f>
        <v>1.1811023622047273E-2</v>
      </c>
      <c r="AA305" s="88">
        <f t="shared" ref="AA305" si="837">(AA306-Z306)/Z306</f>
        <v>1.1673151750972791E-2</v>
      </c>
      <c r="AB305" s="88">
        <f t="shared" ref="AB305" si="838">(AB306-AA306)/AA306</f>
        <v>1.538461538461533E-2</v>
      </c>
      <c r="AC305" s="88">
        <f t="shared" ref="AC305" si="839">(AC306-AB306)/AB306</f>
        <v>1.5151515151515233E-2</v>
      </c>
      <c r="AD305" s="88">
        <f t="shared" ref="AD305" si="840">(AD306-AC306)/AC306</f>
        <v>1.4925373134328304E-2</v>
      </c>
      <c r="AE305" s="88">
        <f t="shared" ref="AE305" si="841">(AE306-AD306)/AD306</f>
        <v>1.4705882352941256E-2</v>
      </c>
      <c r="AF305" s="88">
        <f t="shared" ref="AF305" si="842">(AF306-AE306)/AE306</f>
        <v>1.4492753623188354E-2</v>
      </c>
      <c r="AG305" s="88">
        <f t="shared" ref="AG305" si="843">(AG306-AF306)/AF306</f>
        <v>1.7857142857142856E-2</v>
      </c>
      <c r="AH305" s="88">
        <f t="shared" ref="AH305" si="844">(AH306-AG306)/AG306</f>
        <v>1.7543859649122806E-2</v>
      </c>
      <c r="AI305" s="88">
        <f t="shared" ref="AI305" si="845">(AI306-AH306)/AH306</f>
        <v>1.7241379310344827E-2</v>
      </c>
      <c r="AJ305" s="88">
        <f t="shared" ref="AJ305" si="846">(AJ306-AI306)/AI306</f>
        <v>1.6949152542372881E-2</v>
      </c>
      <c r="AK305" s="88">
        <f t="shared" ref="AK305" si="847">(AK306-AJ306)/AJ306</f>
        <v>1.6666666666666666E-2</v>
      </c>
      <c r="AL305" s="88">
        <f t="shared" ref="AL305" si="848">(AL306-AK306)/AK306</f>
        <v>1.6393442622950821E-2</v>
      </c>
      <c r="AM305" s="88">
        <f t="shared" ref="AM305" si="849">(AM306-AL306)/AL306</f>
        <v>1.6129032258064516E-2</v>
      </c>
      <c r="AN305" s="88">
        <f t="shared" ref="AN305" si="850">(AN306-AM306)/AM306</f>
        <v>1.5873015873015872E-2</v>
      </c>
      <c r="AO305" s="88">
        <f t="shared" ref="AO305" si="851">(AO306-AN306)/AN306</f>
        <v>1.5625E-2</v>
      </c>
      <c r="AP305" s="88">
        <f t="shared" ref="AP305" si="852">(AP306-AO306)/AO306</f>
        <v>1.5384615384615385E-2</v>
      </c>
    </row>
    <row r="306" spans="1:42">
      <c r="A306" s="2" t="s">
        <v>15</v>
      </c>
      <c r="B306" s="47">
        <f>B318+B329</f>
        <v>19</v>
      </c>
      <c r="C306">
        <f t="shared" si="648"/>
        <v>23.4</v>
      </c>
      <c r="D306">
        <f t="shared" si="648"/>
        <v>27.8</v>
      </c>
      <c r="E306">
        <f t="shared" si="648"/>
        <v>32.200000000000003</v>
      </c>
      <c r="F306">
        <f t="shared" si="648"/>
        <v>36.6</v>
      </c>
      <c r="G306" s="47">
        <f>G318+G329</f>
        <v>41</v>
      </c>
      <c r="H306">
        <f t="shared" si="649"/>
        <v>42</v>
      </c>
      <c r="I306" s="12">
        <f t="shared" si="649"/>
        <v>43</v>
      </c>
      <c r="J306">
        <f t="shared" si="649"/>
        <v>44</v>
      </c>
      <c r="K306">
        <f t="shared" si="649"/>
        <v>45</v>
      </c>
      <c r="L306" s="47">
        <f>L318+L329</f>
        <v>46</v>
      </c>
      <c r="M306" s="23">
        <f t="shared" si="650"/>
        <v>46</v>
      </c>
      <c r="N306" s="23">
        <f t="shared" si="650"/>
        <v>46</v>
      </c>
      <c r="O306" s="23">
        <f t="shared" si="650"/>
        <v>46</v>
      </c>
      <c r="P306" s="23">
        <f t="shared" si="650"/>
        <v>46</v>
      </c>
      <c r="Q306" s="47">
        <f>Q318+Q329</f>
        <v>46</v>
      </c>
      <c r="R306" s="23">
        <f t="shared" si="651"/>
        <v>46.6</v>
      </c>
      <c r="S306" s="23">
        <f t="shared" si="651"/>
        <v>47.2</v>
      </c>
      <c r="T306" s="23">
        <f t="shared" si="651"/>
        <v>47.8</v>
      </c>
      <c r="U306" s="23">
        <f t="shared" si="651"/>
        <v>48.4</v>
      </c>
      <c r="V306" s="47">
        <f>V318+V329</f>
        <v>49</v>
      </c>
      <c r="W306" s="23">
        <f t="shared" si="652"/>
        <v>49.6</v>
      </c>
      <c r="X306" s="23">
        <f t="shared" si="652"/>
        <v>50.2</v>
      </c>
      <c r="Y306" s="23">
        <f t="shared" si="652"/>
        <v>50.8</v>
      </c>
      <c r="Z306" s="23">
        <f t="shared" si="652"/>
        <v>51.4</v>
      </c>
      <c r="AA306" s="47">
        <f>AA318+AA329</f>
        <v>52</v>
      </c>
      <c r="AB306" s="23">
        <f t="shared" si="653"/>
        <v>52.8</v>
      </c>
      <c r="AC306" s="23">
        <f t="shared" si="653"/>
        <v>53.6</v>
      </c>
      <c r="AD306" s="23">
        <f t="shared" si="653"/>
        <v>54.4</v>
      </c>
      <c r="AE306" s="23">
        <f t="shared" si="653"/>
        <v>55.2</v>
      </c>
      <c r="AF306" s="47">
        <f>AF318+AF329</f>
        <v>56</v>
      </c>
      <c r="AG306" s="23">
        <f>$AF306+((AG$1-$AF$1)*($AK306-$AF306)/($AK$1-$AF$1))</f>
        <v>57</v>
      </c>
      <c r="AH306" s="23">
        <f>$AF306+((AH$1-$AF$1)*($AK306-$AF306)/($AK$1-$AF$1))</f>
        <v>58</v>
      </c>
      <c r="AI306" s="23">
        <f>$AF306+((AI$1-$AF$1)*($AK306-$AF306)/($AK$1-$AF$1))</f>
        <v>59</v>
      </c>
      <c r="AJ306" s="23">
        <f>$AF306+((AJ$1-$AF$1)*($AK306-$AF306)/($AK$1-$AF$1))</f>
        <v>60</v>
      </c>
      <c r="AK306" s="47">
        <f>AK318+AK329</f>
        <v>61</v>
      </c>
      <c r="AL306" s="23">
        <f>$AK306+((AL$1-$AK$1)*($AP306-$AK306)/($AP$1-$AK$1))</f>
        <v>62</v>
      </c>
      <c r="AM306" s="23">
        <f>$AK306+((AM$1-$AK$1)*($AP306-$AK306)/($AP$1-$AK$1))</f>
        <v>63</v>
      </c>
      <c r="AN306" s="23">
        <f>$AK306+((AN$1-$AK$1)*($AP306-$AK306)/($AP$1-$AK$1))</f>
        <v>64</v>
      </c>
      <c r="AO306" s="23">
        <f>$AK306+((AO$1-$AK$1)*($AP306-$AK306)/($AP$1-$AK$1))</f>
        <v>65</v>
      </c>
      <c r="AP306" s="47">
        <f>AP318+AP329</f>
        <v>66</v>
      </c>
    </row>
    <row r="307" spans="1:42">
      <c r="A307" s="2"/>
      <c r="B307" s="47"/>
      <c r="G307" s="47"/>
      <c r="L307" s="47"/>
      <c r="M307" s="23"/>
      <c r="N307" s="23"/>
      <c r="O307" s="23"/>
      <c r="P307" s="23"/>
      <c r="Q307" s="47"/>
      <c r="R307" s="23"/>
      <c r="S307" s="23"/>
      <c r="T307" s="23"/>
      <c r="U307" s="23"/>
      <c r="V307" s="47"/>
      <c r="W307" s="23"/>
      <c r="X307" s="23"/>
      <c r="Y307" s="23"/>
      <c r="Z307" s="23"/>
      <c r="AA307" s="47"/>
      <c r="AB307" s="23"/>
      <c r="AC307" s="23"/>
      <c r="AD307" s="23"/>
      <c r="AE307" s="23"/>
      <c r="AF307" s="47"/>
      <c r="AG307" s="23"/>
      <c r="AH307" s="23"/>
      <c r="AI307" s="23"/>
      <c r="AJ307" s="23"/>
      <c r="AK307" s="47"/>
      <c r="AL307" s="23"/>
      <c r="AM307" s="23"/>
      <c r="AN307" s="23"/>
      <c r="AO307" s="23"/>
      <c r="AP307" s="47"/>
    </row>
    <row r="308" spans="1:42">
      <c r="A308" s="2" t="s">
        <v>16</v>
      </c>
      <c r="B308" s="47">
        <f t="shared" ref="B308" si="853">B319+B330</f>
        <v>0</v>
      </c>
      <c r="C308">
        <f t="shared" si="648"/>
        <v>0</v>
      </c>
      <c r="D308">
        <f t="shared" si="648"/>
        <v>0</v>
      </c>
      <c r="E308">
        <f t="shared" si="648"/>
        <v>0</v>
      </c>
      <c r="F308">
        <f t="shared" si="648"/>
        <v>0</v>
      </c>
      <c r="G308" s="47">
        <f t="shared" ref="G308:AF308" si="854">G319+G330</f>
        <v>0</v>
      </c>
      <c r="H308">
        <f t="shared" si="649"/>
        <v>0</v>
      </c>
      <c r="I308" s="12">
        <f t="shared" si="649"/>
        <v>0</v>
      </c>
      <c r="J308">
        <f t="shared" si="649"/>
        <v>0</v>
      </c>
      <c r="K308">
        <f t="shared" si="649"/>
        <v>0</v>
      </c>
      <c r="L308" s="47">
        <f t="shared" si="854"/>
        <v>0</v>
      </c>
      <c r="M308" s="23">
        <f t="shared" si="650"/>
        <v>0</v>
      </c>
      <c r="N308" s="23">
        <f t="shared" si="650"/>
        <v>0</v>
      </c>
      <c r="O308" s="23">
        <f t="shared" si="650"/>
        <v>0</v>
      </c>
      <c r="P308" s="23">
        <f t="shared" si="650"/>
        <v>0</v>
      </c>
      <c r="Q308" s="47">
        <f t="shared" si="854"/>
        <v>0</v>
      </c>
      <c r="R308" s="23">
        <f t="shared" si="651"/>
        <v>0</v>
      </c>
      <c r="S308" s="23">
        <f t="shared" si="651"/>
        <v>0</v>
      </c>
      <c r="T308" s="23">
        <f t="shared" si="651"/>
        <v>0</v>
      </c>
      <c r="U308" s="23">
        <f t="shared" si="651"/>
        <v>0</v>
      </c>
      <c r="V308" s="47">
        <f t="shared" si="854"/>
        <v>0</v>
      </c>
      <c r="W308" s="23">
        <f t="shared" si="652"/>
        <v>0</v>
      </c>
      <c r="X308" s="23">
        <f t="shared" si="652"/>
        <v>0</v>
      </c>
      <c r="Y308" s="23">
        <f t="shared" si="652"/>
        <v>0</v>
      </c>
      <c r="Z308" s="23">
        <f t="shared" si="652"/>
        <v>0</v>
      </c>
      <c r="AA308" s="47">
        <f t="shared" si="854"/>
        <v>0</v>
      </c>
      <c r="AB308" s="23">
        <f t="shared" si="653"/>
        <v>0</v>
      </c>
      <c r="AC308" s="23">
        <f t="shared" si="653"/>
        <v>0</v>
      </c>
      <c r="AD308" s="23">
        <f t="shared" si="653"/>
        <v>0</v>
      </c>
      <c r="AE308" s="23">
        <f t="shared" si="653"/>
        <v>0</v>
      </c>
      <c r="AF308" s="47">
        <f t="shared" si="854"/>
        <v>0</v>
      </c>
      <c r="AG308" s="23">
        <f>$AF308+((AG$1-$AF$1)*($AK308-$AF308)/($AK$1-$AF$1))</f>
        <v>0</v>
      </c>
      <c r="AH308" s="23">
        <f>$AF308+((AH$1-$AF$1)*($AK308-$AF308)/($AK$1-$AF$1))</f>
        <v>0</v>
      </c>
      <c r="AI308" s="23">
        <f>$AF308+((AI$1-$AF$1)*($AK308-$AF308)/($AK$1-$AF$1))</f>
        <v>0</v>
      </c>
      <c r="AJ308" s="23">
        <f>$AF308+((AJ$1-$AF$1)*($AK308-$AF308)/($AK$1-$AF$1))</f>
        <v>0</v>
      </c>
      <c r="AK308" s="47">
        <v>0</v>
      </c>
      <c r="AL308" s="23">
        <f>$AK308+((AL$1-$AK$1)*($AP308-$AK308)/($AP$1-$AK$1))</f>
        <v>0</v>
      </c>
      <c r="AM308" s="23">
        <f>$AK308+((AM$1-$AK$1)*($AP308-$AK308)/($AP$1-$AK$1))</f>
        <v>0</v>
      </c>
      <c r="AN308" s="23">
        <f>$AK308+((AN$1-$AK$1)*($AP308-$AK308)/($AP$1-$AK$1))</f>
        <v>0</v>
      </c>
      <c r="AO308" s="23">
        <f>$AK308+((AO$1-$AK$1)*($AP308-$AK308)/($AP$1-$AK$1))</f>
        <v>0</v>
      </c>
      <c r="AP308" s="47">
        <v>0</v>
      </c>
    </row>
    <row r="309" spans="1:42">
      <c r="A309" s="16" t="s">
        <v>27</v>
      </c>
      <c r="B309" s="47"/>
      <c r="C309" s="23"/>
      <c r="D309" s="23"/>
      <c r="E309" s="23"/>
      <c r="F309" s="23"/>
      <c r="G309" s="47"/>
      <c r="L309" s="47"/>
      <c r="M309" s="23"/>
      <c r="N309" s="23"/>
      <c r="O309" s="23"/>
      <c r="P309" s="23"/>
      <c r="Q309" s="47"/>
      <c r="R309" s="23"/>
      <c r="S309" s="23"/>
      <c r="T309" s="23"/>
      <c r="U309" s="23"/>
      <c r="V309" s="47"/>
      <c r="W309" s="23"/>
      <c r="X309" s="23"/>
      <c r="Y309" s="23"/>
      <c r="Z309" s="23"/>
      <c r="AA309" s="47"/>
      <c r="AB309" s="23"/>
      <c r="AC309" s="23"/>
      <c r="AD309" s="23"/>
      <c r="AE309" s="23"/>
      <c r="AF309" s="47"/>
      <c r="AG309" s="23"/>
    </row>
    <row r="310" spans="1:42">
      <c r="A310" s="2" t="s">
        <v>7</v>
      </c>
      <c r="B310" s="47">
        <v>783</v>
      </c>
      <c r="C310">
        <f>$B310+((C$1-$B$1)*($G310-$B310)/($G$1-$B$1))</f>
        <v>803.2</v>
      </c>
      <c r="D310">
        <f>$B310+((D$1-$B$1)*($G310-$B310)/($G$1-$B$1))</f>
        <v>823.4</v>
      </c>
      <c r="E310">
        <f>$B310+((E$1-$B$1)*($G310-$B310)/($G$1-$B$1))</f>
        <v>843.6</v>
      </c>
      <c r="F310">
        <f>$B310+((F$1-$B$1)*($G310-$B310)/($G$1-$B$1))</f>
        <v>863.8</v>
      </c>
      <c r="G310" s="47">
        <v>884</v>
      </c>
      <c r="H310">
        <f t="shared" ref="H310:K319" si="855">$G310+((H$1-$G$1)*($L310-$G310)/($L$1-$G$1))</f>
        <v>905.2</v>
      </c>
      <c r="I310" s="12">
        <f t="shared" si="855"/>
        <v>926.4</v>
      </c>
      <c r="J310">
        <f t="shared" si="855"/>
        <v>947.6</v>
      </c>
      <c r="K310">
        <f t="shared" si="855"/>
        <v>968.8</v>
      </c>
      <c r="L310" s="47">
        <v>990</v>
      </c>
      <c r="M310" s="23">
        <f t="shared" ref="M310:P319" si="856">$L310+((M$1-$L$1)*($Q310-$L310)/($Q$1-$L$1))</f>
        <v>992.6</v>
      </c>
      <c r="N310" s="23">
        <f t="shared" si="856"/>
        <v>995.2</v>
      </c>
      <c r="O310" s="23">
        <f t="shared" si="856"/>
        <v>997.8</v>
      </c>
      <c r="P310" s="23">
        <f t="shared" si="856"/>
        <v>1000.4</v>
      </c>
      <c r="Q310" s="47">
        <v>1003</v>
      </c>
      <c r="R310" s="23">
        <f t="shared" ref="R310:U319" si="857">$Q310+((R$1-$Q$1)*($V310-$Q310)/($V$1-$Q$1))</f>
        <v>1013</v>
      </c>
      <c r="S310" s="23">
        <f t="shared" si="857"/>
        <v>1023</v>
      </c>
      <c r="T310" s="23">
        <f t="shared" si="857"/>
        <v>1033</v>
      </c>
      <c r="U310" s="23">
        <f t="shared" si="857"/>
        <v>1043</v>
      </c>
      <c r="V310" s="47">
        <v>1053</v>
      </c>
      <c r="W310" s="23">
        <f t="shared" ref="W310:Z319" si="858">$V310+((W$1-$V$1)*($AA310-$V310)/($AA$1-$V$1))</f>
        <v>1057.5999999999999</v>
      </c>
      <c r="X310" s="23">
        <f t="shared" si="858"/>
        <v>1062.2</v>
      </c>
      <c r="Y310" s="23">
        <f t="shared" si="858"/>
        <v>1066.8</v>
      </c>
      <c r="Z310" s="23">
        <f t="shared" si="858"/>
        <v>1071.4000000000001</v>
      </c>
      <c r="AA310" s="47">
        <v>1076</v>
      </c>
      <c r="AB310" s="23">
        <f t="shared" ref="AB310:AE319" si="859">$AA310+((AB$1-$AA$1)*($AF310-$AA310)/($AF$1-$AA$1))</f>
        <v>1092.4000000000001</v>
      </c>
      <c r="AC310" s="23">
        <f t="shared" si="859"/>
        <v>1108.8</v>
      </c>
      <c r="AD310" s="23">
        <f t="shared" si="859"/>
        <v>1125.2</v>
      </c>
      <c r="AE310" s="23">
        <f t="shared" si="859"/>
        <v>1141.5999999999999</v>
      </c>
      <c r="AF310" s="47">
        <v>1158</v>
      </c>
      <c r="AG310" s="23">
        <f t="shared" ref="AG310:AJ319" si="860">$AF310+((AG$1-$AF$1)*($AK310-$AF310)/($AK$1-$AF$1))</f>
        <v>1177.4000000000001</v>
      </c>
      <c r="AH310" s="23">
        <f t="shared" si="860"/>
        <v>1196.8</v>
      </c>
      <c r="AI310" s="23">
        <f t="shared" si="860"/>
        <v>1216.2</v>
      </c>
      <c r="AJ310" s="23">
        <f t="shared" si="860"/>
        <v>1235.5999999999999</v>
      </c>
      <c r="AK310" s="47">
        <v>1255</v>
      </c>
      <c r="AL310" s="23">
        <f t="shared" ref="AL310:AO318" si="861">$AK310+((AL$1-$AK$1)*($AP310-$AK310)/($AP$1-$AK$1))</f>
        <v>1275.4000000000001</v>
      </c>
      <c r="AM310" s="23">
        <f t="shared" si="861"/>
        <v>1295.8</v>
      </c>
      <c r="AN310" s="23">
        <f t="shared" si="861"/>
        <v>1316.2</v>
      </c>
      <c r="AO310" s="23">
        <f t="shared" si="861"/>
        <v>1336.6</v>
      </c>
      <c r="AP310" s="47">
        <v>1357</v>
      </c>
    </row>
    <row r="311" spans="1:42">
      <c r="A311" s="2" t="s">
        <v>8</v>
      </c>
      <c r="B311" s="47"/>
      <c r="C311" s="23"/>
      <c r="D311" s="23"/>
      <c r="E311" s="23"/>
      <c r="F311" s="23"/>
      <c r="G311" s="47"/>
      <c r="H311">
        <f t="shared" si="855"/>
        <v>0</v>
      </c>
      <c r="I311" s="12">
        <f t="shared" si="855"/>
        <v>0</v>
      </c>
      <c r="J311">
        <f t="shared" si="855"/>
        <v>0</v>
      </c>
      <c r="K311">
        <f t="shared" si="855"/>
        <v>0</v>
      </c>
      <c r="L311" s="47"/>
      <c r="M311" s="23">
        <f t="shared" si="856"/>
        <v>0</v>
      </c>
      <c r="N311" s="23">
        <f t="shared" si="856"/>
        <v>0</v>
      </c>
      <c r="O311" s="23">
        <f t="shared" si="856"/>
        <v>0</v>
      </c>
      <c r="P311" s="23">
        <f t="shared" si="856"/>
        <v>0</v>
      </c>
      <c r="Q311" s="47"/>
      <c r="R311" s="23">
        <f t="shared" si="857"/>
        <v>0</v>
      </c>
      <c r="S311" s="23">
        <f t="shared" si="857"/>
        <v>0</v>
      </c>
      <c r="T311" s="23">
        <f t="shared" si="857"/>
        <v>0</v>
      </c>
      <c r="U311" s="23">
        <f t="shared" si="857"/>
        <v>0</v>
      </c>
      <c r="V311" s="47"/>
      <c r="W311" s="23">
        <f t="shared" si="858"/>
        <v>0</v>
      </c>
      <c r="X311" s="23">
        <f t="shared" si="858"/>
        <v>0</v>
      </c>
      <c r="Y311" s="23">
        <f t="shared" si="858"/>
        <v>0</v>
      </c>
      <c r="Z311" s="23">
        <f t="shared" si="858"/>
        <v>0</v>
      </c>
      <c r="AA311" s="47"/>
      <c r="AB311" s="23">
        <f t="shared" si="859"/>
        <v>0</v>
      </c>
      <c r="AC311" s="23">
        <f t="shared" si="859"/>
        <v>0</v>
      </c>
      <c r="AD311" s="23">
        <f t="shared" si="859"/>
        <v>0</v>
      </c>
      <c r="AE311" s="23">
        <f t="shared" si="859"/>
        <v>0</v>
      </c>
      <c r="AF311" s="47"/>
      <c r="AG311" s="23">
        <f t="shared" si="860"/>
        <v>0</v>
      </c>
      <c r="AH311" s="23">
        <f t="shared" si="860"/>
        <v>0</v>
      </c>
      <c r="AI311" s="23">
        <f t="shared" si="860"/>
        <v>0</v>
      </c>
      <c r="AJ311" s="23">
        <f t="shared" si="860"/>
        <v>0</v>
      </c>
      <c r="AK311" s="47"/>
      <c r="AL311" s="23">
        <f t="shared" si="861"/>
        <v>0</v>
      </c>
      <c r="AM311" s="23">
        <f t="shared" si="861"/>
        <v>0</v>
      </c>
      <c r="AN311" s="23">
        <f t="shared" si="861"/>
        <v>0</v>
      </c>
      <c r="AO311" s="23">
        <f t="shared" si="861"/>
        <v>0</v>
      </c>
      <c r="AP311" s="47"/>
    </row>
    <row r="312" spans="1:42">
      <c r="A312" s="2" t="s">
        <v>9</v>
      </c>
      <c r="B312" s="47">
        <v>236</v>
      </c>
      <c r="C312">
        <f t="shared" ref="C312:F314" si="862">$B312+((C$1-$B$1)*($G312-$B312)/($G$1-$B$1))</f>
        <v>240.4</v>
      </c>
      <c r="D312">
        <f t="shared" si="862"/>
        <v>244.8</v>
      </c>
      <c r="E312">
        <f t="shared" si="862"/>
        <v>249.2</v>
      </c>
      <c r="F312">
        <f t="shared" si="862"/>
        <v>253.6</v>
      </c>
      <c r="G312" s="47">
        <v>258</v>
      </c>
      <c r="H312">
        <f t="shared" si="855"/>
        <v>264</v>
      </c>
      <c r="I312" s="12">
        <f t="shared" si="855"/>
        <v>270</v>
      </c>
      <c r="J312">
        <f t="shared" si="855"/>
        <v>276</v>
      </c>
      <c r="K312">
        <f t="shared" si="855"/>
        <v>282</v>
      </c>
      <c r="L312" s="47">
        <v>288</v>
      </c>
      <c r="M312" s="23">
        <f t="shared" si="856"/>
        <v>289</v>
      </c>
      <c r="N312" s="23">
        <f t="shared" si="856"/>
        <v>290</v>
      </c>
      <c r="O312" s="23">
        <f t="shared" si="856"/>
        <v>291</v>
      </c>
      <c r="P312" s="23">
        <f t="shared" si="856"/>
        <v>292</v>
      </c>
      <c r="Q312" s="47">
        <v>293</v>
      </c>
      <c r="R312" s="23">
        <f t="shared" si="857"/>
        <v>295.8</v>
      </c>
      <c r="S312" s="23">
        <f t="shared" si="857"/>
        <v>298.60000000000002</v>
      </c>
      <c r="T312" s="23">
        <f t="shared" si="857"/>
        <v>301.39999999999998</v>
      </c>
      <c r="U312" s="23">
        <f t="shared" si="857"/>
        <v>304.2</v>
      </c>
      <c r="V312" s="47">
        <v>307</v>
      </c>
      <c r="W312" s="23">
        <f t="shared" si="858"/>
        <v>311.39999999999998</v>
      </c>
      <c r="X312" s="23">
        <f t="shared" si="858"/>
        <v>315.8</v>
      </c>
      <c r="Y312" s="23">
        <f t="shared" si="858"/>
        <v>320.2</v>
      </c>
      <c r="Z312" s="23">
        <f t="shared" si="858"/>
        <v>324.60000000000002</v>
      </c>
      <c r="AA312" s="47">
        <v>329</v>
      </c>
      <c r="AB312" s="23">
        <f t="shared" si="859"/>
        <v>334.4</v>
      </c>
      <c r="AC312" s="23">
        <f t="shared" si="859"/>
        <v>339.8</v>
      </c>
      <c r="AD312" s="23">
        <f t="shared" si="859"/>
        <v>345.2</v>
      </c>
      <c r="AE312" s="23">
        <f t="shared" si="859"/>
        <v>350.6</v>
      </c>
      <c r="AF312" s="47">
        <v>356</v>
      </c>
      <c r="AG312" s="23">
        <f t="shared" si="860"/>
        <v>361.8</v>
      </c>
      <c r="AH312" s="23">
        <f t="shared" si="860"/>
        <v>367.6</v>
      </c>
      <c r="AI312" s="23">
        <f t="shared" si="860"/>
        <v>373.4</v>
      </c>
      <c r="AJ312" s="23">
        <f t="shared" si="860"/>
        <v>379.2</v>
      </c>
      <c r="AK312" s="47">
        <v>385</v>
      </c>
      <c r="AL312" s="23">
        <f t="shared" si="861"/>
        <v>391.2</v>
      </c>
      <c r="AM312" s="23">
        <f t="shared" si="861"/>
        <v>397.4</v>
      </c>
      <c r="AN312" s="23">
        <f t="shared" si="861"/>
        <v>403.6</v>
      </c>
      <c r="AO312" s="23">
        <f t="shared" si="861"/>
        <v>409.8</v>
      </c>
      <c r="AP312" s="47">
        <v>416</v>
      </c>
    </row>
    <row r="313" spans="1:42">
      <c r="A313" s="2" t="s">
        <v>10</v>
      </c>
      <c r="B313" s="47">
        <v>8</v>
      </c>
      <c r="C313">
        <f t="shared" si="862"/>
        <v>9.0000000000000036</v>
      </c>
      <c r="D313">
        <f t="shared" si="862"/>
        <v>10.000000000000009</v>
      </c>
      <c r="E313">
        <f t="shared" si="862"/>
        <v>11.000000000000012</v>
      </c>
      <c r="F313">
        <f t="shared" si="862"/>
        <v>12.000000000000018</v>
      </c>
      <c r="G313" s="47">
        <v>13.000000000000021</v>
      </c>
      <c r="H313">
        <f t="shared" si="855"/>
        <v>34.000000000000014</v>
      </c>
      <c r="I313" s="12">
        <f t="shared" si="855"/>
        <v>55.000000000000007</v>
      </c>
      <c r="J313">
        <f t="shared" si="855"/>
        <v>76</v>
      </c>
      <c r="K313">
        <f t="shared" si="855"/>
        <v>97</v>
      </c>
      <c r="L313" s="47">
        <v>117.99999999999999</v>
      </c>
      <c r="M313" s="23">
        <f t="shared" si="856"/>
        <v>118.39999999999999</v>
      </c>
      <c r="N313" s="23">
        <f t="shared" si="856"/>
        <v>118.8</v>
      </c>
      <c r="O313" s="23">
        <f t="shared" si="856"/>
        <v>119.19999999999999</v>
      </c>
      <c r="P313" s="23">
        <f t="shared" si="856"/>
        <v>119.6</v>
      </c>
      <c r="Q313" s="47">
        <v>120</v>
      </c>
      <c r="R313" s="23">
        <f t="shared" si="857"/>
        <v>120</v>
      </c>
      <c r="S313" s="23">
        <f t="shared" si="857"/>
        <v>120</v>
      </c>
      <c r="T313" s="23">
        <f t="shared" si="857"/>
        <v>120</v>
      </c>
      <c r="U313" s="23">
        <f t="shared" si="857"/>
        <v>120</v>
      </c>
      <c r="V313" s="47">
        <v>120</v>
      </c>
      <c r="W313" s="23">
        <f t="shared" si="858"/>
        <v>123.2</v>
      </c>
      <c r="X313" s="23">
        <f t="shared" si="858"/>
        <v>126.4</v>
      </c>
      <c r="Y313" s="23">
        <f t="shared" si="858"/>
        <v>129.6</v>
      </c>
      <c r="Z313" s="23">
        <f t="shared" si="858"/>
        <v>132.80000000000001</v>
      </c>
      <c r="AA313" s="47">
        <v>136</v>
      </c>
      <c r="AB313" s="23">
        <f t="shared" si="859"/>
        <v>138.19999999999999</v>
      </c>
      <c r="AC313" s="23">
        <f t="shared" si="859"/>
        <v>140.4</v>
      </c>
      <c r="AD313" s="23">
        <f t="shared" si="859"/>
        <v>142.6</v>
      </c>
      <c r="AE313" s="23">
        <f t="shared" si="859"/>
        <v>144.80000000000001</v>
      </c>
      <c r="AF313" s="47">
        <v>147</v>
      </c>
      <c r="AG313" s="23">
        <f t="shared" si="860"/>
        <v>149.4</v>
      </c>
      <c r="AH313" s="23">
        <f t="shared" si="860"/>
        <v>151.80000000000001</v>
      </c>
      <c r="AI313" s="23">
        <f t="shared" si="860"/>
        <v>154.19999999999999</v>
      </c>
      <c r="AJ313" s="23">
        <f t="shared" si="860"/>
        <v>156.6</v>
      </c>
      <c r="AK313" s="47">
        <v>159</v>
      </c>
      <c r="AL313" s="23">
        <f t="shared" si="861"/>
        <v>161.6</v>
      </c>
      <c r="AM313" s="23">
        <f t="shared" si="861"/>
        <v>164.2</v>
      </c>
      <c r="AN313" s="23">
        <f t="shared" si="861"/>
        <v>166.8</v>
      </c>
      <c r="AO313" s="23">
        <f t="shared" si="861"/>
        <v>169.4</v>
      </c>
      <c r="AP313" s="47">
        <v>172</v>
      </c>
    </row>
    <row r="314" spans="1:42">
      <c r="A314" s="2" t="s">
        <v>11</v>
      </c>
      <c r="B314" s="47">
        <v>260.61</v>
      </c>
      <c r="C314">
        <f t="shared" si="862"/>
        <v>294.67200000000003</v>
      </c>
      <c r="D314">
        <f t="shared" si="862"/>
        <v>328.73399999999998</v>
      </c>
      <c r="E314">
        <f t="shared" si="862"/>
        <v>362.79599999999999</v>
      </c>
      <c r="F314">
        <f t="shared" si="862"/>
        <v>396.85799999999995</v>
      </c>
      <c r="G314" s="47">
        <v>430.91999999999996</v>
      </c>
      <c r="H314">
        <f t="shared" si="855"/>
        <v>439.14199999999994</v>
      </c>
      <c r="I314" s="12">
        <f t="shared" si="855"/>
        <v>447.36399999999998</v>
      </c>
      <c r="J314">
        <f t="shared" si="855"/>
        <v>455.58599999999996</v>
      </c>
      <c r="K314">
        <f t="shared" si="855"/>
        <v>463.80799999999999</v>
      </c>
      <c r="L314" s="47">
        <v>472.03</v>
      </c>
      <c r="M314" s="23">
        <f t="shared" si="856"/>
        <v>474.03199999999998</v>
      </c>
      <c r="N314" s="23">
        <f t="shared" si="856"/>
        <v>476.03399999999999</v>
      </c>
      <c r="O314" s="23">
        <f t="shared" si="856"/>
        <v>478.036</v>
      </c>
      <c r="P314" s="23">
        <f t="shared" si="856"/>
        <v>480.03800000000001</v>
      </c>
      <c r="Q314" s="47">
        <v>482.04</v>
      </c>
      <c r="R314" s="23">
        <f t="shared" si="857"/>
        <v>487.25</v>
      </c>
      <c r="S314" s="23">
        <f t="shared" si="857"/>
        <v>492.46000000000004</v>
      </c>
      <c r="T314" s="23">
        <f t="shared" si="857"/>
        <v>497.67</v>
      </c>
      <c r="U314" s="23">
        <f t="shared" si="857"/>
        <v>502.88000000000005</v>
      </c>
      <c r="V314" s="47">
        <v>508.09000000000003</v>
      </c>
      <c r="W314" s="23">
        <f t="shared" si="858"/>
        <v>515.50599999999997</v>
      </c>
      <c r="X314" s="23">
        <f t="shared" si="858"/>
        <v>522.92200000000003</v>
      </c>
      <c r="Y314" s="23">
        <f t="shared" si="858"/>
        <v>530.33799999999997</v>
      </c>
      <c r="Z314" s="23">
        <f t="shared" si="858"/>
        <v>537.75400000000002</v>
      </c>
      <c r="AA314" s="47">
        <v>545.16999999999996</v>
      </c>
      <c r="AB314" s="23">
        <f t="shared" si="859"/>
        <v>554.18999999999994</v>
      </c>
      <c r="AC314" s="23">
        <f t="shared" si="859"/>
        <v>563.20999999999992</v>
      </c>
      <c r="AD314" s="23">
        <f t="shared" si="859"/>
        <v>572.23</v>
      </c>
      <c r="AE314" s="23">
        <f t="shared" si="859"/>
        <v>581.25</v>
      </c>
      <c r="AF314" s="47">
        <v>590.27</v>
      </c>
      <c r="AG314" s="23">
        <f t="shared" si="860"/>
        <v>600.07600000000002</v>
      </c>
      <c r="AH314" s="23">
        <f t="shared" si="860"/>
        <v>609.88199999999995</v>
      </c>
      <c r="AI314" s="23">
        <f t="shared" si="860"/>
        <v>619.68799999999999</v>
      </c>
      <c r="AJ314" s="23">
        <f t="shared" si="860"/>
        <v>629.49399999999991</v>
      </c>
      <c r="AK314" s="47">
        <v>639.29999999999995</v>
      </c>
      <c r="AL314" s="23">
        <f t="shared" si="861"/>
        <v>649.53599999999994</v>
      </c>
      <c r="AM314" s="23">
        <f t="shared" si="861"/>
        <v>659.77199999999993</v>
      </c>
      <c r="AN314" s="23">
        <f t="shared" si="861"/>
        <v>670.00800000000004</v>
      </c>
      <c r="AO314" s="23">
        <f t="shared" si="861"/>
        <v>680.24400000000003</v>
      </c>
      <c r="AP314" s="47">
        <v>690.48</v>
      </c>
    </row>
    <row r="315" spans="1:42">
      <c r="A315" s="2" t="s">
        <v>12</v>
      </c>
      <c r="B315" s="47"/>
      <c r="C315" s="23"/>
      <c r="D315" s="23"/>
      <c r="E315" s="23"/>
      <c r="F315" s="23"/>
      <c r="G315" s="47"/>
      <c r="H315">
        <f t="shared" si="855"/>
        <v>0</v>
      </c>
      <c r="I315" s="12">
        <f t="shared" si="855"/>
        <v>0</v>
      </c>
      <c r="J315">
        <f t="shared" si="855"/>
        <v>0</v>
      </c>
      <c r="K315">
        <f t="shared" si="855"/>
        <v>0</v>
      </c>
      <c r="L315" s="47"/>
      <c r="M315" s="23">
        <f t="shared" si="856"/>
        <v>0</v>
      </c>
      <c r="N315" s="23">
        <f t="shared" si="856"/>
        <v>0</v>
      </c>
      <c r="O315" s="23">
        <f t="shared" si="856"/>
        <v>0</v>
      </c>
      <c r="P315" s="23">
        <f t="shared" si="856"/>
        <v>0</v>
      </c>
      <c r="Q315" s="47"/>
      <c r="R315" s="23">
        <f t="shared" si="857"/>
        <v>0</v>
      </c>
      <c r="S315" s="23">
        <f t="shared" si="857"/>
        <v>0</v>
      </c>
      <c r="T315" s="23">
        <f t="shared" si="857"/>
        <v>0</v>
      </c>
      <c r="U315" s="23">
        <f t="shared" si="857"/>
        <v>0</v>
      </c>
      <c r="V315" s="47"/>
      <c r="W315" s="23">
        <f t="shared" si="858"/>
        <v>0</v>
      </c>
      <c r="X315" s="23">
        <f t="shared" si="858"/>
        <v>0</v>
      </c>
      <c r="Y315" s="23">
        <f t="shared" si="858"/>
        <v>0</v>
      </c>
      <c r="Z315" s="23">
        <f t="shared" si="858"/>
        <v>0</v>
      </c>
      <c r="AA315" s="47"/>
      <c r="AB315" s="23">
        <f t="shared" si="859"/>
        <v>0</v>
      </c>
      <c r="AC315" s="23">
        <f t="shared" si="859"/>
        <v>0</v>
      </c>
      <c r="AD315" s="23">
        <f t="shared" si="859"/>
        <v>0</v>
      </c>
      <c r="AE315" s="23">
        <f t="shared" si="859"/>
        <v>0</v>
      </c>
      <c r="AF315" s="47"/>
      <c r="AG315" s="23">
        <f t="shared" si="860"/>
        <v>0</v>
      </c>
      <c r="AH315" s="23">
        <f t="shared" si="860"/>
        <v>0</v>
      </c>
      <c r="AI315" s="23">
        <f t="shared" si="860"/>
        <v>0</v>
      </c>
      <c r="AJ315" s="23">
        <f t="shared" si="860"/>
        <v>0</v>
      </c>
      <c r="AK315" s="47"/>
      <c r="AL315" s="23">
        <f t="shared" si="861"/>
        <v>0</v>
      </c>
      <c r="AM315" s="23">
        <f t="shared" si="861"/>
        <v>0</v>
      </c>
      <c r="AN315" s="23">
        <f t="shared" si="861"/>
        <v>0</v>
      </c>
      <c r="AO315" s="23">
        <f t="shared" si="861"/>
        <v>0</v>
      </c>
      <c r="AP315" s="47"/>
    </row>
    <row r="316" spans="1:42">
      <c r="A316" s="2" t="s">
        <v>13</v>
      </c>
      <c r="B316" s="47"/>
      <c r="C316" s="23"/>
      <c r="D316" s="23"/>
      <c r="E316" s="23"/>
      <c r="F316" s="23"/>
      <c r="G316" s="47"/>
      <c r="H316">
        <f t="shared" si="855"/>
        <v>0</v>
      </c>
      <c r="I316" s="12">
        <f t="shared" si="855"/>
        <v>0</v>
      </c>
      <c r="J316">
        <f t="shared" si="855"/>
        <v>0</v>
      </c>
      <c r="K316">
        <f t="shared" si="855"/>
        <v>0</v>
      </c>
      <c r="L316" s="47"/>
      <c r="M316" s="23">
        <f t="shared" si="856"/>
        <v>0</v>
      </c>
      <c r="N316" s="23">
        <f t="shared" si="856"/>
        <v>0</v>
      </c>
      <c r="O316" s="23">
        <f t="shared" si="856"/>
        <v>0</v>
      </c>
      <c r="P316" s="23">
        <f t="shared" si="856"/>
        <v>0</v>
      </c>
      <c r="Q316" s="47"/>
      <c r="R316" s="23">
        <f t="shared" si="857"/>
        <v>0</v>
      </c>
      <c r="S316" s="23">
        <f t="shared" si="857"/>
        <v>0</v>
      </c>
      <c r="T316" s="23">
        <f t="shared" si="857"/>
        <v>0</v>
      </c>
      <c r="U316" s="23">
        <f t="shared" si="857"/>
        <v>0</v>
      </c>
      <c r="V316" s="47"/>
      <c r="W316" s="23">
        <f t="shared" si="858"/>
        <v>0</v>
      </c>
      <c r="X316" s="23">
        <f t="shared" si="858"/>
        <v>0</v>
      </c>
      <c r="Y316" s="23">
        <f t="shared" si="858"/>
        <v>0</v>
      </c>
      <c r="Z316" s="23">
        <f t="shared" si="858"/>
        <v>0</v>
      </c>
      <c r="AA316" s="47"/>
      <c r="AB316" s="23">
        <f t="shared" si="859"/>
        <v>0</v>
      </c>
      <c r="AC316" s="23">
        <f t="shared" si="859"/>
        <v>0</v>
      </c>
      <c r="AD316" s="23">
        <f t="shared" si="859"/>
        <v>0</v>
      </c>
      <c r="AE316" s="23">
        <f t="shared" si="859"/>
        <v>0</v>
      </c>
      <c r="AF316" s="47"/>
      <c r="AG316" s="23">
        <f t="shared" si="860"/>
        <v>0</v>
      </c>
      <c r="AH316" s="23">
        <f t="shared" si="860"/>
        <v>0</v>
      </c>
      <c r="AI316" s="23">
        <f t="shared" si="860"/>
        <v>0</v>
      </c>
      <c r="AJ316" s="23">
        <f t="shared" si="860"/>
        <v>0</v>
      </c>
      <c r="AK316" s="47"/>
      <c r="AL316" s="23">
        <f t="shared" si="861"/>
        <v>0</v>
      </c>
      <c r="AM316" s="23">
        <f t="shared" si="861"/>
        <v>0</v>
      </c>
      <c r="AN316" s="23">
        <f t="shared" si="861"/>
        <v>0</v>
      </c>
      <c r="AO316" s="23">
        <f t="shared" si="861"/>
        <v>0</v>
      </c>
      <c r="AP316" s="47"/>
    </row>
    <row r="317" spans="1:42">
      <c r="A317" s="2" t="s">
        <v>14</v>
      </c>
      <c r="B317" s="47"/>
      <c r="C317" s="23"/>
      <c r="D317" s="23"/>
      <c r="E317" s="23"/>
      <c r="F317" s="23"/>
      <c r="G317" s="47"/>
      <c r="H317">
        <f t="shared" si="855"/>
        <v>0</v>
      </c>
      <c r="I317" s="12">
        <f t="shared" si="855"/>
        <v>0</v>
      </c>
      <c r="J317">
        <f t="shared" si="855"/>
        <v>0</v>
      </c>
      <c r="K317">
        <f t="shared" si="855"/>
        <v>0</v>
      </c>
      <c r="L317" s="47"/>
      <c r="M317" s="23">
        <f t="shared" si="856"/>
        <v>0</v>
      </c>
      <c r="N317" s="23">
        <f t="shared" si="856"/>
        <v>0</v>
      </c>
      <c r="O317" s="23">
        <f t="shared" si="856"/>
        <v>0</v>
      </c>
      <c r="P317" s="23">
        <f t="shared" si="856"/>
        <v>0</v>
      </c>
      <c r="Q317" s="47"/>
      <c r="R317" s="23">
        <f t="shared" si="857"/>
        <v>0</v>
      </c>
      <c r="S317" s="23">
        <f t="shared" si="857"/>
        <v>0</v>
      </c>
      <c r="T317" s="23">
        <f t="shared" si="857"/>
        <v>0</v>
      </c>
      <c r="U317" s="23">
        <f t="shared" si="857"/>
        <v>0</v>
      </c>
      <c r="V317" s="47"/>
      <c r="W317" s="23">
        <f t="shared" si="858"/>
        <v>0</v>
      </c>
      <c r="X317" s="23">
        <f t="shared" si="858"/>
        <v>0</v>
      </c>
      <c r="Y317" s="23">
        <f t="shared" si="858"/>
        <v>0</v>
      </c>
      <c r="Z317" s="23">
        <f t="shared" si="858"/>
        <v>0</v>
      </c>
      <c r="AA317" s="47"/>
      <c r="AB317" s="23">
        <f t="shared" si="859"/>
        <v>0</v>
      </c>
      <c r="AC317" s="23">
        <f t="shared" si="859"/>
        <v>0</v>
      </c>
      <c r="AD317" s="23">
        <f t="shared" si="859"/>
        <v>0</v>
      </c>
      <c r="AE317" s="23">
        <f t="shared" si="859"/>
        <v>0</v>
      </c>
      <c r="AF317" s="47"/>
      <c r="AG317" s="23">
        <f t="shared" si="860"/>
        <v>0</v>
      </c>
      <c r="AH317" s="23">
        <f t="shared" si="860"/>
        <v>0</v>
      </c>
      <c r="AI317" s="23">
        <f t="shared" si="860"/>
        <v>0</v>
      </c>
      <c r="AJ317" s="23">
        <f t="shared" si="860"/>
        <v>0</v>
      </c>
      <c r="AK317" s="47"/>
      <c r="AL317" s="23">
        <f t="shared" si="861"/>
        <v>0</v>
      </c>
      <c r="AM317" s="23">
        <f t="shared" si="861"/>
        <v>0</v>
      </c>
      <c r="AN317" s="23">
        <f t="shared" si="861"/>
        <v>0</v>
      </c>
      <c r="AO317" s="23">
        <f t="shared" si="861"/>
        <v>0</v>
      </c>
      <c r="AP317" s="47"/>
    </row>
    <row r="318" spans="1:42">
      <c r="A318" s="2" t="s">
        <v>15</v>
      </c>
      <c r="B318" s="47">
        <v>19</v>
      </c>
      <c r="C318">
        <f>$B318+((C$1-$B$1)*($G318-$B318)/($G$1-$B$1))</f>
        <v>23.4</v>
      </c>
      <c r="D318">
        <f>$B318+((D$1-$B$1)*($G318-$B318)/($G$1-$B$1))</f>
        <v>27.8</v>
      </c>
      <c r="E318">
        <f>$B318+((E$1-$B$1)*($G318-$B318)/($G$1-$B$1))</f>
        <v>32.200000000000003</v>
      </c>
      <c r="F318">
        <f>$B318+((F$1-$B$1)*($G318-$B318)/($G$1-$B$1))</f>
        <v>36.6</v>
      </c>
      <c r="G318" s="47">
        <v>41</v>
      </c>
      <c r="H318">
        <f t="shared" si="855"/>
        <v>42</v>
      </c>
      <c r="I318" s="12">
        <f t="shared" si="855"/>
        <v>43</v>
      </c>
      <c r="J318">
        <f t="shared" si="855"/>
        <v>44</v>
      </c>
      <c r="K318">
        <f t="shared" si="855"/>
        <v>45</v>
      </c>
      <c r="L318" s="47">
        <v>46</v>
      </c>
      <c r="M318" s="23">
        <f t="shared" si="856"/>
        <v>46</v>
      </c>
      <c r="N318" s="23">
        <f t="shared" si="856"/>
        <v>46</v>
      </c>
      <c r="O318" s="23">
        <f t="shared" si="856"/>
        <v>46</v>
      </c>
      <c r="P318" s="23">
        <f t="shared" si="856"/>
        <v>46</v>
      </c>
      <c r="Q318" s="47">
        <v>46</v>
      </c>
      <c r="R318" s="23">
        <f t="shared" si="857"/>
        <v>46.6</v>
      </c>
      <c r="S318" s="23">
        <f t="shared" si="857"/>
        <v>47.2</v>
      </c>
      <c r="T318" s="23">
        <f t="shared" si="857"/>
        <v>47.8</v>
      </c>
      <c r="U318" s="23">
        <f t="shared" si="857"/>
        <v>48.4</v>
      </c>
      <c r="V318" s="47">
        <v>49</v>
      </c>
      <c r="W318" s="23">
        <f t="shared" si="858"/>
        <v>49.6</v>
      </c>
      <c r="X318" s="23">
        <f t="shared" si="858"/>
        <v>50.2</v>
      </c>
      <c r="Y318" s="23">
        <f t="shared" si="858"/>
        <v>50.8</v>
      </c>
      <c r="Z318" s="23">
        <f t="shared" si="858"/>
        <v>51.4</v>
      </c>
      <c r="AA318" s="47">
        <v>52</v>
      </c>
      <c r="AB318" s="23">
        <f t="shared" si="859"/>
        <v>52.8</v>
      </c>
      <c r="AC318" s="23">
        <f t="shared" si="859"/>
        <v>53.6</v>
      </c>
      <c r="AD318" s="23">
        <f t="shared" si="859"/>
        <v>54.4</v>
      </c>
      <c r="AE318" s="23">
        <f t="shared" si="859"/>
        <v>55.2</v>
      </c>
      <c r="AF318" s="47">
        <v>56</v>
      </c>
      <c r="AG318" s="23">
        <f t="shared" si="860"/>
        <v>57</v>
      </c>
      <c r="AH318" s="23">
        <f t="shared" si="860"/>
        <v>58</v>
      </c>
      <c r="AI318" s="23">
        <f t="shared" si="860"/>
        <v>59</v>
      </c>
      <c r="AJ318" s="23">
        <f t="shared" si="860"/>
        <v>60</v>
      </c>
      <c r="AK318" s="47">
        <v>61</v>
      </c>
      <c r="AL318" s="23">
        <f t="shared" si="861"/>
        <v>62</v>
      </c>
      <c r="AM318" s="23">
        <f t="shared" si="861"/>
        <v>63</v>
      </c>
      <c r="AN318" s="23">
        <f t="shared" si="861"/>
        <v>64</v>
      </c>
      <c r="AO318" s="23">
        <f t="shared" si="861"/>
        <v>65</v>
      </c>
      <c r="AP318" s="47">
        <v>66</v>
      </c>
    </row>
    <row r="319" spans="1:42">
      <c r="A319" s="2" t="s">
        <v>16</v>
      </c>
      <c r="B319" s="47"/>
      <c r="C319" s="23"/>
      <c r="D319" s="23"/>
      <c r="E319" s="23"/>
      <c r="F319" s="23"/>
      <c r="G319" s="47"/>
      <c r="H319">
        <f t="shared" si="855"/>
        <v>0</v>
      </c>
      <c r="I319" s="12">
        <f t="shared" si="855"/>
        <v>0</v>
      </c>
      <c r="J319">
        <f t="shared" si="855"/>
        <v>0</v>
      </c>
      <c r="K319">
        <f t="shared" si="855"/>
        <v>0</v>
      </c>
      <c r="L319" s="47"/>
      <c r="M319" s="23">
        <f t="shared" si="856"/>
        <v>0</v>
      </c>
      <c r="N319" s="23">
        <f t="shared" si="856"/>
        <v>0</v>
      </c>
      <c r="O319" s="23">
        <f t="shared" si="856"/>
        <v>0</v>
      </c>
      <c r="P319" s="23">
        <f t="shared" si="856"/>
        <v>0</v>
      </c>
      <c r="Q319" s="47"/>
      <c r="R319" s="23">
        <f t="shared" si="857"/>
        <v>0</v>
      </c>
      <c r="S319" s="23">
        <f t="shared" si="857"/>
        <v>0</v>
      </c>
      <c r="T319" s="23">
        <f t="shared" si="857"/>
        <v>0</v>
      </c>
      <c r="U319" s="23">
        <f t="shared" si="857"/>
        <v>0</v>
      </c>
      <c r="V319" s="47"/>
      <c r="W319" s="23">
        <f t="shared" si="858"/>
        <v>0</v>
      </c>
      <c r="X319" s="23">
        <f t="shared" si="858"/>
        <v>0</v>
      </c>
      <c r="Y319" s="23">
        <f t="shared" si="858"/>
        <v>0</v>
      </c>
      <c r="Z319" s="23">
        <f t="shared" si="858"/>
        <v>0</v>
      </c>
      <c r="AA319" s="47"/>
      <c r="AB319" s="23">
        <f t="shared" si="859"/>
        <v>0</v>
      </c>
      <c r="AC319" s="23">
        <f t="shared" si="859"/>
        <v>0</v>
      </c>
      <c r="AD319" s="23">
        <f t="shared" si="859"/>
        <v>0</v>
      </c>
      <c r="AE319" s="23">
        <f t="shared" si="859"/>
        <v>0</v>
      </c>
      <c r="AF319" s="47"/>
      <c r="AG319" s="23">
        <f t="shared" si="860"/>
        <v>0</v>
      </c>
      <c r="AH319" s="23">
        <f t="shared" si="860"/>
        <v>0</v>
      </c>
      <c r="AI319" s="23">
        <f t="shared" si="860"/>
        <v>0</v>
      </c>
      <c r="AJ319" s="23">
        <f t="shared" si="860"/>
        <v>0</v>
      </c>
      <c r="AK319" s="48"/>
      <c r="AL319" s="23"/>
      <c r="AM319" s="23"/>
      <c r="AN319" s="23"/>
      <c r="AO319" s="23"/>
      <c r="AP319" s="48"/>
    </row>
    <row r="320" spans="1:42">
      <c r="A320" s="16" t="s">
        <v>74</v>
      </c>
      <c r="B320" s="48"/>
      <c r="C320" s="33"/>
      <c r="D320" s="33"/>
      <c r="E320" s="33"/>
      <c r="F320" s="33"/>
      <c r="G320" s="48"/>
      <c r="L320" s="48"/>
      <c r="M320" s="23"/>
      <c r="N320" s="23"/>
      <c r="O320" s="23"/>
      <c r="P320" s="23"/>
      <c r="Q320" s="48"/>
      <c r="R320" s="23"/>
      <c r="S320" s="23"/>
      <c r="T320" s="23"/>
      <c r="U320" s="23"/>
      <c r="V320" s="48"/>
      <c r="W320" s="23"/>
      <c r="X320" s="23"/>
      <c r="Y320" s="23"/>
      <c r="Z320" s="23"/>
      <c r="AA320" s="48"/>
      <c r="AB320" s="23"/>
      <c r="AC320" s="23"/>
      <c r="AD320" s="23"/>
      <c r="AE320" s="23"/>
      <c r="AF320" s="48"/>
      <c r="AG320" s="23"/>
    </row>
    <row r="321" spans="1:42">
      <c r="A321" s="2" t="s">
        <v>7</v>
      </c>
      <c r="B321" s="47">
        <v>219</v>
      </c>
      <c r="C321">
        <f t="shared" ref="C321:F323" si="863">$B321+((C$1-$B$1)*($G321-$B321)/($G$1-$B$1))</f>
        <v>220.2</v>
      </c>
      <c r="D321">
        <f t="shared" si="863"/>
        <v>221.4</v>
      </c>
      <c r="E321">
        <f t="shared" si="863"/>
        <v>222.6</v>
      </c>
      <c r="F321">
        <f t="shared" si="863"/>
        <v>223.8</v>
      </c>
      <c r="G321" s="47">
        <v>225</v>
      </c>
      <c r="H321">
        <f t="shared" ref="H321:K330" si="864">$G321+((H$1-$G$1)*($L321-$G321)/($L$1-$G$1))</f>
        <v>230.2</v>
      </c>
      <c r="I321" s="12">
        <f t="shared" si="864"/>
        <v>235.4</v>
      </c>
      <c r="J321">
        <f t="shared" si="864"/>
        <v>240.6</v>
      </c>
      <c r="K321">
        <f t="shared" si="864"/>
        <v>245.8</v>
      </c>
      <c r="L321" s="47">
        <v>251</v>
      </c>
      <c r="M321" s="23">
        <f t="shared" ref="M321:P330" si="865">$L321+((M$1-$L$1)*($Q321-$L321)/($Q$1-$L$1))</f>
        <v>251.8</v>
      </c>
      <c r="N321" s="23">
        <f t="shared" si="865"/>
        <v>252.6</v>
      </c>
      <c r="O321" s="23">
        <f t="shared" si="865"/>
        <v>253.4</v>
      </c>
      <c r="P321" s="23">
        <f t="shared" si="865"/>
        <v>254.2</v>
      </c>
      <c r="Q321" s="47">
        <v>255</v>
      </c>
      <c r="R321" s="23">
        <f t="shared" ref="R321:U330" si="866">$Q321+((R$1-$Q$1)*($V321-$Q321)/($V$1-$Q$1))</f>
        <v>257.60000000000002</v>
      </c>
      <c r="S321" s="23">
        <f t="shared" si="866"/>
        <v>260.2</v>
      </c>
      <c r="T321" s="23">
        <f t="shared" si="866"/>
        <v>262.8</v>
      </c>
      <c r="U321" s="23">
        <f t="shared" si="866"/>
        <v>265.39999999999998</v>
      </c>
      <c r="V321" s="47">
        <v>268</v>
      </c>
      <c r="W321" s="23">
        <f t="shared" ref="W321:Z330" si="867">$V321+((W$1-$V$1)*($AA321-$V321)/($AA$1-$V$1))</f>
        <v>268.8</v>
      </c>
      <c r="X321" s="23">
        <f t="shared" si="867"/>
        <v>269.60000000000002</v>
      </c>
      <c r="Y321" s="23">
        <f t="shared" si="867"/>
        <v>270.39999999999998</v>
      </c>
      <c r="Z321" s="23">
        <f t="shared" si="867"/>
        <v>271.2</v>
      </c>
      <c r="AA321" s="47">
        <v>272</v>
      </c>
      <c r="AB321" s="23">
        <f t="shared" ref="AB321:AE330" si="868">$AA321+((AB$1-$AA$1)*($AF321-$AA321)/($AF$1-$AA$1))</f>
        <v>275.2</v>
      </c>
      <c r="AC321" s="23">
        <f t="shared" si="868"/>
        <v>278.39999999999998</v>
      </c>
      <c r="AD321" s="23">
        <f t="shared" si="868"/>
        <v>281.60000000000002</v>
      </c>
      <c r="AE321" s="23">
        <f t="shared" si="868"/>
        <v>284.8</v>
      </c>
      <c r="AF321" s="47">
        <v>288</v>
      </c>
      <c r="AG321" s="23">
        <f t="shared" ref="AG321:AJ330" si="869">$AF321+((AG$1-$AF$1)*($AK321-$AF321)/($AK$1-$AF$1))</f>
        <v>292.8</v>
      </c>
      <c r="AH321" s="23">
        <f t="shared" si="869"/>
        <v>297.60000000000002</v>
      </c>
      <c r="AI321" s="23">
        <f t="shared" si="869"/>
        <v>302.39999999999998</v>
      </c>
      <c r="AJ321" s="23">
        <f t="shared" si="869"/>
        <v>307.2</v>
      </c>
      <c r="AK321" s="47">
        <v>312</v>
      </c>
      <c r="AL321" s="23">
        <f t="shared" ref="AL321:AO330" si="870">$AK321+((AL$1-$AK$1)*($AP321-$AK321)/($AP$1-$AK$1))</f>
        <v>317</v>
      </c>
      <c r="AM321" s="23">
        <f t="shared" si="870"/>
        <v>322</v>
      </c>
      <c r="AN321" s="23">
        <f t="shared" si="870"/>
        <v>327</v>
      </c>
      <c r="AO321" s="23">
        <f t="shared" si="870"/>
        <v>332</v>
      </c>
      <c r="AP321" s="47">
        <v>337</v>
      </c>
    </row>
    <row r="322" spans="1:42">
      <c r="A322" s="2" t="s">
        <v>8</v>
      </c>
      <c r="B322" s="47">
        <v>424</v>
      </c>
      <c r="C322">
        <f t="shared" si="863"/>
        <v>437.4</v>
      </c>
      <c r="D322">
        <f t="shared" si="863"/>
        <v>450.8</v>
      </c>
      <c r="E322">
        <f t="shared" si="863"/>
        <v>464.2</v>
      </c>
      <c r="F322">
        <f t="shared" si="863"/>
        <v>477.6</v>
      </c>
      <c r="G322" s="47">
        <v>491</v>
      </c>
      <c r="H322">
        <f t="shared" si="864"/>
        <v>502.6</v>
      </c>
      <c r="I322" s="12">
        <f t="shared" si="864"/>
        <v>514.20000000000005</v>
      </c>
      <c r="J322">
        <f t="shared" si="864"/>
        <v>525.79999999999995</v>
      </c>
      <c r="K322">
        <f t="shared" si="864"/>
        <v>537.4</v>
      </c>
      <c r="L322" s="47">
        <v>549</v>
      </c>
      <c r="M322" s="23">
        <f t="shared" si="865"/>
        <v>550.4</v>
      </c>
      <c r="N322" s="23">
        <f t="shared" si="865"/>
        <v>551.79999999999995</v>
      </c>
      <c r="O322" s="23">
        <f t="shared" si="865"/>
        <v>553.20000000000005</v>
      </c>
      <c r="P322" s="23">
        <f t="shared" si="865"/>
        <v>554.6</v>
      </c>
      <c r="Q322" s="47">
        <v>556</v>
      </c>
      <c r="R322" s="23">
        <f t="shared" si="866"/>
        <v>561.6</v>
      </c>
      <c r="S322" s="23">
        <f t="shared" si="866"/>
        <v>567.20000000000005</v>
      </c>
      <c r="T322" s="23">
        <f t="shared" si="866"/>
        <v>572.79999999999995</v>
      </c>
      <c r="U322" s="23">
        <f t="shared" si="866"/>
        <v>578.4</v>
      </c>
      <c r="V322" s="47">
        <v>584</v>
      </c>
      <c r="W322" s="23">
        <f t="shared" si="867"/>
        <v>592.20000000000005</v>
      </c>
      <c r="X322" s="23">
        <f t="shared" si="867"/>
        <v>600.4</v>
      </c>
      <c r="Y322" s="23">
        <f t="shared" si="867"/>
        <v>608.6</v>
      </c>
      <c r="Z322" s="23">
        <f t="shared" si="867"/>
        <v>616.79999999999995</v>
      </c>
      <c r="AA322" s="47">
        <v>625</v>
      </c>
      <c r="AB322" s="23">
        <f t="shared" si="868"/>
        <v>635.20000000000005</v>
      </c>
      <c r="AC322" s="23">
        <f t="shared" si="868"/>
        <v>645.4</v>
      </c>
      <c r="AD322" s="23">
        <f t="shared" si="868"/>
        <v>655.6</v>
      </c>
      <c r="AE322" s="23">
        <f t="shared" si="868"/>
        <v>665.8</v>
      </c>
      <c r="AF322" s="47">
        <v>676</v>
      </c>
      <c r="AG322" s="23">
        <f t="shared" si="869"/>
        <v>687.4</v>
      </c>
      <c r="AH322" s="23">
        <f t="shared" si="869"/>
        <v>698.8</v>
      </c>
      <c r="AI322" s="23">
        <f t="shared" si="869"/>
        <v>710.2</v>
      </c>
      <c r="AJ322" s="23">
        <f t="shared" si="869"/>
        <v>721.6</v>
      </c>
      <c r="AK322" s="47">
        <v>733</v>
      </c>
      <c r="AL322" s="23">
        <f t="shared" si="870"/>
        <v>734.8</v>
      </c>
      <c r="AM322" s="23">
        <f t="shared" si="870"/>
        <v>736.6</v>
      </c>
      <c r="AN322" s="23">
        <f t="shared" si="870"/>
        <v>738.4</v>
      </c>
      <c r="AO322" s="23">
        <f t="shared" si="870"/>
        <v>740.2</v>
      </c>
      <c r="AP322" s="47">
        <v>742</v>
      </c>
    </row>
    <row r="323" spans="1:42">
      <c r="A323" s="2" t="s">
        <v>9</v>
      </c>
      <c r="B323" s="47">
        <v>393</v>
      </c>
      <c r="C323">
        <f t="shared" si="863"/>
        <v>400.4</v>
      </c>
      <c r="D323">
        <f t="shared" si="863"/>
        <v>407.8</v>
      </c>
      <c r="E323">
        <f t="shared" si="863"/>
        <v>415.2</v>
      </c>
      <c r="F323">
        <f t="shared" si="863"/>
        <v>422.6</v>
      </c>
      <c r="G323" s="47">
        <v>430</v>
      </c>
      <c r="H323">
        <f t="shared" si="864"/>
        <v>440.2</v>
      </c>
      <c r="I323" s="12">
        <f t="shared" si="864"/>
        <v>450.4</v>
      </c>
      <c r="J323">
        <f t="shared" si="864"/>
        <v>460.6</v>
      </c>
      <c r="K323">
        <f t="shared" si="864"/>
        <v>470.8</v>
      </c>
      <c r="L323" s="47">
        <v>481</v>
      </c>
      <c r="M323" s="23">
        <f t="shared" si="865"/>
        <v>482.4</v>
      </c>
      <c r="N323" s="23">
        <f t="shared" si="865"/>
        <v>483.8</v>
      </c>
      <c r="O323" s="23">
        <f t="shared" si="865"/>
        <v>485.2</v>
      </c>
      <c r="P323" s="23">
        <f t="shared" si="865"/>
        <v>486.6</v>
      </c>
      <c r="Q323" s="47">
        <v>488</v>
      </c>
      <c r="R323" s="23">
        <f t="shared" si="866"/>
        <v>492.8</v>
      </c>
      <c r="S323" s="23">
        <f t="shared" si="866"/>
        <v>497.6</v>
      </c>
      <c r="T323" s="23">
        <f t="shared" si="866"/>
        <v>502.4</v>
      </c>
      <c r="U323" s="23">
        <f t="shared" si="866"/>
        <v>507.2</v>
      </c>
      <c r="V323" s="47">
        <v>512</v>
      </c>
      <c r="W323" s="23">
        <f t="shared" si="867"/>
        <v>519.20000000000005</v>
      </c>
      <c r="X323" s="23">
        <f t="shared" si="867"/>
        <v>526.4</v>
      </c>
      <c r="Y323" s="23">
        <f t="shared" si="867"/>
        <v>533.6</v>
      </c>
      <c r="Z323" s="23">
        <f t="shared" si="867"/>
        <v>540.79999999999995</v>
      </c>
      <c r="AA323" s="47">
        <v>548</v>
      </c>
      <c r="AB323" s="23">
        <f t="shared" si="868"/>
        <v>557</v>
      </c>
      <c r="AC323" s="23">
        <f t="shared" si="868"/>
        <v>566</v>
      </c>
      <c r="AD323" s="23">
        <f t="shared" si="868"/>
        <v>575</v>
      </c>
      <c r="AE323" s="23">
        <f t="shared" si="868"/>
        <v>584</v>
      </c>
      <c r="AF323" s="47">
        <v>593</v>
      </c>
      <c r="AG323" s="23">
        <f t="shared" si="869"/>
        <v>602.79999999999995</v>
      </c>
      <c r="AH323" s="23">
        <f t="shared" si="869"/>
        <v>612.6</v>
      </c>
      <c r="AI323" s="23">
        <f t="shared" si="869"/>
        <v>622.4</v>
      </c>
      <c r="AJ323" s="23">
        <f t="shared" si="869"/>
        <v>632.20000000000005</v>
      </c>
      <c r="AK323" s="47">
        <v>642</v>
      </c>
      <c r="AL323" s="23">
        <f t="shared" si="870"/>
        <v>652.4</v>
      </c>
      <c r="AM323" s="23">
        <f t="shared" si="870"/>
        <v>662.8</v>
      </c>
      <c r="AN323" s="23">
        <f t="shared" si="870"/>
        <v>673.2</v>
      </c>
      <c r="AO323" s="23">
        <f t="shared" si="870"/>
        <v>683.6</v>
      </c>
      <c r="AP323" s="47">
        <v>694</v>
      </c>
    </row>
    <row r="324" spans="1:42">
      <c r="A324" s="2" t="s">
        <v>10</v>
      </c>
      <c r="B324" s="47"/>
      <c r="C324" s="23"/>
      <c r="D324" s="23"/>
      <c r="E324" s="23"/>
      <c r="F324" s="23"/>
      <c r="G324" s="47"/>
      <c r="H324">
        <f t="shared" si="864"/>
        <v>0</v>
      </c>
      <c r="I324" s="12">
        <f t="shared" si="864"/>
        <v>0</v>
      </c>
      <c r="J324">
        <f t="shared" si="864"/>
        <v>0</v>
      </c>
      <c r="K324">
        <f t="shared" si="864"/>
        <v>0</v>
      </c>
      <c r="L324" s="47"/>
      <c r="M324" s="23">
        <f t="shared" si="865"/>
        <v>0</v>
      </c>
      <c r="N324" s="23">
        <f t="shared" si="865"/>
        <v>0</v>
      </c>
      <c r="O324" s="23">
        <f t="shared" si="865"/>
        <v>0</v>
      </c>
      <c r="P324" s="23">
        <f t="shared" si="865"/>
        <v>0</v>
      </c>
      <c r="Q324" s="47"/>
      <c r="R324" s="23">
        <f t="shared" si="866"/>
        <v>0</v>
      </c>
      <c r="S324" s="23">
        <f t="shared" si="866"/>
        <v>0</v>
      </c>
      <c r="T324" s="23">
        <f t="shared" si="866"/>
        <v>0</v>
      </c>
      <c r="U324" s="23">
        <f t="shared" si="866"/>
        <v>0</v>
      </c>
      <c r="V324" s="47"/>
      <c r="W324" s="23">
        <f t="shared" si="867"/>
        <v>0</v>
      </c>
      <c r="X324" s="23">
        <f t="shared" si="867"/>
        <v>0</v>
      </c>
      <c r="Y324" s="23">
        <f t="shared" si="867"/>
        <v>0</v>
      </c>
      <c r="Z324" s="23">
        <f t="shared" si="867"/>
        <v>0</v>
      </c>
      <c r="AA324" s="47"/>
      <c r="AB324" s="23">
        <f t="shared" si="868"/>
        <v>0</v>
      </c>
      <c r="AC324" s="23">
        <f t="shared" si="868"/>
        <v>0</v>
      </c>
      <c r="AD324" s="23">
        <f t="shared" si="868"/>
        <v>0</v>
      </c>
      <c r="AE324" s="23">
        <f t="shared" si="868"/>
        <v>0</v>
      </c>
      <c r="AF324" s="47"/>
      <c r="AG324" s="23">
        <f t="shared" si="869"/>
        <v>0</v>
      </c>
      <c r="AH324" s="23">
        <f t="shared" si="869"/>
        <v>0</v>
      </c>
      <c r="AI324" s="23">
        <f t="shared" si="869"/>
        <v>0</v>
      </c>
      <c r="AJ324" s="23">
        <f t="shared" si="869"/>
        <v>0</v>
      </c>
      <c r="AK324" s="47"/>
      <c r="AL324" s="23">
        <f t="shared" si="870"/>
        <v>0</v>
      </c>
      <c r="AM324" s="23">
        <f t="shared" si="870"/>
        <v>0</v>
      </c>
      <c r="AN324" s="23">
        <f t="shared" si="870"/>
        <v>0</v>
      </c>
      <c r="AO324" s="23">
        <f t="shared" si="870"/>
        <v>0</v>
      </c>
      <c r="AP324" s="47"/>
    </row>
    <row r="325" spans="1:42">
      <c r="A325" s="2" t="s">
        <v>11</v>
      </c>
      <c r="B325" s="47">
        <v>508</v>
      </c>
      <c r="C325">
        <f>$B325+((C$1-$B$1)*($G325-$B325)/($G$1-$B$1))</f>
        <v>516.4</v>
      </c>
      <c r="D325">
        <f>$B325+((D$1-$B$1)*($G325-$B325)/($G$1-$B$1))</f>
        <v>524.79999999999995</v>
      </c>
      <c r="E325">
        <f>$B325+((E$1-$B$1)*($G325-$B325)/($G$1-$B$1))</f>
        <v>533.20000000000005</v>
      </c>
      <c r="F325">
        <f>$B325+((F$1-$B$1)*($G325-$B325)/($G$1-$B$1))</f>
        <v>541.6</v>
      </c>
      <c r="G325" s="47">
        <v>550</v>
      </c>
      <c r="H325">
        <f t="shared" si="864"/>
        <v>562.79999999999995</v>
      </c>
      <c r="I325" s="12">
        <f t="shared" si="864"/>
        <v>575.6</v>
      </c>
      <c r="J325">
        <f t="shared" si="864"/>
        <v>588.4</v>
      </c>
      <c r="K325">
        <f t="shared" si="864"/>
        <v>601.20000000000005</v>
      </c>
      <c r="L325" s="47">
        <v>614</v>
      </c>
      <c r="M325" s="23">
        <f t="shared" si="865"/>
        <v>615.79999999999995</v>
      </c>
      <c r="N325" s="23">
        <f t="shared" si="865"/>
        <v>617.6</v>
      </c>
      <c r="O325" s="23">
        <f t="shared" si="865"/>
        <v>619.4</v>
      </c>
      <c r="P325" s="23">
        <f t="shared" si="865"/>
        <v>621.20000000000005</v>
      </c>
      <c r="Q325" s="47">
        <v>623</v>
      </c>
      <c r="R325" s="23">
        <f t="shared" si="866"/>
        <v>629.20000000000005</v>
      </c>
      <c r="S325" s="23">
        <f t="shared" si="866"/>
        <v>635.4</v>
      </c>
      <c r="T325" s="23">
        <f t="shared" si="866"/>
        <v>641.6</v>
      </c>
      <c r="U325" s="23">
        <f t="shared" si="866"/>
        <v>647.79999999999995</v>
      </c>
      <c r="V325" s="47">
        <v>654</v>
      </c>
      <c r="W325" s="23">
        <f t="shared" si="867"/>
        <v>663.2</v>
      </c>
      <c r="X325" s="23">
        <f t="shared" si="867"/>
        <v>672.4</v>
      </c>
      <c r="Y325" s="23">
        <f t="shared" si="867"/>
        <v>681.6</v>
      </c>
      <c r="Z325" s="23">
        <f t="shared" si="867"/>
        <v>690.8</v>
      </c>
      <c r="AA325" s="47">
        <v>700</v>
      </c>
      <c r="AB325" s="23">
        <f t="shared" si="868"/>
        <v>711.4</v>
      </c>
      <c r="AC325" s="23">
        <f t="shared" si="868"/>
        <v>722.8</v>
      </c>
      <c r="AD325" s="23">
        <f t="shared" si="868"/>
        <v>734.2</v>
      </c>
      <c r="AE325" s="23">
        <f t="shared" si="868"/>
        <v>745.6</v>
      </c>
      <c r="AF325" s="47">
        <v>757</v>
      </c>
      <c r="AG325" s="23">
        <f t="shared" si="869"/>
        <v>769.8</v>
      </c>
      <c r="AH325" s="23">
        <f t="shared" si="869"/>
        <v>782.6</v>
      </c>
      <c r="AI325" s="23">
        <f t="shared" si="869"/>
        <v>795.4</v>
      </c>
      <c r="AJ325" s="23">
        <f t="shared" si="869"/>
        <v>808.2</v>
      </c>
      <c r="AK325" s="47">
        <v>821</v>
      </c>
      <c r="AL325" s="23">
        <f t="shared" si="870"/>
        <v>834.19999999999993</v>
      </c>
      <c r="AM325" s="23">
        <f t="shared" si="870"/>
        <v>847.4</v>
      </c>
      <c r="AN325" s="23">
        <f t="shared" si="870"/>
        <v>860.59999999999991</v>
      </c>
      <c r="AO325" s="23">
        <f t="shared" si="870"/>
        <v>873.8</v>
      </c>
      <c r="AP325" s="47">
        <v>886.99999999999989</v>
      </c>
    </row>
    <row r="326" spans="1:42">
      <c r="A326" s="2" t="s">
        <v>12</v>
      </c>
      <c r="B326" s="47"/>
      <c r="C326" s="23"/>
      <c r="D326" s="23"/>
      <c r="E326" s="23"/>
      <c r="F326" s="23"/>
      <c r="G326" s="47"/>
      <c r="H326">
        <f t="shared" si="864"/>
        <v>0</v>
      </c>
      <c r="I326" s="12">
        <f t="shared" si="864"/>
        <v>0</v>
      </c>
      <c r="J326">
        <f t="shared" si="864"/>
        <v>0</v>
      </c>
      <c r="K326">
        <f t="shared" si="864"/>
        <v>0</v>
      </c>
      <c r="L326" s="47"/>
      <c r="M326" s="23">
        <f t="shared" si="865"/>
        <v>0</v>
      </c>
      <c r="N326" s="23">
        <f t="shared" si="865"/>
        <v>0</v>
      </c>
      <c r="O326" s="23">
        <f t="shared" si="865"/>
        <v>0</v>
      </c>
      <c r="P326" s="23">
        <f t="shared" si="865"/>
        <v>0</v>
      </c>
      <c r="Q326" s="47"/>
      <c r="R326" s="23">
        <f t="shared" si="866"/>
        <v>0</v>
      </c>
      <c r="S326" s="23">
        <f t="shared" si="866"/>
        <v>0</v>
      </c>
      <c r="T326" s="23">
        <f t="shared" si="866"/>
        <v>0</v>
      </c>
      <c r="U326" s="23">
        <f t="shared" si="866"/>
        <v>0</v>
      </c>
      <c r="V326" s="47"/>
      <c r="W326" s="23">
        <f t="shared" si="867"/>
        <v>0</v>
      </c>
      <c r="X326" s="23">
        <f t="shared" si="867"/>
        <v>0</v>
      </c>
      <c r="Y326" s="23">
        <f t="shared" si="867"/>
        <v>0</v>
      </c>
      <c r="Z326" s="23">
        <f t="shared" si="867"/>
        <v>0</v>
      </c>
      <c r="AA326" s="47"/>
      <c r="AB326" s="23">
        <f t="shared" si="868"/>
        <v>0</v>
      </c>
      <c r="AC326" s="23">
        <f t="shared" si="868"/>
        <v>0</v>
      </c>
      <c r="AD326" s="23">
        <f t="shared" si="868"/>
        <v>0</v>
      </c>
      <c r="AE326" s="23">
        <f t="shared" si="868"/>
        <v>0</v>
      </c>
      <c r="AF326" s="47"/>
      <c r="AG326" s="23">
        <f t="shared" si="869"/>
        <v>0</v>
      </c>
      <c r="AH326" s="23">
        <f t="shared" si="869"/>
        <v>0</v>
      </c>
      <c r="AI326" s="23">
        <f t="shared" si="869"/>
        <v>0</v>
      </c>
      <c r="AJ326" s="23">
        <f t="shared" si="869"/>
        <v>0</v>
      </c>
      <c r="AK326" s="47"/>
      <c r="AL326" s="23">
        <f t="shared" si="870"/>
        <v>0</v>
      </c>
      <c r="AM326" s="23">
        <f t="shared" si="870"/>
        <v>0</v>
      </c>
      <c r="AN326" s="23">
        <f t="shared" si="870"/>
        <v>0</v>
      </c>
      <c r="AO326" s="23">
        <f t="shared" si="870"/>
        <v>0</v>
      </c>
      <c r="AP326" s="47"/>
    </row>
    <row r="327" spans="1:42">
      <c r="A327" s="2" t="s">
        <v>13</v>
      </c>
      <c r="B327" s="47"/>
      <c r="C327" s="23"/>
      <c r="D327" s="23"/>
      <c r="E327" s="23"/>
      <c r="F327" s="23"/>
      <c r="G327" s="47"/>
      <c r="H327">
        <f t="shared" si="864"/>
        <v>0</v>
      </c>
      <c r="I327" s="12">
        <f t="shared" si="864"/>
        <v>0</v>
      </c>
      <c r="J327">
        <f t="shared" si="864"/>
        <v>0</v>
      </c>
      <c r="K327">
        <f t="shared" si="864"/>
        <v>0</v>
      </c>
      <c r="L327" s="47"/>
      <c r="M327" s="23">
        <f t="shared" si="865"/>
        <v>0</v>
      </c>
      <c r="N327" s="23">
        <f t="shared" si="865"/>
        <v>0</v>
      </c>
      <c r="O327" s="23">
        <f t="shared" si="865"/>
        <v>0</v>
      </c>
      <c r="P327" s="23">
        <f t="shared" si="865"/>
        <v>0</v>
      </c>
      <c r="Q327" s="47"/>
      <c r="R327" s="23">
        <f t="shared" si="866"/>
        <v>0</v>
      </c>
      <c r="S327" s="23">
        <f t="shared" si="866"/>
        <v>0</v>
      </c>
      <c r="T327" s="23">
        <f t="shared" si="866"/>
        <v>0</v>
      </c>
      <c r="U327" s="23">
        <f t="shared" si="866"/>
        <v>0</v>
      </c>
      <c r="V327" s="47"/>
      <c r="W327" s="23">
        <f t="shared" si="867"/>
        <v>0</v>
      </c>
      <c r="X327" s="23">
        <f t="shared" si="867"/>
        <v>0</v>
      </c>
      <c r="Y327" s="23">
        <f t="shared" si="867"/>
        <v>0</v>
      </c>
      <c r="Z327" s="23">
        <f t="shared" si="867"/>
        <v>0</v>
      </c>
      <c r="AA327" s="47"/>
      <c r="AB327" s="23">
        <f t="shared" si="868"/>
        <v>0</v>
      </c>
      <c r="AC327" s="23">
        <f t="shared" si="868"/>
        <v>0</v>
      </c>
      <c r="AD327" s="23">
        <f t="shared" si="868"/>
        <v>0</v>
      </c>
      <c r="AE327" s="23">
        <f t="shared" si="868"/>
        <v>0</v>
      </c>
      <c r="AF327" s="47"/>
      <c r="AG327" s="23">
        <f t="shared" si="869"/>
        <v>0</v>
      </c>
      <c r="AH327" s="23">
        <f t="shared" si="869"/>
        <v>0</v>
      </c>
      <c r="AI327" s="23">
        <f t="shared" si="869"/>
        <v>0</v>
      </c>
      <c r="AJ327" s="23">
        <f t="shared" si="869"/>
        <v>0</v>
      </c>
      <c r="AK327" s="47"/>
      <c r="AL327" s="23">
        <f t="shared" si="870"/>
        <v>0</v>
      </c>
      <c r="AM327" s="23">
        <f t="shared" si="870"/>
        <v>0</v>
      </c>
      <c r="AN327" s="23">
        <f t="shared" si="870"/>
        <v>0</v>
      </c>
      <c r="AO327" s="23">
        <f t="shared" si="870"/>
        <v>0</v>
      </c>
      <c r="AP327" s="47"/>
    </row>
    <row r="328" spans="1:42">
      <c r="A328" s="2" t="s">
        <v>14</v>
      </c>
      <c r="B328" s="47">
        <v>371</v>
      </c>
      <c r="C328">
        <f>$B328+((C$1-$B$1)*($G328-$B328)/($G$1-$B$1))</f>
        <v>340.8</v>
      </c>
      <c r="D328">
        <f>$B328+((D$1-$B$1)*($G328-$B328)/($G$1-$B$1))</f>
        <v>310.60000000000002</v>
      </c>
      <c r="E328">
        <f>$B328+((E$1-$B$1)*($G328-$B328)/($G$1-$B$1))</f>
        <v>280.39999999999998</v>
      </c>
      <c r="F328">
        <f>$B328+((F$1-$B$1)*($G328-$B328)/($G$1-$B$1))</f>
        <v>250.2</v>
      </c>
      <c r="G328" s="47">
        <v>220</v>
      </c>
      <c r="H328">
        <f t="shared" si="864"/>
        <v>225.2</v>
      </c>
      <c r="I328" s="12">
        <f t="shared" si="864"/>
        <v>230.4</v>
      </c>
      <c r="J328">
        <f t="shared" si="864"/>
        <v>235.6</v>
      </c>
      <c r="K328">
        <f t="shared" si="864"/>
        <v>240.8</v>
      </c>
      <c r="L328" s="47">
        <v>246</v>
      </c>
      <c r="M328" s="23">
        <f t="shared" si="865"/>
        <v>246.8</v>
      </c>
      <c r="N328" s="23">
        <f t="shared" si="865"/>
        <v>247.6</v>
      </c>
      <c r="O328" s="23">
        <f t="shared" si="865"/>
        <v>248.4</v>
      </c>
      <c r="P328" s="23">
        <f t="shared" si="865"/>
        <v>249.2</v>
      </c>
      <c r="Q328" s="47">
        <v>250</v>
      </c>
      <c r="R328" s="23">
        <f t="shared" si="866"/>
        <v>252.4</v>
      </c>
      <c r="S328" s="23">
        <f t="shared" si="866"/>
        <v>254.8</v>
      </c>
      <c r="T328" s="23">
        <f t="shared" si="866"/>
        <v>257.2</v>
      </c>
      <c r="U328" s="23">
        <f t="shared" si="866"/>
        <v>259.60000000000002</v>
      </c>
      <c r="V328" s="47">
        <v>262</v>
      </c>
      <c r="W328" s="23">
        <f t="shared" si="867"/>
        <v>265.8</v>
      </c>
      <c r="X328" s="23">
        <f t="shared" si="867"/>
        <v>269.60000000000002</v>
      </c>
      <c r="Y328" s="23">
        <f t="shared" si="867"/>
        <v>273.39999999999998</v>
      </c>
      <c r="Z328" s="23">
        <f t="shared" si="867"/>
        <v>277.2</v>
      </c>
      <c r="AA328" s="47">
        <v>281</v>
      </c>
      <c r="AB328" s="23">
        <f t="shared" si="868"/>
        <v>285.39999999999998</v>
      </c>
      <c r="AC328" s="23">
        <f t="shared" si="868"/>
        <v>289.8</v>
      </c>
      <c r="AD328" s="23">
        <f t="shared" si="868"/>
        <v>294.2</v>
      </c>
      <c r="AE328" s="23">
        <f t="shared" si="868"/>
        <v>298.60000000000002</v>
      </c>
      <c r="AF328" s="47">
        <v>303</v>
      </c>
      <c r="AG328" s="23">
        <f t="shared" si="869"/>
        <v>308.2</v>
      </c>
      <c r="AH328" s="23">
        <f t="shared" si="869"/>
        <v>313.39999999999998</v>
      </c>
      <c r="AI328" s="23">
        <f t="shared" si="869"/>
        <v>318.60000000000002</v>
      </c>
      <c r="AJ328" s="23">
        <f t="shared" si="869"/>
        <v>323.8</v>
      </c>
      <c r="AK328" s="47">
        <v>329</v>
      </c>
      <c r="AL328" s="23">
        <f t="shared" si="870"/>
        <v>334.2</v>
      </c>
      <c r="AM328" s="23">
        <f t="shared" si="870"/>
        <v>339.4</v>
      </c>
      <c r="AN328" s="23">
        <f t="shared" si="870"/>
        <v>344.6</v>
      </c>
      <c r="AO328" s="23">
        <f t="shared" si="870"/>
        <v>349.8</v>
      </c>
      <c r="AP328" s="47">
        <v>355</v>
      </c>
    </row>
    <row r="329" spans="1:42">
      <c r="A329" s="2" t="s">
        <v>15</v>
      </c>
      <c r="B329" s="47"/>
      <c r="C329" s="23"/>
      <c r="D329" s="23"/>
      <c r="E329" s="23"/>
      <c r="F329" s="23"/>
      <c r="G329" s="47"/>
      <c r="H329">
        <f t="shared" si="864"/>
        <v>0</v>
      </c>
      <c r="I329" s="12">
        <f t="shared" si="864"/>
        <v>0</v>
      </c>
      <c r="J329">
        <f t="shared" si="864"/>
        <v>0</v>
      </c>
      <c r="K329">
        <f t="shared" si="864"/>
        <v>0</v>
      </c>
      <c r="L329" s="47"/>
      <c r="M329" s="23">
        <f t="shared" si="865"/>
        <v>0</v>
      </c>
      <c r="N329" s="23">
        <f t="shared" si="865"/>
        <v>0</v>
      </c>
      <c r="O329" s="23">
        <f t="shared" si="865"/>
        <v>0</v>
      </c>
      <c r="P329" s="23">
        <f t="shared" si="865"/>
        <v>0</v>
      </c>
      <c r="Q329" s="47"/>
      <c r="R329" s="23">
        <f t="shared" si="866"/>
        <v>0</v>
      </c>
      <c r="S329" s="23">
        <f t="shared" si="866"/>
        <v>0</v>
      </c>
      <c r="T329" s="23">
        <f t="shared" si="866"/>
        <v>0</v>
      </c>
      <c r="U329" s="23">
        <f t="shared" si="866"/>
        <v>0</v>
      </c>
      <c r="V329" s="47"/>
      <c r="W329" s="23">
        <f t="shared" si="867"/>
        <v>0</v>
      </c>
      <c r="X329" s="23">
        <f t="shared" si="867"/>
        <v>0</v>
      </c>
      <c r="Y329" s="23">
        <f t="shared" si="867"/>
        <v>0</v>
      </c>
      <c r="Z329" s="23">
        <f t="shared" si="867"/>
        <v>0</v>
      </c>
      <c r="AA329" s="47"/>
      <c r="AB329" s="23">
        <f t="shared" si="868"/>
        <v>0</v>
      </c>
      <c r="AC329" s="23">
        <f t="shared" si="868"/>
        <v>0</v>
      </c>
      <c r="AD329" s="23">
        <f t="shared" si="868"/>
        <v>0</v>
      </c>
      <c r="AE329" s="23">
        <f t="shared" si="868"/>
        <v>0</v>
      </c>
      <c r="AF329" s="47"/>
      <c r="AG329" s="23">
        <f t="shared" si="869"/>
        <v>0</v>
      </c>
      <c r="AH329" s="23">
        <f t="shared" si="869"/>
        <v>0</v>
      </c>
      <c r="AI329" s="23">
        <f t="shared" si="869"/>
        <v>0</v>
      </c>
      <c r="AJ329" s="23">
        <f t="shared" si="869"/>
        <v>0</v>
      </c>
      <c r="AK329" s="47"/>
      <c r="AL329" s="23">
        <f t="shared" si="870"/>
        <v>0</v>
      </c>
      <c r="AM329" s="23">
        <f t="shared" si="870"/>
        <v>0</v>
      </c>
      <c r="AN329" s="23">
        <f t="shared" si="870"/>
        <v>0</v>
      </c>
      <c r="AO329" s="23">
        <f t="shared" si="870"/>
        <v>0</v>
      </c>
      <c r="AP329" s="47"/>
    </row>
    <row r="330" spans="1:42">
      <c r="A330" s="2" t="s">
        <v>16</v>
      </c>
      <c r="B330" s="47"/>
      <c r="C330" s="23"/>
      <c r="D330" s="23"/>
      <c r="E330" s="23"/>
      <c r="F330" s="23"/>
      <c r="G330" s="47"/>
      <c r="H330">
        <f t="shared" si="864"/>
        <v>0</v>
      </c>
      <c r="I330" s="12">
        <f t="shared" si="864"/>
        <v>0</v>
      </c>
      <c r="J330">
        <f t="shared" si="864"/>
        <v>0</v>
      </c>
      <c r="K330">
        <f t="shared" si="864"/>
        <v>0</v>
      </c>
      <c r="L330" s="47"/>
      <c r="M330" s="23">
        <f t="shared" si="865"/>
        <v>0</v>
      </c>
      <c r="N330" s="23">
        <f t="shared" si="865"/>
        <v>0</v>
      </c>
      <c r="O330" s="23">
        <f t="shared" si="865"/>
        <v>0</v>
      </c>
      <c r="P330" s="23">
        <f t="shared" si="865"/>
        <v>0</v>
      </c>
      <c r="Q330" s="47"/>
      <c r="R330" s="23">
        <f t="shared" si="866"/>
        <v>0</v>
      </c>
      <c r="S330" s="23">
        <f t="shared" si="866"/>
        <v>0</v>
      </c>
      <c r="T330" s="23">
        <f t="shared" si="866"/>
        <v>0</v>
      </c>
      <c r="U330" s="23">
        <f t="shared" si="866"/>
        <v>0</v>
      </c>
      <c r="V330" s="47"/>
      <c r="W330" s="23">
        <f t="shared" si="867"/>
        <v>0</v>
      </c>
      <c r="X330" s="23">
        <f t="shared" si="867"/>
        <v>0</v>
      </c>
      <c r="Y330" s="23">
        <f t="shared" si="867"/>
        <v>0</v>
      </c>
      <c r="Z330" s="23">
        <f t="shared" si="867"/>
        <v>0</v>
      </c>
      <c r="AA330" s="47"/>
      <c r="AB330" s="23">
        <f t="shared" si="868"/>
        <v>0</v>
      </c>
      <c r="AC330" s="23">
        <f t="shared" si="868"/>
        <v>0</v>
      </c>
      <c r="AD330" s="23">
        <f t="shared" si="868"/>
        <v>0</v>
      </c>
      <c r="AE330" s="23">
        <f t="shared" si="868"/>
        <v>0</v>
      </c>
      <c r="AF330" s="47"/>
      <c r="AG330" s="23">
        <f t="shared" si="869"/>
        <v>0</v>
      </c>
      <c r="AH330" s="23">
        <f t="shared" si="869"/>
        <v>0</v>
      </c>
      <c r="AI330" s="23">
        <f t="shared" si="869"/>
        <v>0</v>
      </c>
      <c r="AJ330" s="23">
        <f t="shared" si="869"/>
        <v>0</v>
      </c>
      <c r="AK330" s="47"/>
      <c r="AL330" s="23">
        <f t="shared" si="870"/>
        <v>0</v>
      </c>
      <c r="AM330" s="23">
        <f t="shared" si="870"/>
        <v>0</v>
      </c>
      <c r="AN330" s="23">
        <f t="shared" si="870"/>
        <v>0</v>
      </c>
      <c r="AO330" s="23">
        <f t="shared" si="870"/>
        <v>0</v>
      </c>
      <c r="AP330" s="47"/>
    </row>
    <row r="334" spans="1:42">
      <c r="AH334" s="23"/>
      <c r="AI334" s="23"/>
      <c r="AJ334" s="23"/>
      <c r="AK334" s="47"/>
      <c r="AL334" s="23"/>
      <c r="AM334" s="23"/>
      <c r="AN334" s="23"/>
      <c r="AO334" s="23"/>
      <c r="AP334" s="47"/>
    </row>
    <row r="335" spans="1:42">
      <c r="B335" s="47"/>
      <c r="C335" s="23"/>
      <c r="D335" s="23"/>
      <c r="E335" s="23"/>
      <c r="F335" s="23"/>
      <c r="G335" s="47"/>
      <c r="L335" s="47"/>
      <c r="M335" s="23"/>
      <c r="N335" s="23"/>
      <c r="O335" s="23"/>
      <c r="P335" s="23"/>
      <c r="Q335" s="47"/>
      <c r="R335" s="23"/>
      <c r="S335" s="23"/>
      <c r="T335" s="23"/>
      <c r="U335" s="23"/>
      <c r="V335" s="47"/>
      <c r="W335" s="23"/>
      <c r="X335" s="23"/>
      <c r="Y335" s="23"/>
      <c r="Z335" s="23"/>
      <c r="AA335" s="47"/>
      <c r="AB335" s="23"/>
      <c r="AC335" s="23"/>
      <c r="AD335" s="23"/>
      <c r="AE335" s="23"/>
      <c r="AF335" s="47"/>
      <c r="AG335" s="23"/>
    </row>
    <row r="337" spans="1:2">
      <c r="A337" t="s">
        <v>134</v>
      </c>
      <c r="B337" s="97">
        <f>39683100*1000</f>
        <v>39683100000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L314"/>
  <sheetViews>
    <sheetView zoomScale="70" zoomScaleNormal="70" workbookViewId="0">
      <pane xSplit="1" topLeftCell="B1" activePane="topRight" state="frozen"/>
      <selection pane="topRight" activeCell="D54" sqref="D54"/>
    </sheetView>
  </sheetViews>
  <sheetFormatPr defaultColWidth="8.796875" defaultRowHeight="14.25"/>
  <cols>
    <col min="1" max="1" width="29" customWidth="1"/>
    <col min="2" max="2" width="9.1328125" style="46" customWidth="1"/>
    <col min="3" max="3" width="9.1328125" customWidth="1"/>
    <col min="4" max="4" width="18" bestFit="1" customWidth="1"/>
    <col min="5" max="5" width="15.33203125" customWidth="1"/>
    <col min="6" max="6" width="18" bestFit="1" customWidth="1"/>
    <col min="7" max="7" width="18" style="46" bestFit="1" customWidth="1"/>
    <col min="8" max="11" width="18" bestFit="1" customWidth="1"/>
    <col min="12" max="12" width="18" style="46" bestFit="1" customWidth="1"/>
    <col min="13" max="16" width="18" bestFit="1" customWidth="1"/>
    <col min="17" max="17" width="18" style="46" customWidth="1"/>
    <col min="18" max="21" width="18" bestFit="1" customWidth="1"/>
    <col min="22" max="22" width="18" style="46" bestFit="1" customWidth="1"/>
    <col min="23" max="26" width="18" bestFit="1" customWidth="1"/>
    <col min="27" max="27" width="18" style="46" bestFit="1" customWidth="1"/>
    <col min="28" max="31" width="18" bestFit="1" customWidth="1"/>
    <col min="32" max="32" width="18" style="46" bestFit="1" customWidth="1"/>
    <col min="33" max="36" width="18" bestFit="1" customWidth="1"/>
    <col min="37" max="37" width="18" style="46" bestFit="1" customWidth="1"/>
  </cols>
  <sheetData>
    <row r="1" spans="1:38">
      <c r="A1" s="1" t="s">
        <v>234</v>
      </c>
      <c r="B1" s="45">
        <v>2015</v>
      </c>
      <c r="C1" s="1">
        <v>2016</v>
      </c>
      <c r="D1" s="1">
        <v>2017</v>
      </c>
      <c r="E1" s="1">
        <v>2018</v>
      </c>
      <c r="F1" s="1">
        <v>2019</v>
      </c>
      <c r="G1" s="45">
        <v>2020</v>
      </c>
      <c r="H1" s="1">
        <v>2021</v>
      </c>
      <c r="I1" s="1">
        <v>2022</v>
      </c>
      <c r="J1" s="1">
        <v>2023</v>
      </c>
      <c r="K1" s="1">
        <v>2024</v>
      </c>
      <c r="L1" s="45">
        <v>2025</v>
      </c>
      <c r="M1" s="1">
        <v>2026</v>
      </c>
      <c r="N1" s="1">
        <v>2027</v>
      </c>
      <c r="O1" s="1">
        <v>2028</v>
      </c>
      <c r="P1" s="1">
        <v>2029</v>
      </c>
      <c r="Q1" s="45">
        <v>2030</v>
      </c>
      <c r="R1" s="1">
        <v>2031</v>
      </c>
      <c r="S1" s="1">
        <v>2032</v>
      </c>
      <c r="T1" s="1">
        <v>2033</v>
      </c>
      <c r="U1" s="1">
        <v>2034</v>
      </c>
      <c r="V1" s="45">
        <v>2035</v>
      </c>
      <c r="W1" s="1">
        <v>2036</v>
      </c>
      <c r="X1" s="1">
        <v>2037</v>
      </c>
      <c r="Y1" s="1">
        <v>2038</v>
      </c>
      <c r="Z1" s="1">
        <v>2039</v>
      </c>
      <c r="AA1" s="45">
        <v>2040</v>
      </c>
      <c r="AB1" s="1">
        <v>2041</v>
      </c>
      <c r="AC1" s="1">
        <v>2042</v>
      </c>
      <c r="AD1" s="1">
        <v>2043</v>
      </c>
      <c r="AE1" s="1">
        <v>2044</v>
      </c>
      <c r="AF1" s="45">
        <v>2045</v>
      </c>
      <c r="AG1" s="1">
        <v>2046</v>
      </c>
      <c r="AH1" s="1">
        <v>2047</v>
      </c>
      <c r="AI1" s="1">
        <v>2048</v>
      </c>
      <c r="AJ1" s="1">
        <v>2049</v>
      </c>
      <c r="AK1" s="45">
        <v>2050</v>
      </c>
      <c r="AL1" s="1"/>
    </row>
    <row r="2" spans="1:38">
      <c r="A2" s="1" t="s">
        <v>0</v>
      </c>
    </row>
    <row r="3" spans="1:38" ht="14.65" thickBot="1">
      <c r="A3" s="14" t="s">
        <v>49</v>
      </c>
    </row>
    <row r="4" spans="1:38" s="12" customFormat="1" ht="14.65" thickBot="1">
      <c r="A4" s="60" t="s">
        <v>7</v>
      </c>
      <c r="B4" s="63">
        <v>611.31655103736352</v>
      </c>
      <c r="C4" s="63">
        <v>547.78421766861607</v>
      </c>
      <c r="D4" s="64">
        <v>516.2364354992194</v>
      </c>
      <c r="E4" s="63">
        <f>D4+'Data MOP'!J3*D4</f>
        <v>523.44858159672151</v>
      </c>
      <c r="F4" s="63">
        <f>E4+'Data MOP'!K3*E4</f>
        <v>530.66072769422351</v>
      </c>
      <c r="G4" s="63">
        <f>F4+'Data MOP'!L3*F4</f>
        <v>537.87287379172551</v>
      </c>
      <c r="H4" s="63">
        <f>G4+'Data MOP'!M3*G4</f>
        <v>546.56443447333049</v>
      </c>
      <c r="I4" s="63">
        <f>H4+'Data MOP'!N3*H4</f>
        <v>555.25599515493559</v>
      </c>
      <c r="J4" s="63">
        <f>I4+'Data MOP'!O3*I4</f>
        <v>563.94755583654057</v>
      </c>
      <c r="K4" s="63">
        <f>J4+'Data MOP'!P3*J4</f>
        <v>572.63911651814567</v>
      </c>
      <c r="L4" s="63">
        <f>K4+'Data MOP'!Q3*K4</f>
        <v>581.33067719975065</v>
      </c>
      <c r="M4" s="63">
        <f>L4+'Data MOP'!R3*L4</f>
        <v>589.52029364746352</v>
      </c>
      <c r="N4" s="63">
        <f>M4+'Data MOP'!S3*M4</f>
        <v>597.70991009517638</v>
      </c>
      <c r="O4" s="63">
        <f>N4+'Data MOP'!T3*N4</f>
        <v>605.89952654288936</v>
      </c>
      <c r="P4" s="63">
        <f>O4+'Data MOP'!U3*O4</f>
        <v>614.08914299060223</v>
      </c>
      <c r="Q4" s="63">
        <f>P4+'Data MOP'!V3*P4</f>
        <v>622.27875943831509</v>
      </c>
      <c r="R4" s="63">
        <f>Q4+'Data MOP'!W3*Q4</f>
        <v>629.96643165213595</v>
      </c>
      <c r="S4" s="63">
        <f>R4+'Data MOP'!X3*R4</f>
        <v>637.65410386595681</v>
      </c>
      <c r="T4" s="63">
        <f>S4+'Data MOP'!Y3*S4</f>
        <v>645.34177607977767</v>
      </c>
      <c r="U4" s="63">
        <f>T4+'Data MOP'!Z3*T4</f>
        <v>653.02944829359853</v>
      </c>
      <c r="V4" s="63">
        <f>U4+'Data MOP'!AA3*U4</f>
        <v>660.71712050741939</v>
      </c>
      <c r="W4" s="63">
        <f>V4+'Data MOP'!AB3*V4</f>
        <v>667.61224919404219</v>
      </c>
      <c r="X4" s="63">
        <f>W4+'Data MOP'!AC3*W4</f>
        <v>674.50737788066499</v>
      </c>
      <c r="Y4" s="63">
        <f>X4+'Data MOP'!AD3*X4</f>
        <v>681.40250656728779</v>
      </c>
      <c r="Z4" s="63">
        <f>Y4+'Data MOP'!AE3*Y4</f>
        <v>688.29763525391047</v>
      </c>
      <c r="AA4" s="63">
        <f>Z4+'Data MOP'!AF3*Z4</f>
        <v>695.19276394053327</v>
      </c>
      <c r="AB4" s="63">
        <f>AA4+'Data MOP'!AG3*AA4</f>
        <v>701.1104222769452</v>
      </c>
      <c r="AC4" s="63">
        <f>AB4+'Data MOP'!AH3*AB4</f>
        <v>707.02808061335713</v>
      </c>
      <c r="AD4" s="63">
        <f>AC4+'Data MOP'!AI3*AC4</f>
        <v>712.94573894976907</v>
      </c>
      <c r="AE4" s="63">
        <f>AD4+'Data MOP'!AJ3*AD4</f>
        <v>718.863397286181</v>
      </c>
      <c r="AF4" s="63">
        <f>AE4+'Data MOP'!AK3*AE4</f>
        <v>724.78105562259293</v>
      </c>
      <c r="AG4" s="63">
        <f>AF4+'Data MOP'!AL3*AF4</f>
        <v>729.61557113850085</v>
      </c>
      <c r="AH4" s="63">
        <f>AG4+'Data MOP'!AM3*AG4</f>
        <v>734.45008665440878</v>
      </c>
      <c r="AI4" s="63">
        <f>AH4+'Data MOP'!AN3*AH4</f>
        <v>739.28460217031682</v>
      </c>
      <c r="AJ4" s="63">
        <f>AI4+'Data MOP'!AO3*AI4</f>
        <v>744.11911768622474</v>
      </c>
      <c r="AK4" s="63">
        <f>AJ4+'Data MOP'!AP3*AJ4</f>
        <v>748.95363320213266</v>
      </c>
    </row>
    <row r="5" spans="1:38">
      <c r="A5" s="2" t="s">
        <v>8</v>
      </c>
      <c r="B5" s="46">
        <v>70.999999999999986</v>
      </c>
      <c r="C5">
        <f t="shared" ref="C5:C17" si="0">$B5+((C$1-$B$1)*($G5-$B5)/($G$1-$B$1))</f>
        <v>68.219999999999985</v>
      </c>
      <c r="D5">
        <f t="shared" ref="D5:F17" si="1">$B5+((D$1-$B$1)*($G5-$B5)/($G$1-$B$1))</f>
        <v>65.44</v>
      </c>
      <c r="E5">
        <f t="shared" si="1"/>
        <v>62.66</v>
      </c>
      <c r="F5">
        <f t="shared" si="1"/>
        <v>59.88</v>
      </c>
      <c r="G5" s="46">
        <v>57.100000000000009</v>
      </c>
      <c r="H5" s="23">
        <f t="shared" ref="H5:H17" si="2">$G5+((H$1-$G$1)*($L5-$G5)/($L$1-$G$1))</f>
        <v>50.620000000000012</v>
      </c>
      <c r="I5" s="23">
        <f t="shared" ref="I5:K17" si="3">$G5+((I$1-$G$1)*($L5-$G5)/($L$1-$G$1))</f>
        <v>44.140000000000008</v>
      </c>
      <c r="J5" s="23">
        <f t="shared" si="3"/>
        <v>37.660000000000011</v>
      </c>
      <c r="K5" s="23">
        <f t="shared" si="3"/>
        <v>31.18000000000001</v>
      </c>
      <c r="L5" s="46">
        <v>24.70000000000001</v>
      </c>
      <c r="M5" s="23">
        <f t="shared" ref="M5:P42" si="4">$L5+((M$1-$L$1)*($Q5-$L5)/($Q$1-$L$1))</f>
        <v>28.560000000000009</v>
      </c>
      <c r="N5" s="23">
        <f t="shared" ref="N5:P17" si="5">$L5+((N$1-$L$1)*($Q5-$L5)/($Q$1-$L$1))</f>
        <v>32.420000000000009</v>
      </c>
      <c r="O5" s="23">
        <f t="shared" si="5"/>
        <v>36.28</v>
      </c>
      <c r="P5" s="23">
        <f t="shared" si="5"/>
        <v>40.14</v>
      </c>
      <c r="Q5" s="46">
        <v>44</v>
      </c>
      <c r="R5" s="23">
        <f t="shared" ref="R5:U42" si="6">$Q5+((R$1-$Q$1)*($V5-$Q5)/($V$1-$Q$1))</f>
        <v>46.42</v>
      </c>
      <c r="S5" s="23">
        <f t="shared" ref="S5:U17" si="7">$Q5+((S$1-$Q$1)*($V5-$Q5)/($V$1-$Q$1))</f>
        <v>48.84</v>
      </c>
      <c r="T5" s="23">
        <f t="shared" si="7"/>
        <v>51.260000000000005</v>
      </c>
      <c r="U5" s="23">
        <f t="shared" si="7"/>
        <v>53.680000000000007</v>
      </c>
      <c r="V5" s="46">
        <v>56.100000000000009</v>
      </c>
      <c r="W5" s="23">
        <f t="shared" ref="W5:Z42" si="8">$V5+((W$1-$V$1)*($AA5-$V5)/($AA$1-$V$1))</f>
        <v>64.56</v>
      </c>
      <c r="X5" s="23">
        <f t="shared" ref="X5:Z17" si="9">$V5+((X$1-$V$1)*($AA5-$V5)/($AA$1-$V$1))</f>
        <v>73.02</v>
      </c>
      <c r="Y5" s="23">
        <f t="shared" si="9"/>
        <v>81.47999999999999</v>
      </c>
      <c r="Z5" s="23">
        <f t="shared" si="9"/>
        <v>89.939999999999984</v>
      </c>
      <c r="AA5" s="46">
        <v>98.399999999999977</v>
      </c>
      <c r="AB5" s="23">
        <f t="shared" ref="AB5:AE42" si="10">$AA5+((AB$1-$AA$1)*($AF5-$AA5)/($AF$1-$AA$1))</f>
        <v>104.35999999999999</v>
      </c>
      <c r="AC5" s="23">
        <f t="shared" ref="AC5:AE17" si="11">$AA5+((AC$1-$AA$1)*($AF5-$AA5)/($AF$1-$AA$1))</f>
        <v>110.31999999999998</v>
      </c>
      <c r="AD5" s="23">
        <f t="shared" si="11"/>
        <v>116.27999999999999</v>
      </c>
      <c r="AE5" s="23">
        <f t="shared" si="11"/>
        <v>122.23999999999998</v>
      </c>
      <c r="AF5" s="46">
        <v>128.19999999999999</v>
      </c>
      <c r="AG5" s="23">
        <f t="shared" ref="AG5:AJ42" si="12">$AF5+((AG$1-$AF$1)*($AK5-$AF5)/($AK$1-$AF$1))</f>
        <v>132.23999999999998</v>
      </c>
      <c r="AH5" s="23">
        <f t="shared" ref="AH5:AJ17" si="13">$AF5+((AH$1-$AF$1)*($AK5-$AF5)/($AK$1-$AF$1))</f>
        <v>136.28</v>
      </c>
      <c r="AI5" s="23">
        <f t="shared" si="13"/>
        <v>140.32</v>
      </c>
      <c r="AJ5" s="23">
        <f t="shared" si="13"/>
        <v>144.36000000000001</v>
      </c>
      <c r="AK5" s="46">
        <v>148.4</v>
      </c>
    </row>
    <row r="6" spans="1:38">
      <c r="A6" s="2" t="s">
        <v>9</v>
      </c>
      <c r="B6" s="46">
        <v>24.9</v>
      </c>
      <c r="C6">
        <f t="shared" si="0"/>
        <v>24.86</v>
      </c>
      <c r="D6">
        <f t="shared" si="1"/>
        <v>24.82</v>
      </c>
      <c r="E6">
        <f t="shared" si="1"/>
        <v>24.779999999999998</v>
      </c>
      <c r="F6">
        <f t="shared" si="1"/>
        <v>24.74</v>
      </c>
      <c r="G6" s="46">
        <v>24.7</v>
      </c>
      <c r="H6" s="23">
        <f t="shared" si="2"/>
        <v>27.98</v>
      </c>
      <c r="I6" s="23">
        <f t="shared" si="3"/>
        <v>31.259999999999998</v>
      </c>
      <c r="J6" s="23">
        <f t="shared" si="3"/>
        <v>34.54</v>
      </c>
      <c r="K6" s="23">
        <f t="shared" si="3"/>
        <v>37.82</v>
      </c>
      <c r="L6" s="46">
        <v>41.1</v>
      </c>
      <c r="M6" s="23">
        <f t="shared" si="4"/>
        <v>50.5</v>
      </c>
      <c r="N6" s="23">
        <f t="shared" si="5"/>
        <v>59.9</v>
      </c>
      <c r="O6" s="23">
        <f t="shared" si="5"/>
        <v>69.3</v>
      </c>
      <c r="P6" s="23">
        <f t="shared" si="5"/>
        <v>78.699999999999989</v>
      </c>
      <c r="Q6" s="46">
        <v>88.1</v>
      </c>
      <c r="R6" s="23">
        <f t="shared" si="6"/>
        <v>98.539999999999992</v>
      </c>
      <c r="S6" s="23">
        <f t="shared" si="7"/>
        <v>108.98</v>
      </c>
      <c r="T6" s="23">
        <f t="shared" si="7"/>
        <v>119.42</v>
      </c>
      <c r="U6" s="23">
        <f t="shared" si="7"/>
        <v>129.86000000000001</v>
      </c>
      <c r="V6" s="46">
        <v>140.30000000000001</v>
      </c>
      <c r="W6" s="23">
        <f t="shared" si="8"/>
        <v>146.68</v>
      </c>
      <c r="X6" s="23">
        <f t="shared" si="9"/>
        <v>153.06</v>
      </c>
      <c r="Y6" s="23">
        <f t="shared" si="9"/>
        <v>159.44</v>
      </c>
      <c r="Z6" s="23">
        <f t="shared" si="9"/>
        <v>165.82</v>
      </c>
      <c r="AA6" s="46">
        <v>172.2</v>
      </c>
      <c r="AB6" s="23">
        <f t="shared" si="10"/>
        <v>183.92</v>
      </c>
      <c r="AC6" s="23">
        <f t="shared" si="11"/>
        <v>195.64</v>
      </c>
      <c r="AD6" s="23">
        <f t="shared" si="11"/>
        <v>207.35999999999996</v>
      </c>
      <c r="AE6" s="23">
        <f t="shared" si="11"/>
        <v>219.07999999999996</v>
      </c>
      <c r="AF6" s="46">
        <v>230.79999999999995</v>
      </c>
      <c r="AG6" s="23">
        <f t="shared" si="12"/>
        <v>242.93999999999994</v>
      </c>
      <c r="AH6" s="23">
        <f t="shared" si="13"/>
        <v>255.07999999999996</v>
      </c>
      <c r="AI6" s="23">
        <f t="shared" si="13"/>
        <v>267.21999999999997</v>
      </c>
      <c r="AJ6" s="23">
        <f t="shared" si="13"/>
        <v>279.35999999999996</v>
      </c>
      <c r="AK6" s="46">
        <v>291.49999999999994</v>
      </c>
    </row>
    <row r="7" spans="1:38">
      <c r="A7" s="2" t="s">
        <v>17</v>
      </c>
      <c r="B7" s="46">
        <f t="shared" ref="B7:AA7" si="14">B8+B9</f>
        <v>489.90000000000003</v>
      </c>
      <c r="C7">
        <f t="shared" si="0"/>
        <v>496.98</v>
      </c>
      <c r="D7">
        <f t="shared" si="1"/>
        <v>504.06</v>
      </c>
      <c r="E7">
        <f t="shared" si="1"/>
        <v>511.14</v>
      </c>
      <c r="F7">
        <f t="shared" si="1"/>
        <v>518.22</v>
      </c>
      <c r="G7" s="46">
        <f t="shared" si="14"/>
        <v>525.29999999999995</v>
      </c>
      <c r="H7" s="23">
        <f t="shared" si="2"/>
        <v>543.64</v>
      </c>
      <c r="I7" s="23">
        <f t="shared" si="3"/>
        <v>561.98</v>
      </c>
      <c r="J7" s="23">
        <f t="shared" si="3"/>
        <v>580.31999999999994</v>
      </c>
      <c r="K7" s="23">
        <f t="shared" si="3"/>
        <v>598.66</v>
      </c>
      <c r="L7" s="46">
        <f t="shared" si="14"/>
        <v>617</v>
      </c>
      <c r="M7" s="23">
        <f t="shared" si="4"/>
        <v>646.69032786885248</v>
      </c>
      <c r="N7" s="23">
        <f t="shared" si="5"/>
        <v>676.38065573770496</v>
      </c>
      <c r="O7" s="23">
        <f t="shared" si="5"/>
        <v>706.07098360655732</v>
      </c>
      <c r="P7" s="23">
        <f t="shared" si="5"/>
        <v>735.7613114754098</v>
      </c>
      <c r="Q7" s="46">
        <f t="shared" si="14"/>
        <v>765.45163934426228</v>
      </c>
      <c r="R7" s="23">
        <f t="shared" si="6"/>
        <v>783.93770491803275</v>
      </c>
      <c r="S7" s="23">
        <f t="shared" si="7"/>
        <v>802.42377049180323</v>
      </c>
      <c r="T7" s="23">
        <f t="shared" si="7"/>
        <v>820.9098360655737</v>
      </c>
      <c r="U7" s="23">
        <f t="shared" si="7"/>
        <v>839.39590163934417</v>
      </c>
      <c r="V7" s="46">
        <f t="shared" si="14"/>
        <v>857.88196721311465</v>
      </c>
      <c r="W7" s="23">
        <f t="shared" si="8"/>
        <v>861.57918032786881</v>
      </c>
      <c r="X7" s="23">
        <f t="shared" si="9"/>
        <v>865.27639344262286</v>
      </c>
      <c r="Y7" s="23">
        <f t="shared" si="9"/>
        <v>868.97360655737702</v>
      </c>
      <c r="Z7" s="23">
        <f t="shared" si="9"/>
        <v>872.67081967213107</v>
      </c>
      <c r="AA7" s="46">
        <f t="shared" si="14"/>
        <v>876.36803278688524</v>
      </c>
      <c r="AB7" s="23">
        <f t="shared" si="10"/>
        <v>894.85409836065571</v>
      </c>
      <c r="AC7" s="23">
        <f t="shared" si="11"/>
        <v>913.34016393442619</v>
      </c>
      <c r="AD7" s="23">
        <f t="shared" si="11"/>
        <v>931.82622950819677</v>
      </c>
      <c r="AE7" s="23">
        <f t="shared" si="11"/>
        <v>950.31229508196725</v>
      </c>
      <c r="AF7" s="46">
        <f>AF8+AF9</f>
        <v>968.79836065573772</v>
      </c>
      <c r="AG7" s="23">
        <f t="shared" si="12"/>
        <v>991.81868852459024</v>
      </c>
      <c r="AH7" s="23">
        <f t="shared" si="13"/>
        <v>1014.8390163934426</v>
      </c>
      <c r="AI7" s="23">
        <f t="shared" si="13"/>
        <v>1037.8593442622951</v>
      </c>
      <c r="AJ7" s="23">
        <f t="shared" si="13"/>
        <v>1060.8796721311476</v>
      </c>
      <c r="AK7" s="46">
        <f t="shared" ref="AK7" si="15">AK8+AK9</f>
        <v>1083.9000000000001</v>
      </c>
    </row>
    <row r="8" spans="1:38">
      <c r="A8" s="16" t="s">
        <v>55</v>
      </c>
      <c r="B8" s="46">
        <v>63.900000000000013</v>
      </c>
      <c r="C8">
        <f t="shared" si="0"/>
        <v>63.300000000000011</v>
      </c>
      <c r="D8">
        <f t="shared" si="1"/>
        <v>62.70000000000001</v>
      </c>
      <c r="E8">
        <f t="shared" si="1"/>
        <v>62.100000000000009</v>
      </c>
      <c r="F8">
        <f t="shared" si="1"/>
        <v>61.500000000000007</v>
      </c>
      <c r="G8" s="46">
        <v>60.900000000000006</v>
      </c>
      <c r="H8" s="23">
        <f t="shared" si="2"/>
        <v>65.180000000000007</v>
      </c>
      <c r="I8" s="23">
        <f t="shared" si="3"/>
        <v>69.460000000000008</v>
      </c>
      <c r="J8" s="23">
        <f t="shared" si="3"/>
        <v>73.740000000000009</v>
      </c>
      <c r="K8" s="23">
        <f t="shared" si="3"/>
        <v>78.02000000000001</v>
      </c>
      <c r="L8" s="46">
        <v>82.300000000000011</v>
      </c>
      <c r="M8" s="23">
        <f t="shared" si="4"/>
        <v>108.03770491803279</v>
      </c>
      <c r="N8" s="23">
        <f t="shared" si="5"/>
        <v>133.77540983606556</v>
      </c>
      <c r="O8" s="23">
        <f t="shared" si="5"/>
        <v>159.51311475409835</v>
      </c>
      <c r="P8" s="23">
        <f t="shared" si="5"/>
        <v>185.25081967213112</v>
      </c>
      <c r="Q8" s="46">
        <v>210.98852459016391</v>
      </c>
      <c r="R8" s="23">
        <f t="shared" si="6"/>
        <v>217.13606557377045</v>
      </c>
      <c r="S8" s="23">
        <f t="shared" si="7"/>
        <v>223.28360655737703</v>
      </c>
      <c r="T8" s="23">
        <f t="shared" si="7"/>
        <v>229.43114754098357</v>
      </c>
      <c r="U8" s="23">
        <f t="shared" si="7"/>
        <v>235.57868852459015</v>
      </c>
      <c r="V8" s="46">
        <v>241.7262295081967</v>
      </c>
      <c r="W8" s="23">
        <f t="shared" si="8"/>
        <v>242.95573770491799</v>
      </c>
      <c r="X8" s="23">
        <f t="shared" si="9"/>
        <v>244.18524590163932</v>
      </c>
      <c r="Y8" s="23">
        <f t="shared" si="9"/>
        <v>245.41475409836062</v>
      </c>
      <c r="Z8" s="23">
        <f t="shared" si="9"/>
        <v>246.64426229508194</v>
      </c>
      <c r="AA8" s="46">
        <v>247.87377049180324</v>
      </c>
      <c r="AB8" s="23">
        <f t="shared" si="10"/>
        <v>254.02131147540979</v>
      </c>
      <c r="AC8" s="23">
        <f t="shared" si="11"/>
        <v>260.16885245901636</v>
      </c>
      <c r="AD8" s="23">
        <f t="shared" si="11"/>
        <v>266.31639344262294</v>
      </c>
      <c r="AE8" s="23">
        <f t="shared" si="11"/>
        <v>272.46393442622946</v>
      </c>
      <c r="AF8" s="46">
        <v>278.61147540983603</v>
      </c>
      <c r="AG8" s="23">
        <f t="shared" si="12"/>
        <v>280.68918032786883</v>
      </c>
      <c r="AH8" s="23">
        <f t="shared" si="13"/>
        <v>282.76688524590162</v>
      </c>
      <c r="AI8" s="23">
        <f t="shared" si="13"/>
        <v>284.84459016393441</v>
      </c>
      <c r="AJ8" s="23">
        <f t="shared" si="13"/>
        <v>286.92229508196721</v>
      </c>
      <c r="AK8" s="46">
        <v>289</v>
      </c>
    </row>
    <row r="9" spans="1:38">
      <c r="A9" s="16" t="s">
        <v>56</v>
      </c>
      <c r="B9" s="46">
        <v>426</v>
      </c>
      <c r="C9">
        <f t="shared" si="0"/>
        <v>433.68</v>
      </c>
      <c r="D9">
        <f t="shared" si="1"/>
        <v>441.36</v>
      </c>
      <c r="E9">
        <f t="shared" si="1"/>
        <v>449.03999999999996</v>
      </c>
      <c r="F9">
        <f t="shared" si="1"/>
        <v>456.71999999999997</v>
      </c>
      <c r="G9" s="46">
        <v>464.4</v>
      </c>
      <c r="H9" s="23">
        <f t="shared" si="2"/>
        <v>478.46</v>
      </c>
      <c r="I9" s="23">
        <f t="shared" si="3"/>
        <v>492.52</v>
      </c>
      <c r="J9" s="23">
        <f t="shared" si="3"/>
        <v>506.58000000000004</v>
      </c>
      <c r="K9" s="23">
        <f t="shared" si="3"/>
        <v>520.64</v>
      </c>
      <c r="L9" s="46">
        <v>534.70000000000005</v>
      </c>
      <c r="M9" s="23">
        <f t="shared" si="4"/>
        <v>538.6526229508197</v>
      </c>
      <c r="N9" s="23">
        <f t="shared" si="5"/>
        <v>542.60524590163936</v>
      </c>
      <c r="O9" s="23">
        <f t="shared" si="5"/>
        <v>546.55786885245902</v>
      </c>
      <c r="P9" s="23">
        <f t="shared" si="5"/>
        <v>550.51049180327868</v>
      </c>
      <c r="Q9" s="46">
        <v>554.46311475409834</v>
      </c>
      <c r="R9" s="23">
        <f t="shared" si="6"/>
        <v>566.8016393442623</v>
      </c>
      <c r="S9" s="23">
        <f t="shared" si="7"/>
        <v>579.14016393442625</v>
      </c>
      <c r="T9" s="23">
        <f t="shared" si="7"/>
        <v>591.4786885245901</v>
      </c>
      <c r="U9" s="23">
        <f t="shared" si="7"/>
        <v>603.81721311475405</v>
      </c>
      <c r="V9" s="46">
        <v>616.15573770491801</v>
      </c>
      <c r="W9" s="23">
        <f t="shared" si="8"/>
        <v>618.62344262295085</v>
      </c>
      <c r="X9" s="23">
        <f t="shared" si="9"/>
        <v>621.09114754098357</v>
      </c>
      <c r="Y9" s="23">
        <f t="shared" si="9"/>
        <v>623.55885245901641</v>
      </c>
      <c r="Z9" s="23">
        <f t="shared" si="9"/>
        <v>626.02655737704913</v>
      </c>
      <c r="AA9" s="46">
        <v>628.49426229508197</v>
      </c>
      <c r="AB9" s="23">
        <f t="shared" si="10"/>
        <v>640.83278688524592</v>
      </c>
      <c r="AC9" s="23">
        <f t="shared" si="11"/>
        <v>653.17131147540988</v>
      </c>
      <c r="AD9" s="23">
        <f t="shared" si="11"/>
        <v>665.50983606557372</v>
      </c>
      <c r="AE9" s="23">
        <f t="shared" si="11"/>
        <v>677.84836065573768</v>
      </c>
      <c r="AF9" s="46">
        <v>690.18688524590164</v>
      </c>
      <c r="AG9" s="23">
        <f t="shared" si="12"/>
        <v>711.1295081967213</v>
      </c>
      <c r="AH9" s="23">
        <f t="shared" si="13"/>
        <v>732.07213114754097</v>
      </c>
      <c r="AI9" s="23">
        <f t="shared" si="13"/>
        <v>753.01475409836064</v>
      </c>
      <c r="AJ9" s="23">
        <f t="shared" si="13"/>
        <v>773.95737704918031</v>
      </c>
      <c r="AK9" s="46">
        <v>794.9</v>
      </c>
    </row>
    <row r="10" spans="1:38">
      <c r="A10" s="2" t="s">
        <v>11</v>
      </c>
      <c r="B10" s="46">
        <f t="shared" ref="B10" si="16">B11+B12</f>
        <v>2652.1000000000004</v>
      </c>
      <c r="C10">
        <f t="shared" si="0"/>
        <v>2681.2400000000002</v>
      </c>
      <c r="D10">
        <f t="shared" si="1"/>
        <v>2710.38</v>
      </c>
      <c r="E10">
        <f t="shared" si="1"/>
        <v>2739.52</v>
      </c>
      <c r="F10">
        <f t="shared" si="1"/>
        <v>2768.66</v>
      </c>
      <c r="G10" s="46">
        <f t="shared" ref="G10" si="17">G11+G12</f>
        <v>2797.7999999999997</v>
      </c>
      <c r="H10" s="23">
        <f t="shared" si="2"/>
        <v>2830.5599999999995</v>
      </c>
      <c r="I10" s="23">
        <f t="shared" si="3"/>
        <v>2863.3199999999997</v>
      </c>
      <c r="J10" s="23">
        <f t="shared" si="3"/>
        <v>2896.0799999999995</v>
      </c>
      <c r="K10" s="23">
        <f t="shared" si="3"/>
        <v>2928.8399999999997</v>
      </c>
      <c r="L10" s="46">
        <f t="shared" ref="L10" si="18">L11+L12</f>
        <v>2961.5999999999995</v>
      </c>
      <c r="M10" s="23">
        <f t="shared" si="4"/>
        <v>2976.9999999999995</v>
      </c>
      <c r="N10" s="23">
        <f t="shared" si="5"/>
        <v>2992.3999999999996</v>
      </c>
      <c r="O10" s="23">
        <f t="shared" si="5"/>
        <v>3007.7999999999997</v>
      </c>
      <c r="P10" s="23">
        <f t="shared" si="5"/>
        <v>3023.2</v>
      </c>
      <c r="Q10" s="46">
        <f t="shared" ref="Q10" si="19">Q11+Q12</f>
        <v>3038.6</v>
      </c>
      <c r="R10" s="23">
        <f t="shared" si="6"/>
        <v>3038.66</v>
      </c>
      <c r="S10" s="23">
        <f t="shared" si="7"/>
        <v>3038.72</v>
      </c>
      <c r="T10" s="23">
        <f t="shared" si="7"/>
        <v>3038.78</v>
      </c>
      <c r="U10" s="23">
        <f t="shared" si="7"/>
        <v>3038.84</v>
      </c>
      <c r="V10" s="46">
        <f t="shared" ref="V10" si="20">V11+V12</f>
        <v>3038.9</v>
      </c>
      <c r="W10" s="23">
        <f t="shared" si="8"/>
        <v>3060.84</v>
      </c>
      <c r="X10" s="23">
        <f t="shared" si="9"/>
        <v>3082.78</v>
      </c>
      <c r="Y10" s="23">
        <f t="shared" si="9"/>
        <v>3104.72</v>
      </c>
      <c r="Z10" s="23">
        <f t="shared" si="9"/>
        <v>3126.66</v>
      </c>
      <c r="AA10" s="46">
        <f t="shared" ref="AA10" si="21">AA11+AA12</f>
        <v>3148.6</v>
      </c>
      <c r="AB10" s="23">
        <f t="shared" si="10"/>
        <v>3165.06</v>
      </c>
      <c r="AC10" s="23">
        <f t="shared" si="11"/>
        <v>3181.52</v>
      </c>
      <c r="AD10" s="23">
        <f t="shared" si="11"/>
        <v>3197.98</v>
      </c>
      <c r="AE10" s="23">
        <f t="shared" si="11"/>
        <v>3214.44</v>
      </c>
      <c r="AF10" s="46">
        <f t="shared" ref="AF10" si="22">AF11+AF12</f>
        <v>3230.9</v>
      </c>
      <c r="AG10" s="23">
        <f t="shared" si="12"/>
        <v>3220.66</v>
      </c>
      <c r="AH10" s="23">
        <f t="shared" si="13"/>
        <v>3210.42</v>
      </c>
      <c r="AI10" s="23">
        <f t="shared" si="13"/>
        <v>3200.18</v>
      </c>
      <c r="AJ10" s="23">
        <f t="shared" si="13"/>
        <v>3189.94</v>
      </c>
      <c r="AK10" s="46">
        <f t="shared" ref="AK10" si="23">AK11+AK12</f>
        <v>3179.7</v>
      </c>
    </row>
    <row r="11" spans="1:38">
      <c r="A11" s="16" t="s">
        <v>57</v>
      </c>
      <c r="B11" s="46">
        <v>59.999999999999986</v>
      </c>
      <c r="C11">
        <f t="shared" si="0"/>
        <v>47.999999999999986</v>
      </c>
      <c r="D11">
        <f t="shared" si="1"/>
        <v>35.999999999999993</v>
      </c>
      <c r="E11">
        <f t="shared" si="1"/>
        <v>24</v>
      </c>
      <c r="F11">
        <f t="shared" si="1"/>
        <v>12</v>
      </c>
      <c r="G11" s="46">
        <v>0</v>
      </c>
      <c r="H11" s="23">
        <f t="shared" si="2"/>
        <v>0</v>
      </c>
      <c r="I11" s="23">
        <f t="shared" si="3"/>
        <v>0</v>
      </c>
      <c r="J11" s="23">
        <f t="shared" si="3"/>
        <v>0</v>
      </c>
      <c r="K11" s="23">
        <f t="shared" si="3"/>
        <v>0</v>
      </c>
      <c r="L11" s="46">
        <v>0</v>
      </c>
      <c r="M11" s="23">
        <f t="shared" si="4"/>
        <v>0</v>
      </c>
      <c r="N11" s="23">
        <f t="shared" si="5"/>
        <v>0</v>
      </c>
      <c r="O11" s="23">
        <f t="shared" si="5"/>
        <v>0</v>
      </c>
      <c r="P11" s="23">
        <f t="shared" si="5"/>
        <v>0</v>
      </c>
      <c r="Q11" s="46">
        <v>0</v>
      </c>
      <c r="R11" s="23">
        <f t="shared" si="6"/>
        <v>0</v>
      </c>
      <c r="S11" s="23">
        <f t="shared" si="7"/>
        <v>0</v>
      </c>
      <c r="T11" s="23">
        <f t="shared" si="7"/>
        <v>0</v>
      </c>
      <c r="U11" s="23">
        <f t="shared" si="7"/>
        <v>0</v>
      </c>
      <c r="V11" s="46">
        <v>0</v>
      </c>
      <c r="W11" s="23">
        <f t="shared" si="8"/>
        <v>0</v>
      </c>
      <c r="X11" s="23">
        <f t="shared" si="9"/>
        <v>0</v>
      </c>
      <c r="Y11" s="23">
        <f t="shared" si="9"/>
        <v>0</v>
      </c>
      <c r="Z11" s="23">
        <f t="shared" si="9"/>
        <v>0</v>
      </c>
      <c r="AA11" s="46">
        <v>0</v>
      </c>
      <c r="AB11" s="23">
        <f t="shared" si="10"/>
        <v>0</v>
      </c>
      <c r="AC11" s="23">
        <f t="shared" si="11"/>
        <v>0</v>
      </c>
      <c r="AD11" s="23">
        <f t="shared" si="11"/>
        <v>0</v>
      </c>
      <c r="AE11" s="23">
        <f t="shared" si="11"/>
        <v>0</v>
      </c>
      <c r="AF11" s="46">
        <v>0</v>
      </c>
      <c r="AG11" s="23">
        <f t="shared" si="12"/>
        <v>0</v>
      </c>
      <c r="AH11" s="23">
        <f t="shared" si="13"/>
        <v>0</v>
      </c>
      <c r="AI11" s="23">
        <f t="shared" si="13"/>
        <v>0</v>
      </c>
      <c r="AJ11" s="23">
        <f t="shared" si="13"/>
        <v>0</v>
      </c>
      <c r="AK11" s="46">
        <v>0</v>
      </c>
    </row>
    <row r="12" spans="1:38">
      <c r="A12" s="16" t="s">
        <v>58</v>
      </c>
      <c r="B12" s="46">
        <v>2592.1000000000004</v>
      </c>
      <c r="C12">
        <f t="shared" si="0"/>
        <v>2633.2400000000002</v>
      </c>
      <c r="D12">
        <f t="shared" si="1"/>
        <v>2674.38</v>
      </c>
      <c r="E12">
        <f t="shared" si="1"/>
        <v>2715.52</v>
      </c>
      <c r="F12">
        <f t="shared" si="1"/>
        <v>2756.66</v>
      </c>
      <c r="G12" s="46">
        <v>2797.7999999999997</v>
      </c>
      <c r="H12" s="23">
        <f t="shared" si="2"/>
        <v>2830.5599999999995</v>
      </c>
      <c r="I12" s="23">
        <f t="shared" si="3"/>
        <v>2863.3199999999997</v>
      </c>
      <c r="J12" s="23">
        <f t="shared" si="3"/>
        <v>2896.0799999999995</v>
      </c>
      <c r="K12" s="23">
        <f t="shared" si="3"/>
        <v>2928.8399999999997</v>
      </c>
      <c r="L12" s="46">
        <v>2961.5999999999995</v>
      </c>
      <c r="M12" s="23">
        <f t="shared" si="4"/>
        <v>2976.9999999999995</v>
      </c>
      <c r="N12" s="23">
        <f t="shared" si="5"/>
        <v>2992.3999999999996</v>
      </c>
      <c r="O12" s="23">
        <f t="shared" si="5"/>
        <v>3007.7999999999997</v>
      </c>
      <c r="P12" s="23">
        <f t="shared" si="5"/>
        <v>3023.2</v>
      </c>
      <c r="Q12" s="46">
        <v>3038.6</v>
      </c>
      <c r="R12" s="23">
        <f t="shared" si="6"/>
        <v>3038.66</v>
      </c>
      <c r="S12" s="23">
        <f t="shared" si="7"/>
        <v>3038.72</v>
      </c>
      <c r="T12" s="23">
        <f t="shared" si="7"/>
        <v>3038.78</v>
      </c>
      <c r="U12" s="23">
        <f t="shared" si="7"/>
        <v>3038.84</v>
      </c>
      <c r="V12" s="46">
        <v>3038.9</v>
      </c>
      <c r="W12" s="23">
        <f t="shared" si="8"/>
        <v>3060.84</v>
      </c>
      <c r="X12" s="23">
        <f t="shared" si="9"/>
        <v>3082.78</v>
      </c>
      <c r="Y12" s="23">
        <f t="shared" si="9"/>
        <v>3104.72</v>
      </c>
      <c r="Z12" s="23">
        <f t="shared" si="9"/>
        <v>3126.66</v>
      </c>
      <c r="AA12" s="46">
        <v>3148.6</v>
      </c>
      <c r="AB12" s="23">
        <f t="shared" si="10"/>
        <v>3165.06</v>
      </c>
      <c r="AC12" s="23">
        <f t="shared" si="11"/>
        <v>3181.52</v>
      </c>
      <c r="AD12" s="23">
        <f t="shared" si="11"/>
        <v>3197.98</v>
      </c>
      <c r="AE12" s="23">
        <f t="shared" si="11"/>
        <v>3214.44</v>
      </c>
      <c r="AF12" s="46">
        <v>3230.9</v>
      </c>
      <c r="AG12" s="23">
        <f t="shared" si="12"/>
        <v>3220.66</v>
      </c>
      <c r="AH12" s="23">
        <f t="shared" si="13"/>
        <v>3210.42</v>
      </c>
      <c r="AI12" s="23">
        <f t="shared" si="13"/>
        <v>3200.18</v>
      </c>
      <c r="AJ12" s="23">
        <f t="shared" si="13"/>
        <v>3189.94</v>
      </c>
      <c r="AK12" s="46">
        <v>3179.7</v>
      </c>
    </row>
    <row r="13" spans="1:38">
      <c r="A13" s="2" t="s">
        <v>12</v>
      </c>
      <c r="B13" s="46">
        <v>0</v>
      </c>
      <c r="C13">
        <f t="shared" si="0"/>
        <v>0</v>
      </c>
      <c r="D13">
        <f t="shared" si="1"/>
        <v>0</v>
      </c>
      <c r="E13">
        <f t="shared" si="1"/>
        <v>0</v>
      </c>
      <c r="F13">
        <f t="shared" si="1"/>
        <v>0</v>
      </c>
      <c r="G13" s="46">
        <v>0</v>
      </c>
      <c r="H13" s="23">
        <f t="shared" si="2"/>
        <v>0</v>
      </c>
      <c r="I13" s="23">
        <f t="shared" si="3"/>
        <v>0</v>
      </c>
      <c r="J13" s="23">
        <f t="shared" si="3"/>
        <v>0</v>
      </c>
      <c r="K13" s="23">
        <f t="shared" si="3"/>
        <v>0</v>
      </c>
      <c r="L13" s="46">
        <v>0</v>
      </c>
      <c r="M13" s="23">
        <f t="shared" si="4"/>
        <v>0</v>
      </c>
      <c r="N13" s="23">
        <f t="shared" si="5"/>
        <v>0</v>
      </c>
      <c r="O13" s="23">
        <f t="shared" si="5"/>
        <v>0</v>
      </c>
      <c r="P13" s="23">
        <f t="shared" si="5"/>
        <v>0</v>
      </c>
      <c r="Q13" s="46">
        <v>0</v>
      </c>
      <c r="R13" s="23">
        <f t="shared" si="6"/>
        <v>0</v>
      </c>
      <c r="S13" s="23">
        <f t="shared" si="7"/>
        <v>0</v>
      </c>
      <c r="T13" s="23">
        <f t="shared" si="7"/>
        <v>0</v>
      </c>
      <c r="U13" s="23">
        <f t="shared" si="7"/>
        <v>0</v>
      </c>
      <c r="V13" s="46">
        <v>0</v>
      </c>
      <c r="W13" s="23">
        <f t="shared" si="8"/>
        <v>0</v>
      </c>
      <c r="X13" s="23">
        <f t="shared" si="9"/>
        <v>0</v>
      </c>
      <c r="Y13" s="23">
        <f t="shared" si="9"/>
        <v>0</v>
      </c>
      <c r="Z13" s="23">
        <f t="shared" si="9"/>
        <v>0</v>
      </c>
      <c r="AA13" s="46">
        <v>0</v>
      </c>
      <c r="AB13" s="23">
        <f t="shared" si="10"/>
        <v>0</v>
      </c>
      <c r="AC13" s="23">
        <f t="shared" si="11"/>
        <v>0</v>
      </c>
      <c r="AD13" s="23">
        <f t="shared" si="11"/>
        <v>0</v>
      </c>
      <c r="AE13" s="23">
        <f t="shared" si="11"/>
        <v>0</v>
      </c>
      <c r="AF13" s="46">
        <v>0</v>
      </c>
      <c r="AG13" s="23">
        <f t="shared" si="12"/>
        <v>0</v>
      </c>
      <c r="AH13" s="23">
        <f t="shared" si="13"/>
        <v>0</v>
      </c>
      <c r="AI13" s="23">
        <f t="shared" si="13"/>
        <v>0</v>
      </c>
      <c r="AJ13" s="23">
        <f t="shared" si="13"/>
        <v>0</v>
      </c>
      <c r="AK13" s="46">
        <v>0</v>
      </c>
    </row>
    <row r="14" spans="1:38">
      <c r="A14" s="2" t="s">
        <v>13</v>
      </c>
      <c r="B14" s="46">
        <v>0</v>
      </c>
      <c r="C14">
        <f t="shared" si="0"/>
        <v>0</v>
      </c>
      <c r="D14">
        <f t="shared" si="1"/>
        <v>0</v>
      </c>
      <c r="E14">
        <f t="shared" si="1"/>
        <v>0</v>
      </c>
      <c r="F14">
        <f t="shared" si="1"/>
        <v>0</v>
      </c>
      <c r="G14" s="46">
        <v>0</v>
      </c>
      <c r="H14" s="23">
        <f t="shared" si="2"/>
        <v>0</v>
      </c>
      <c r="I14" s="23">
        <f t="shared" si="3"/>
        <v>0</v>
      </c>
      <c r="J14" s="23">
        <f t="shared" si="3"/>
        <v>0</v>
      </c>
      <c r="K14" s="23">
        <f t="shared" si="3"/>
        <v>0</v>
      </c>
      <c r="L14" s="46">
        <v>0</v>
      </c>
      <c r="M14" s="23">
        <f t="shared" si="4"/>
        <v>0</v>
      </c>
      <c r="N14" s="23">
        <f t="shared" si="5"/>
        <v>0</v>
      </c>
      <c r="O14" s="23">
        <f t="shared" si="5"/>
        <v>0</v>
      </c>
      <c r="P14" s="23">
        <f t="shared" si="5"/>
        <v>0</v>
      </c>
      <c r="Q14" s="46">
        <v>0</v>
      </c>
      <c r="R14" s="23">
        <f t="shared" si="6"/>
        <v>0</v>
      </c>
      <c r="S14" s="23">
        <f t="shared" si="7"/>
        <v>0</v>
      </c>
      <c r="T14" s="23">
        <f t="shared" si="7"/>
        <v>0</v>
      </c>
      <c r="U14" s="23">
        <f t="shared" si="7"/>
        <v>0</v>
      </c>
      <c r="V14" s="46">
        <v>0</v>
      </c>
      <c r="W14" s="23">
        <f t="shared" si="8"/>
        <v>0</v>
      </c>
      <c r="X14" s="23">
        <f t="shared" si="9"/>
        <v>0</v>
      </c>
      <c r="Y14" s="23">
        <f t="shared" si="9"/>
        <v>0</v>
      </c>
      <c r="Z14" s="23">
        <f t="shared" si="9"/>
        <v>0</v>
      </c>
      <c r="AA14" s="46">
        <v>0</v>
      </c>
      <c r="AB14" s="23">
        <f t="shared" si="10"/>
        <v>0</v>
      </c>
      <c r="AC14" s="23">
        <f t="shared" si="11"/>
        <v>0</v>
      </c>
      <c r="AD14" s="23">
        <f t="shared" si="11"/>
        <v>0</v>
      </c>
      <c r="AE14" s="23">
        <f t="shared" si="11"/>
        <v>0</v>
      </c>
      <c r="AF14" s="46">
        <v>0</v>
      </c>
      <c r="AG14" s="23">
        <f t="shared" si="12"/>
        <v>0</v>
      </c>
      <c r="AH14" s="23">
        <f t="shared" si="13"/>
        <v>0</v>
      </c>
      <c r="AI14" s="23">
        <f t="shared" si="13"/>
        <v>0</v>
      </c>
      <c r="AJ14" s="23">
        <f t="shared" si="13"/>
        <v>0</v>
      </c>
      <c r="AK14" s="46">
        <v>0</v>
      </c>
    </row>
    <row r="15" spans="1:38">
      <c r="A15" s="2" t="s">
        <v>14</v>
      </c>
      <c r="B15" s="46">
        <v>11.2</v>
      </c>
      <c r="C15">
        <f t="shared" si="0"/>
        <v>12</v>
      </c>
      <c r="D15">
        <f t="shared" si="1"/>
        <v>12.8</v>
      </c>
      <c r="E15">
        <f t="shared" si="1"/>
        <v>13.600000000000001</v>
      </c>
      <c r="F15">
        <f t="shared" si="1"/>
        <v>14.4</v>
      </c>
      <c r="G15" s="46">
        <v>15.200000000000001</v>
      </c>
      <c r="H15" s="23">
        <f t="shared" si="2"/>
        <v>18.739999999999998</v>
      </c>
      <c r="I15" s="23">
        <f t="shared" si="3"/>
        <v>22.279999999999998</v>
      </c>
      <c r="J15" s="23">
        <f t="shared" si="3"/>
        <v>25.819999999999993</v>
      </c>
      <c r="K15" s="23">
        <f t="shared" si="3"/>
        <v>29.359999999999992</v>
      </c>
      <c r="L15" s="46">
        <v>32.899999999999991</v>
      </c>
      <c r="M15" s="23">
        <f t="shared" si="4"/>
        <v>36.879999999999995</v>
      </c>
      <c r="N15" s="23">
        <f t="shared" si="5"/>
        <v>40.859999999999992</v>
      </c>
      <c r="O15" s="23">
        <f t="shared" si="5"/>
        <v>44.839999999999996</v>
      </c>
      <c r="P15" s="23">
        <f t="shared" si="5"/>
        <v>48.819999999999993</v>
      </c>
      <c r="Q15" s="46">
        <v>52.8</v>
      </c>
      <c r="R15" s="23">
        <f t="shared" si="6"/>
        <v>49.72</v>
      </c>
      <c r="S15" s="23">
        <f t="shared" si="7"/>
        <v>46.64</v>
      </c>
      <c r="T15" s="23">
        <f t="shared" si="7"/>
        <v>43.56</v>
      </c>
      <c r="U15" s="23">
        <f t="shared" si="7"/>
        <v>40.480000000000004</v>
      </c>
      <c r="V15" s="46">
        <v>37.400000000000006</v>
      </c>
      <c r="W15" s="23">
        <f t="shared" si="8"/>
        <v>35.820000000000007</v>
      </c>
      <c r="X15" s="23">
        <f t="shared" si="9"/>
        <v>34.240000000000009</v>
      </c>
      <c r="Y15" s="23">
        <f t="shared" si="9"/>
        <v>32.660000000000004</v>
      </c>
      <c r="Z15" s="23">
        <f t="shared" si="9"/>
        <v>31.080000000000005</v>
      </c>
      <c r="AA15" s="46">
        <v>29.500000000000007</v>
      </c>
      <c r="AB15" s="23">
        <f t="shared" si="10"/>
        <v>27.700000000000006</v>
      </c>
      <c r="AC15" s="23">
        <f t="shared" si="11"/>
        <v>25.900000000000006</v>
      </c>
      <c r="AD15" s="23">
        <f t="shared" si="11"/>
        <v>24.1</v>
      </c>
      <c r="AE15" s="23">
        <f t="shared" si="11"/>
        <v>22.3</v>
      </c>
      <c r="AF15" s="46">
        <v>20.5</v>
      </c>
      <c r="AG15" s="23">
        <f t="shared" si="12"/>
        <v>18.52</v>
      </c>
      <c r="AH15" s="23">
        <f t="shared" si="13"/>
        <v>16.54</v>
      </c>
      <c r="AI15" s="23">
        <f t="shared" si="13"/>
        <v>14.56</v>
      </c>
      <c r="AJ15" s="23">
        <f t="shared" si="13"/>
        <v>12.580000000000002</v>
      </c>
      <c r="AK15" s="46">
        <v>10.600000000000001</v>
      </c>
    </row>
    <row r="16" spans="1:38">
      <c r="A16" s="2" t="s">
        <v>15</v>
      </c>
      <c r="B16" s="46">
        <v>0</v>
      </c>
      <c r="C16">
        <f t="shared" si="0"/>
        <v>0</v>
      </c>
      <c r="D16">
        <f t="shared" si="1"/>
        <v>0</v>
      </c>
      <c r="E16">
        <f t="shared" si="1"/>
        <v>0</v>
      </c>
      <c r="F16">
        <f t="shared" si="1"/>
        <v>0</v>
      </c>
      <c r="G16" s="46">
        <v>0</v>
      </c>
      <c r="H16" s="23">
        <f t="shared" si="2"/>
        <v>0</v>
      </c>
      <c r="I16" s="23">
        <f t="shared" si="3"/>
        <v>0</v>
      </c>
      <c r="J16" s="23">
        <f t="shared" si="3"/>
        <v>0</v>
      </c>
      <c r="K16" s="23">
        <f t="shared" si="3"/>
        <v>0</v>
      </c>
      <c r="L16" s="46">
        <v>0</v>
      </c>
      <c r="M16" s="23">
        <f t="shared" si="4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46">
        <v>0</v>
      </c>
      <c r="R16" s="23">
        <f t="shared" si="6"/>
        <v>0</v>
      </c>
      <c r="S16" s="23">
        <f t="shared" si="7"/>
        <v>0</v>
      </c>
      <c r="T16" s="23">
        <f t="shared" si="7"/>
        <v>0</v>
      </c>
      <c r="U16" s="23">
        <f t="shared" si="7"/>
        <v>0</v>
      </c>
      <c r="V16" s="46">
        <v>0</v>
      </c>
      <c r="W16" s="23">
        <f t="shared" si="8"/>
        <v>0</v>
      </c>
      <c r="X16" s="23">
        <f t="shared" si="9"/>
        <v>0</v>
      </c>
      <c r="Y16" s="23">
        <f t="shared" si="9"/>
        <v>0</v>
      </c>
      <c r="Z16" s="23">
        <f t="shared" si="9"/>
        <v>0</v>
      </c>
      <c r="AA16" s="46">
        <v>0</v>
      </c>
      <c r="AB16" s="23">
        <f t="shared" si="10"/>
        <v>0</v>
      </c>
      <c r="AC16" s="23">
        <f t="shared" si="11"/>
        <v>0</v>
      </c>
      <c r="AD16" s="23">
        <f t="shared" si="11"/>
        <v>0</v>
      </c>
      <c r="AE16" s="23">
        <f t="shared" si="11"/>
        <v>0</v>
      </c>
      <c r="AF16" s="46">
        <v>0</v>
      </c>
      <c r="AG16" s="23">
        <f t="shared" si="12"/>
        <v>0</v>
      </c>
      <c r="AH16" s="23">
        <f t="shared" si="13"/>
        <v>0</v>
      </c>
      <c r="AI16" s="23">
        <f t="shared" si="13"/>
        <v>0</v>
      </c>
      <c r="AJ16" s="23">
        <f t="shared" si="13"/>
        <v>0</v>
      </c>
      <c r="AK16" s="46">
        <v>0</v>
      </c>
    </row>
    <row r="17" spans="1:37">
      <c r="A17" s="2" t="s">
        <v>16</v>
      </c>
      <c r="B17" s="46">
        <v>0</v>
      </c>
      <c r="C17">
        <f t="shared" si="0"/>
        <v>0</v>
      </c>
      <c r="D17">
        <f t="shared" si="1"/>
        <v>0</v>
      </c>
      <c r="E17">
        <f t="shared" si="1"/>
        <v>0</v>
      </c>
      <c r="F17">
        <f t="shared" si="1"/>
        <v>0</v>
      </c>
      <c r="G17" s="46">
        <v>0</v>
      </c>
      <c r="H17" s="23">
        <f t="shared" si="2"/>
        <v>0</v>
      </c>
      <c r="I17" s="23">
        <f t="shared" si="3"/>
        <v>0</v>
      </c>
      <c r="J17" s="23">
        <f t="shared" si="3"/>
        <v>0</v>
      </c>
      <c r="K17" s="23">
        <f t="shared" si="3"/>
        <v>0</v>
      </c>
      <c r="L17" s="46">
        <v>0</v>
      </c>
      <c r="M17" s="23">
        <f t="shared" si="4"/>
        <v>0</v>
      </c>
      <c r="N17" s="23">
        <f t="shared" si="5"/>
        <v>0</v>
      </c>
      <c r="O17" s="23">
        <f t="shared" si="5"/>
        <v>0</v>
      </c>
      <c r="P17" s="23">
        <f t="shared" si="5"/>
        <v>0</v>
      </c>
      <c r="Q17" s="46">
        <v>0</v>
      </c>
      <c r="R17" s="23">
        <f t="shared" si="6"/>
        <v>0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46">
        <v>0</v>
      </c>
      <c r="W17" s="23">
        <f t="shared" si="8"/>
        <v>0</v>
      </c>
      <c r="X17" s="23">
        <f t="shared" si="9"/>
        <v>0</v>
      </c>
      <c r="Y17" s="23">
        <f t="shared" si="9"/>
        <v>0</v>
      </c>
      <c r="Z17" s="23">
        <f t="shared" si="9"/>
        <v>0</v>
      </c>
      <c r="AA17" s="46">
        <v>0</v>
      </c>
      <c r="AB17" s="23">
        <f t="shared" si="10"/>
        <v>0</v>
      </c>
      <c r="AC17" s="23">
        <f t="shared" si="11"/>
        <v>0</v>
      </c>
      <c r="AD17" s="23">
        <f t="shared" si="11"/>
        <v>0</v>
      </c>
      <c r="AE17" s="23">
        <f t="shared" si="11"/>
        <v>0</v>
      </c>
      <c r="AF17" s="46">
        <v>0</v>
      </c>
      <c r="AG17" s="23">
        <f t="shared" si="12"/>
        <v>0</v>
      </c>
      <c r="AH17" s="23">
        <f t="shared" si="13"/>
        <v>0</v>
      </c>
      <c r="AI17" s="23">
        <f t="shared" si="13"/>
        <v>0</v>
      </c>
      <c r="AJ17" s="23">
        <f t="shared" si="13"/>
        <v>0</v>
      </c>
      <c r="AK17" s="46">
        <v>0</v>
      </c>
    </row>
    <row r="18" spans="1:37">
      <c r="A18" s="1"/>
      <c r="H18" s="23"/>
      <c r="I18" s="23"/>
      <c r="J18" s="23"/>
      <c r="K18" s="23"/>
      <c r="M18" s="23"/>
      <c r="N18" s="23"/>
      <c r="O18" s="23"/>
      <c r="P18" s="23"/>
      <c r="R18" s="23"/>
      <c r="S18" s="23"/>
      <c r="T18" s="23"/>
      <c r="U18" s="23"/>
      <c r="W18" s="23"/>
      <c r="X18" s="23"/>
      <c r="Y18" s="23"/>
      <c r="Z18" s="23"/>
      <c r="AB18" s="23"/>
      <c r="AC18" s="23"/>
      <c r="AD18" s="23"/>
      <c r="AE18" s="23"/>
      <c r="AG18" s="23"/>
      <c r="AH18" s="23"/>
      <c r="AI18" s="23"/>
      <c r="AJ18" s="23"/>
    </row>
    <row r="19" spans="1:37">
      <c r="H19" s="23"/>
      <c r="I19" s="23"/>
      <c r="J19" s="23"/>
      <c r="K19" s="23"/>
      <c r="M19" s="23"/>
      <c r="N19" s="23"/>
      <c r="O19" s="23"/>
      <c r="P19" s="23"/>
      <c r="R19" s="23"/>
      <c r="S19" s="23"/>
      <c r="T19" s="23"/>
      <c r="U19" s="23"/>
      <c r="W19" s="23"/>
      <c r="X19" s="23"/>
      <c r="Y19" s="23"/>
      <c r="Z19" s="23"/>
      <c r="AB19" s="23"/>
      <c r="AC19" s="23"/>
      <c r="AD19" s="23"/>
      <c r="AE19" s="23"/>
      <c r="AG19" s="23"/>
      <c r="AH19" s="23"/>
      <c r="AI19" s="23"/>
      <c r="AJ19" s="23"/>
    </row>
    <row r="20" spans="1:37">
      <c r="A20" s="1" t="s">
        <v>1</v>
      </c>
      <c r="H20" s="23"/>
      <c r="I20" s="23"/>
      <c r="J20" s="23"/>
      <c r="K20" s="23"/>
      <c r="M20" s="23"/>
      <c r="N20" s="23"/>
      <c r="O20" s="23"/>
      <c r="P20" s="23"/>
      <c r="R20" s="23"/>
      <c r="S20" s="23"/>
      <c r="T20" s="23"/>
      <c r="U20" s="23"/>
      <c r="W20" s="23"/>
      <c r="X20" s="23"/>
      <c r="Y20" s="23"/>
      <c r="Z20" s="23"/>
      <c r="AB20" s="23"/>
      <c r="AC20" s="23"/>
      <c r="AD20" s="23"/>
      <c r="AE20" s="23"/>
      <c r="AG20" s="23"/>
      <c r="AH20" s="23"/>
      <c r="AI20" s="23"/>
      <c r="AJ20" s="23"/>
    </row>
    <row r="21" spans="1:37">
      <c r="A21" s="2" t="s">
        <v>7</v>
      </c>
      <c r="B21" s="46">
        <f>'O&amp;G systems'!D70</f>
        <v>13.19862075</v>
      </c>
      <c r="C21">
        <f t="shared" ref="C21:F42" si="24">$B21+((C$1-$B$1)*($G21-$B21)/($G$1-$B$1))</f>
        <v>15.838344899999997</v>
      </c>
      <c r="D21">
        <f t="shared" si="24"/>
        <v>18.478069049999995</v>
      </c>
      <c r="E21">
        <f t="shared" si="24"/>
        <v>21.117793199999994</v>
      </c>
      <c r="F21">
        <f t="shared" si="24"/>
        <v>23.757517349999993</v>
      </c>
      <c r="G21" s="46">
        <f>'O&amp;G systems'!E70</f>
        <v>26.397241499999989</v>
      </c>
      <c r="H21" s="23">
        <f t="shared" ref="H21:K42" si="25">$G21+((H$1-$G$1)*($L21-$G21)/($L$1-$G$1))</f>
        <v>42.067916624999988</v>
      </c>
      <c r="I21" s="23">
        <f t="shared" si="25"/>
        <v>57.738591749999983</v>
      </c>
      <c r="J21" s="23">
        <f t="shared" si="25"/>
        <v>73.409266874999986</v>
      </c>
      <c r="K21" s="23">
        <f t="shared" si="25"/>
        <v>89.079941999999988</v>
      </c>
      <c r="L21" s="46">
        <f>'O&amp;G systems'!F70</f>
        <v>104.75061712499999</v>
      </c>
      <c r="M21" s="23">
        <f t="shared" si="4"/>
        <v>120.42129224999999</v>
      </c>
      <c r="N21" s="23">
        <f t="shared" si="4"/>
        <v>136.091967375</v>
      </c>
      <c r="O21" s="23">
        <f t="shared" si="4"/>
        <v>151.7626425</v>
      </c>
      <c r="P21" s="23">
        <f t="shared" si="4"/>
        <v>167.433317625</v>
      </c>
      <c r="Q21" s="46">
        <f>'O&amp;G systems'!G70</f>
        <v>183.10399275</v>
      </c>
      <c r="R21" s="23">
        <f t="shared" si="6"/>
        <v>186.79530733499999</v>
      </c>
      <c r="S21" s="23">
        <f t="shared" si="6"/>
        <v>190.48662192</v>
      </c>
      <c r="T21" s="23">
        <f t="shared" si="6"/>
        <v>194.17793650499999</v>
      </c>
      <c r="U21" s="23">
        <f t="shared" si="6"/>
        <v>197.86925109000001</v>
      </c>
      <c r="V21" s="46">
        <f>'O&amp;G systems'!H70</f>
        <v>201.56056567499999</v>
      </c>
      <c r="W21" s="23">
        <f t="shared" si="8"/>
        <v>205.25188025999998</v>
      </c>
      <c r="X21" s="23">
        <f t="shared" si="8"/>
        <v>208.94319484499999</v>
      </c>
      <c r="Y21" s="23">
        <f t="shared" si="8"/>
        <v>212.63450942999998</v>
      </c>
      <c r="Z21" s="23">
        <f t="shared" si="8"/>
        <v>216.32582401499999</v>
      </c>
      <c r="AA21" s="46">
        <f>'O&amp;G systems'!I70</f>
        <v>220.01713859999998</v>
      </c>
      <c r="AB21" s="23">
        <f t="shared" si="10"/>
        <v>219.95952898499999</v>
      </c>
      <c r="AC21" s="23">
        <f t="shared" si="10"/>
        <v>219.90191936999997</v>
      </c>
      <c r="AD21" s="23">
        <f t="shared" si="10"/>
        <v>219.84430975499998</v>
      </c>
      <c r="AE21" s="23">
        <f t="shared" si="10"/>
        <v>219.78670013999997</v>
      </c>
      <c r="AF21" s="46">
        <f>'O&amp;G systems'!J70</f>
        <v>219.72909052499998</v>
      </c>
      <c r="AG21" s="23">
        <f t="shared" si="12"/>
        <v>219.67148090999996</v>
      </c>
      <c r="AH21" s="23">
        <f t="shared" si="12"/>
        <v>219.61387129499997</v>
      </c>
      <c r="AI21" s="23">
        <f t="shared" si="12"/>
        <v>219.55626167999995</v>
      </c>
      <c r="AJ21" s="23">
        <f t="shared" si="12"/>
        <v>219.49865206499996</v>
      </c>
      <c r="AK21" s="46">
        <f>'O&amp;G systems'!K70</f>
        <v>219.44104244999994</v>
      </c>
    </row>
    <row r="22" spans="1:37">
      <c r="A22" s="2" t="s">
        <v>8</v>
      </c>
      <c r="B22" s="46">
        <v>0</v>
      </c>
      <c r="C22">
        <f t="shared" si="24"/>
        <v>0</v>
      </c>
      <c r="D22">
        <f t="shared" si="24"/>
        <v>0</v>
      </c>
      <c r="E22">
        <f t="shared" si="24"/>
        <v>0</v>
      </c>
      <c r="F22">
        <f t="shared" si="24"/>
        <v>0</v>
      </c>
      <c r="G22" s="46">
        <v>0</v>
      </c>
      <c r="H22" s="23">
        <f t="shared" si="25"/>
        <v>0</v>
      </c>
      <c r="I22" s="23">
        <f t="shared" si="25"/>
        <v>0</v>
      </c>
      <c r="J22" s="23">
        <f t="shared" si="25"/>
        <v>0</v>
      </c>
      <c r="K22" s="23">
        <f t="shared" si="25"/>
        <v>0</v>
      </c>
      <c r="L22" s="46">
        <v>0</v>
      </c>
      <c r="M22" s="23">
        <f t="shared" si="4"/>
        <v>0</v>
      </c>
      <c r="N22" s="23">
        <f t="shared" si="4"/>
        <v>0</v>
      </c>
      <c r="O22" s="23">
        <f t="shared" si="4"/>
        <v>0</v>
      </c>
      <c r="P22" s="23">
        <f t="shared" si="4"/>
        <v>0</v>
      </c>
      <c r="Q22" s="46">
        <v>0</v>
      </c>
      <c r="R22" s="23">
        <f t="shared" si="6"/>
        <v>0</v>
      </c>
      <c r="S22" s="23">
        <f t="shared" si="6"/>
        <v>0</v>
      </c>
      <c r="T22" s="23">
        <f t="shared" si="6"/>
        <v>0</v>
      </c>
      <c r="U22" s="23">
        <f t="shared" si="6"/>
        <v>0</v>
      </c>
      <c r="V22" s="46">
        <v>0</v>
      </c>
      <c r="W22" s="23">
        <f t="shared" si="8"/>
        <v>0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46">
        <v>0</v>
      </c>
      <c r="AB22" s="23">
        <f t="shared" si="10"/>
        <v>0</v>
      </c>
      <c r="AC22" s="23">
        <f t="shared" si="10"/>
        <v>0</v>
      </c>
      <c r="AD22" s="23">
        <f t="shared" si="10"/>
        <v>0</v>
      </c>
      <c r="AE22" s="23">
        <f t="shared" si="10"/>
        <v>0</v>
      </c>
      <c r="AF22" s="46">
        <v>0</v>
      </c>
      <c r="AG22" s="23">
        <f t="shared" si="12"/>
        <v>0</v>
      </c>
      <c r="AH22" s="23">
        <f t="shared" si="12"/>
        <v>0</v>
      </c>
      <c r="AI22" s="23">
        <f t="shared" si="12"/>
        <v>0</v>
      </c>
      <c r="AJ22" s="23">
        <f t="shared" si="12"/>
        <v>0</v>
      </c>
      <c r="AK22" s="46">
        <v>0</v>
      </c>
    </row>
    <row r="23" spans="1:37">
      <c r="A23" s="2" t="s">
        <v>9</v>
      </c>
      <c r="B23" s="46">
        <f>'O&amp;G systems'!D67</f>
        <v>15520.590081137125</v>
      </c>
      <c r="C23">
        <f t="shared" si="24"/>
        <v>17094.613341277662</v>
      </c>
      <c r="D23">
        <f t="shared" si="24"/>
        <v>18668.636601418199</v>
      </c>
      <c r="E23">
        <f t="shared" si="24"/>
        <v>20242.659861558735</v>
      </c>
      <c r="F23">
        <f t="shared" si="24"/>
        <v>21816.683121699272</v>
      </c>
      <c r="G23" s="46">
        <f>'O&amp;G systems'!E67</f>
        <v>23390.706381839809</v>
      </c>
      <c r="H23" s="23">
        <f t="shared" si="25"/>
        <v>24318.445018522703</v>
      </c>
      <c r="I23" s="23">
        <f t="shared" si="25"/>
        <v>25246.183655205597</v>
      </c>
      <c r="J23" s="23">
        <f t="shared" si="25"/>
        <v>26173.922291888495</v>
      </c>
      <c r="K23" s="23">
        <f t="shared" si="25"/>
        <v>27101.660928571389</v>
      </c>
      <c r="L23" s="46">
        <f>'O&amp;G systems'!F67</f>
        <v>28029.399565254284</v>
      </c>
      <c r="M23" s="23">
        <f t="shared" si="4"/>
        <v>28809.730237504857</v>
      </c>
      <c r="N23" s="23">
        <f t="shared" si="4"/>
        <v>29590.060909755426</v>
      </c>
      <c r="O23" s="23">
        <f t="shared" si="4"/>
        <v>30370.391582005999</v>
      </c>
      <c r="P23" s="23">
        <f t="shared" si="4"/>
        <v>31150.722254256569</v>
      </c>
      <c r="Q23" s="46">
        <f>'O&amp;G systems'!G67</f>
        <v>31931.052926507142</v>
      </c>
      <c r="R23" s="23">
        <f t="shared" si="6"/>
        <v>32395.393573022451</v>
      </c>
      <c r="S23" s="23">
        <f t="shared" si="6"/>
        <v>32859.734219537757</v>
      </c>
      <c r="T23" s="23">
        <f t="shared" si="6"/>
        <v>33324.074866053066</v>
      </c>
      <c r="U23" s="23">
        <f t="shared" si="6"/>
        <v>33788.415512568376</v>
      </c>
      <c r="V23" s="46">
        <f>'O&amp;G systems'!H67</f>
        <v>34252.756159083685</v>
      </c>
      <c r="W23" s="23">
        <f t="shared" si="8"/>
        <v>34488.219231636656</v>
      </c>
      <c r="X23" s="23">
        <f t="shared" si="8"/>
        <v>34723.682304189628</v>
      </c>
      <c r="Y23" s="23">
        <f t="shared" si="8"/>
        <v>34959.145376742599</v>
      </c>
      <c r="Z23" s="23">
        <f t="shared" si="8"/>
        <v>35194.608449295571</v>
      </c>
      <c r="AA23" s="46">
        <f>'O&amp;G systems'!I67</f>
        <v>35430.071521848542</v>
      </c>
      <c r="AB23" s="23">
        <f t="shared" si="10"/>
        <v>35168.080293808176</v>
      </c>
      <c r="AC23" s="23">
        <f t="shared" si="10"/>
        <v>34906.08906576781</v>
      </c>
      <c r="AD23" s="23">
        <f t="shared" si="10"/>
        <v>34644.097837727444</v>
      </c>
      <c r="AE23" s="23">
        <f t="shared" si="10"/>
        <v>34382.106609687078</v>
      </c>
      <c r="AF23" s="46">
        <f>'O&amp;G systems'!J67</f>
        <v>34120.115381646712</v>
      </c>
      <c r="AG23" s="23">
        <f t="shared" si="12"/>
        <v>33578.155140081428</v>
      </c>
      <c r="AH23" s="23">
        <f t="shared" si="12"/>
        <v>33036.194898516143</v>
      </c>
      <c r="AI23" s="23">
        <f t="shared" si="12"/>
        <v>32494.234656950855</v>
      </c>
      <c r="AJ23" s="23">
        <f t="shared" si="12"/>
        <v>31952.274415385567</v>
      </c>
      <c r="AK23" s="46">
        <f>'O&amp;G systems'!K67</f>
        <v>31410.314173820283</v>
      </c>
    </row>
    <row r="24" spans="1:37">
      <c r="A24" s="2" t="s">
        <v>10</v>
      </c>
      <c r="B24" s="46"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 s="46">
        <v>0</v>
      </c>
      <c r="H24" s="23">
        <f t="shared" si="25"/>
        <v>0</v>
      </c>
      <c r="I24" s="23">
        <f t="shared" si="25"/>
        <v>0</v>
      </c>
      <c r="J24" s="23">
        <f t="shared" si="25"/>
        <v>0</v>
      </c>
      <c r="K24" s="23">
        <f t="shared" si="25"/>
        <v>0</v>
      </c>
      <c r="L24" s="46">
        <v>0</v>
      </c>
      <c r="M24" s="23">
        <f t="shared" si="4"/>
        <v>0</v>
      </c>
      <c r="N24" s="23">
        <f t="shared" si="4"/>
        <v>0</v>
      </c>
      <c r="O24" s="23">
        <f t="shared" si="4"/>
        <v>0</v>
      </c>
      <c r="P24" s="23">
        <f t="shared" si="4"/>
        <v>0</v>
      </c>
      <c r="Q24" s="46">
        <v>0</v>
      </c>
      <c r="R24" s="23">
        <f t="shared" si="6"/>
        <v>0</v>
      </c>
      <c r="S24" s="23">
        <f t="shared" si="6"/>
        <v>0</v>
      </c>
      <c r="T24" s="23">
        <f t="shared" si="6"/>
        <v>0</v>
      </c>
      <c r="U24" s="23">
        <f t="shared" si="6"/>
        <v>0</v>
      </c>
      <c r="V24" s="46">
        <v>0</v>
      </c>
      <c r="W24" s="23">
        <f t="shared" si="8"/>
        <v>0</v>
      </c>
      <c r="X24" s="23">
        <f t="shared" si="8"/>
        <v>0</v>
      </c>
      <c r="Y24" s="23">
        <f t="shared" si="8"/>
        <v>0</v>
      </c>
      <c r="Z24" s="23">
        <f t="shared" si="8"/>
        <v>0</v>
      </c>
      <c r="AA24" s="46">
        <v>0</v>
      </c>
      <c r="AB24" s="23">
        <f t="shared" si="10"/>
        <v>0</v>
      </c>
      <c r="AC24" s="23">
        <f t="shared" si="10"/>
        <v>0</v>
      </c>
      <c r="AD24" s="23">
        <f t="shared" si="10"/>
        <v>0</v>
      </c>
      <c r="AE24" s="23">
        <f t="shared" si="10"/>
        <v>0</v>
      </c>
      <c r="AF24" s="46">
        <v>0</v>
      </c>
      <c r="AG24" s="23">
        <f t="shared" si="12"/>
        <v>0</v>
      </c>
      <c r="AH24" s="23">
        <f t="shared" si="12"/>
        <v>0</v>
      </c>
      <c r="AI24" s="23">
        <f t="shared" si="12"/>
        <v>0</v>
      </c>
      <c r="AJ24" s="23">
        <f t="shared" si="12"/>
        <v>0</v>
      </c>
      <c r="AK24" s="46">
        <v>0</v>
      </c>
    </row>
    <row r="25" spans="1:37">
      <c r="A25" s="2" t="s">
        <v>11</v>
      </c>
      <c r="B25" s="46">
        <v>0</v>
      </c>
      <c r="C25">
        <f t="shared" si="24"/>
        <v>0</v>
      </c>
      <c r="D25">
        <f t="shared" si="24"/>
        <v>0</v>
      </c>
      <c r="E25">
        <f t="shared" si="24"/>
        <v>0</v>
      </c>
      <c r="F25">
        <f t="shared" si="24"/>
        <v>0</v>
      </c>
      <c r="G25" s="46">
        <v>0</v>
      </c>
      <c r="H25" s="23">
        <f t="shared" si="25"/>
        <v>0</v>
      </c>
      <c r="I25" s="23">
        <f t="shared" si="25"/>
        <v>0</v>
      </c>
      <c r="J25" s="23">
        <f t="shared" si="25"/>
        <v>0</v>
      </c>
      <c r="K25" s="23">
        <f t="shared" si="25"/>
        <v>0</v>
      </c>
      <c r="L25" s="46">
        <v>0</v>
      </c>
      <c r="M25" s="23">
        <f t="shared" si="4"/>
        <v>0</v>
      </c>
      <c r="N25" s="23">
        <f t="shared" si="4"/>
        <v>0</v>
      </c>
      <c r="O25" s="23">
        <f t="shared" si="4"/>
        <v>0</v>
      </c>
      <c r="P25" s="23">
        <f t="shared" si="4"/>
        <v>0</v>
      </c>
      <c r="Q25" s="46">
        <v>0</v>
      </c>
      <c r="R25" s="23">
        <f t="shared" si="6"/>
        <v>0</v>
      </c>
      <c r="S25" s="23">
        <f t="shared" si="6"/>
        <v>0</v>
      </c>
      <c r="T25" s="23">
        <f t="shared" si="6"/>
        <v>0</v>
      </c>
      <c r="U25" s="23">
        <f t="shared" si="6"/>
        <v>0</v>
      </c>
      <c r="V25" s="46">
        <v>0</v>
      </c>
      <c r="W25" s="23">
        <f t="shared" si="8"/>
        <v>0</v>
      </c>
      <c r="X25" s="23">
        <f t="shared" si="8"/>
        <v>0</v>
      </c>
      <c r="Y25" s="23">
        <f t="shared" si="8"/>
        <v>0</v>
      </c>
      <c r="Z25" s="23">
        <f t="shared" si="8"/>
        <v>0</v>
      </c>
      <c r="AA25" s="46">
        <v>0</v>
      </c>
      <c r="AB25" s="23">
        <f t="shared" si="10"/>
        <v>0</v>
      </c>
      <c r="AC25" s="23">
        <f t="shared" si="10"/>
        <v>0</v>
      </c>
      <c r="AD25" s="23">
        <f t="shared" si="10"/>
        <v>0</v>
      </c>
      <c r="AE25" s="23">
        <f t="shared" si="10"/>
        <v>0</v>
      </c>
      <c r="AF25" s="46">
        <v>0</v>
      </c>
      <c r="AG25" s="23">
        <f t="shared" si="12"/>
        <v>0</v>
      </c>
      <c r="AH25" s="23">
        <f t="shared" si="12"/>
        <v>0</v>
      </c>
      <c r="AI25" s="23">
        <f t="shared" si="12"/>
        <v>0</v>
      </c>
      <c r="AJ25" s="23">
        <f t="shared" si="12"/>
        <v>0</v>
      </c>
      <c r="AK25" s="46">
        <v>0</v>
      </c>
    </row>
    <row r="26" spans="1:37">
      <c r="A26" s="2" t="s">
        <v>12</v>
      </c>
      <c r="B26" s="46">
        <v>0</v>
      </c>
      <c r="C26">
        <f t="shared" si="24"/>
        <v>0</v>
      </c>
      <c r="D26">
        <f t="shared" si="24"/>
        <v>0</v>
      </c>
      <c r="E26">
        <f t="shared" si="24"/>
        <v>0</v>
      </c>
      <c r="F26">
        <f t="shared" si="24"/>
        <v>0</v>
      </c>
      <c r="G26" s="46">
        <v>0</v>
      </c>
      <c r="H26" s="23">
        <f t="shared" si="25"/>
        <v>0</v>
      </c>
      <c r="I26" s="23">
        <f t="shared" si="25"/>
        <v>0</v>
      </c>
      <c r="J26" s="23">
        <f t="shared" si="25"/>
        <v>0</v>
      </c>
      <c r="K26" s="23">
        <f t="shared" si="25"/>
        <v>0</v>
      </c>
      <c r="L26" s="46">
        <v>0</v>
      </c>
      <c r="M26" s="23">
        <f t="shared" si="4"/>
        <v>0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46">
        <v>0</v>
      </c>
      <c r="R26" s="23">
        <f t="shared" si="6"/>
        <v>0</v>
      </c>
      <c r="S26" s="23">
        <f t="shared" si="6"/>
        <v>0</v>
      </c>
      <c r="T26" s="23">
        <f t="shared" si="6"/>
        <v>0</v>
      </c>
      <c r="U26" s="23">
        <f t="shared" si="6"/>
        <v>0</v>
      </c>
      <c r="V26" s="46">
        <v>0</v>
      </c>
      <c r="W26" s="23">
        <f t="shared" si="8"/>
        <v>0</v>
      </c>
      <c r="X26" s="23">
        <f t="shared" si="8"/>
        <v>0</v>
      </c>
      <c r="Y26" s="23">
        <f t="shared" si="8"/>
        <v>0</v>
      </c>
      <c r="Z26" s="23">
        <f t="shared" si="8"/>
        <v>0</v>
      </c>
      <c r="AA26" s="46">
        <v>0</v>
      </c>
      <c r="AB26" s="23">
        <f t="shared" si="10"/>
        <v>0</v>
      </c>
      <c r="AC26" s="23">
        <f t="shared" si="10"/>
        <v>0</v>
      </c>
      <c r="AD26" s="23">
        <f t="shared" si="10"/>
        <v>0</v>
      </c>
      <c r="AE26" s="23">
        <f t="shared" si="10"/>
        <v>0</v>
      </c>
      <c r="AF26" s="46">
        <v>0</v>
      </c>
      <c r="AG26" s="23">
        <f t="shared" si="12"/>
        <v>0</v>
      </c>
      <c r="AH26" s="23">
        <f t="shared" si="12"/>
        <v>0</v>
      </c>
      <c r="AI26" s="23">
        <f t="shared" si="12"/>
        <v>0</v>
      </c>
      <c r="AJ26" s="23">
        <f t="shared" si="12"/>
        <v>0</v>
      </c>
      <c r="AK26" s="46">
        <v>0</v>
      </c>
    </row>
    <row r="27" spans="1:37">
      <c r="A27" s="2" t="s">
        <v>13</v>
      </c>
      <c r="B27" s="46">
        <v>0</v>
      </c>
      <c r="C27">
        <f t="shared" si="24"/>
        <v>0</v>
      </c>
      <c r="D27">
        <f t="shared" si="24"/>
        <v>0</v>
      </c>
      <c r="E27">
        <f t="shared" si="24"/>
        <v>0</v>
      </c>
      <c r="F27">
        <f t="shared" si="24"/>
        <v>0</v>
      </c>
      <c r="G27" s="46">
        <v>0</v>
      </c>
      <c r="H27" s="23">
        <f t="shared" si="25"/>
        <v>0</v>
      </c>
      <c r="I27" s="23">
        <f t="shared" si="25"/>
        <v>0</v>
      </c>
      <c r="J27" s="23">
        <f t="shared" si="25"/>
        <v>0</v>
      </c>
      <c r="K27" s="23">
        <f t="shared" si="25"/>
        <v>0</v>
      </c>
      <c r="L27" s="46">
        <v>0</v>
      </c>
      <c r="M27" s="23">
        <f t="shared" si="4"/>
        <v>0</v>
      </c>
      <c r="N27" s="23">
        <f t="shared" si="4"/>
        <v>0</v>
      </c>
      <c r="O27" s="23">
        <f t="shared" si="4"/>
        <v>0</v>
      </c>
      <c r="P27" s="23">
        <f t="shared" si="4"/>
        <v>0</v>
      </c>
      <c r="Q27" s="46">
        <v>0</v>
      </c>
      <c r="R27" s="23">
        <f t="shared" si="6"/>
        <v>0</v>
      </c>
      <c r="S27" s="23">
        <f t="shared" si="6"/>
        <v>0</v>
      </c>
      <c r="T27" s="23">
        <f t="shared" si="6"/>
        <v>0</v>
      </c>
      <c r="U27" s="23">
        <f t="shared" si="6"/>
        <v>0</v>
      </c>
      <c r="V27" s="46">
        <v>0</v>
      </c>
      <c r="W27" s="23">
        <f t="shared" si="8"/>
        <v>0</v>
      </c>
      <c r="X27" s="23">
        <f t="shared" si="8"/>
        <v>0</v>
      </c>
      <c r="Y27" s="23">
        <f t="shared" si="8"/>
        <v>0</v>
      </c>
      <c r="Z27" s="23">
        <f t="shared" si="8"/>
        <v>0</v>
      </c>
      <c r="AA27" s="46">
        <v>0</v>
      </c>
      <c r="AB27" s="23">
        <f t="shared" si="10"/>
        <v>0</v>
      </c>
      <c r="AC27" s="23">
        <f t="shared" si="10"/>
        <v>0</v>
      </c>
      <c r="AD27" s="23">
        <f t="shared" si="10"/>
        <v>0</v>
      </c>
      <c r="AE27" s="23">
        <f t="shared" si="10"/>
        <v>0</v>
      </c>
      <c r="AF27" s="46">
        <v>0</v>
      </c>
      <c r="AG27" s="23">
        <f t="shared" si="12"/>
        <v>0</v>
      </c>
      <c r="AH27" s="23">
        <f t="shared" si="12"/>
        <v>0</v>
      </c>
      <c r="AI27" s="23">
        <f t="shared" si="12"/>
        <v>0</v>
      </c>
      <c r="AJ27" s="23">
        <f t="shared" si="12"/>
        <v>0</v>
      </c>
      <c r="AK27" s="46">
        <v>0</v>
      </c>
    </row>
    <row r="28" spans="1:37">
      <c r="A28" s="2" t="s">
        <v>14</v>
      </c>
      <c r="B28" s="46">
        <f>'O&amp;G systems'!D68</f>
        <v>569.64771000000019</v>
      </c>
      <c r="C28">
        <f t="shared" si="24"/>
        <v>455.71816800000016</v>
      </c>
      <c r="D28">
        <f t="shared" si="24"/>
        <v>341.78862600000014</v>
      </c>
      <c r="E28">
        <f t="shared" si="24"/>
        <v>227.85908400000005</v>
      </c>
      <c r="F28">
        <f t="shared" si="24"/>
        <v>113.92954200000003</v>
      </c>
      <c r="G28" s="46">
        <f>'O&amp;G systems'!E68</f>
        <v>0</v>
      </c>
      <c r="H28" s="23">
        <f t="shared" si="25"/>
        <v>0</v>
      </c>
      <c r="I28" s="23">
        <f t="shared" si="25"/>
        <v>0</v>
      </c>
      <c r="J28" s="23">
        <f t="shared" si="25"/>
        <v>0</v>
      </c>
      <c r="K28" s="23">
        <f t="shared" si="25"/>
        <v>0</v>
      </c>
      <c r="L28" s="46">
        <f>'O&amp;G systems'!F68</f>
        <v>0</v>
      </c>
      <c r="M28" s="23">
        <f t="shared" si="4"/>
        <v>0</v>
      </c>
      <c r="N28" s="23">
        <f t="shared" si="4"/>
        <v>0</v>
      </c>
      <c r="O28" s="23">
        <f t="shared" si="4"/>
        <v>0</v>
      </c>
      <c r="P28" s="23">
        <f t="shared" si="4"/>
        <v>0</v>
      </c>
      <c r="Q28" s="46">
        <f>'O&amp;G systems'!G68</f>
        <v>0</v>
      </c>
      <c r="R28" s="23">
        <f t="shared" si="6"/>
        <v>0</v>
      </c>
      <c r="S28" s="23">
        <f t="shared" si="6"/>
        <v>0</v>
      </c>
      <c r="T28" s="23">
        <f t="shared" si="6"/>
        <v>0</v>
      </c>
      <c r="U28" s="23">
        <f t="shared" si="6"/>
        <v>0</v>
      </c>
      <c r="V28" s="46">
        <f>'O&amp;G systems'!H68</f>
        <v>0</v>
      </c>
      <c r="W28" s="23">
        <f t="shared" si="8"/>
        <v>0</v>
      </c>
      <c r="X28" s="23">
        <f t="shared" si="8"/>
        <v>0</v>
      </c>
      <c r="Y28" s="23">
        <f t="shared" si="8"/>
        <v>0</v>
      </c>
      <c r="Z28" s="23">
        <f t="shared" si="8"/>
        <v>0</v>
      </c>
      <c r="AA28" s="46">
        <f>'O&amp;G systems'!I68</f>
        <v>0</v>
      </c>
      <c r="AB28" s="23">
        <f t="shared" si="10"/>
        <v>0</v>
      </c>
      <c r="AC28" s="23">
        <f t="shared" si="10"/>
        <v>0</v>
      </c>
      <c r="AD28" s="23">
        <f t="shared" si="10"/>
        <v>0</v>
      </c>
      <c r="AE28" s="23">
        <f t="shared" si="10"/>
        <v>0</v>
      </c>
      <c r="AF28" s="46">
        <f>'O&amp;G systems'!J68</f>
        <v>0</v>
      </c>
      <c r="AG28" s="23">
        <f t="shared" si="12"/>
        <v>0</v>
      </c>
      <c r="AH28" s="23">
        <f t="shared" si="12"/>
        <v>0</v>
      </c>
      <c r="AI28" s="23">
        <f t="shared" si="12"/>
        <v>0</v>
      </c>
      <c r="AJ28" s="23">
        <f t="shared" si="12"/>
        <v>0</v>
      </c>
      <c r="AK28" s="46">
        <f>'O&amp;G systems'!K68</f>
        <v>0</v>
      </c>
    </row>
    <row r="29" spans="1:37">
      <c r="A29" s="2" t="s">
        <v>15</v>
      </c>
      <c r="B29" s="46">
        <f>'O&amp;G systems'!D69</f>
        <v>2427.8695899999998</v>
      </c>
      <c r="C29">
        <f t="shared" si="24"/>
        <v>2486.864552</v>
      </c>
      <c r="D29">
        <f t="shared" si="24"/>
        <v>2545.8595139999998</v>
      </c>
      <c r="E29">
        <f t="shared" si="24"/>
        <v>2604.854476</v>
      </c>
      <c r="F29">
        <f t="shared" si="24"/>
        <v>2663.8494379999997</v>
      </c>
      <c r="G29" s="46">
        <f>'O&amp;G systems'!E69</f>
        <v>2722.8444</v>
      </c>
      <c r="H29" s="23">
        <f t="shared" si="25"/>
        <v>2791.3932019999997</v>
      </c>
      <c r="I29" s="23">
        <f t="shared" si="25"/>
        <v>2859.942004</v>
      </c>
      <c r="J29" s="23">
        <f t="shared" si="25"/>
        <v>2928.4908059999998</v>
      </c>
      <c r="K29" s="23">
        <f t="shared" si="25"/>
        <v>2997.039608</v>
      </c>
      <c r="L29" s="46">
        <f>'O&amp;G systems'!F69</f>
        <v>3065.5884099999998</v>
      </c>
      <c r="M29" s="23">
        <f t="shared" si="4"/>
        <v>3134.1372119999996</v>
      </c>
      <c r="N29" s="23">
        <f t="shared" si="4"/>
        <v>3202.6860139999994</v>
      </c>
      <c r="O29" s="23">
        <f t="shared" si="4"/>
        <v>3271.2348159999997</v>
      </c>
      <c r="P29" s="23">
        <f t="shared" si="4"/>
        <v>3339.7836179999995</v>
      </c>
      <c r="Q29" s="46">
        <f>'O&amp;G systems'!G69</f>
        <v>3408.3324199999993</v>
      </c>
      <c r="R29" s="23">
        <f t="shared" si="6"/>
        <v>3428.1566379999995</v>
      </c>
      <c r="S29" s="23">
        <f t="shared" si="6"/>
        <v>3447.9808559999997</v>
      </c>
      <c r="T29" s="23">
        <f t="shared" si="6"/>
        <v>3467.8050739999994</v>
      </c>
      <c r="U29" s="23">
        <f t="shared" si="6"/>
        <v>3487.6292919999996</v>
      </c>
      <c r="V29" s="46">
        <f>'O&amp;G systems'!H69</f>
        <v>3507.4535099999998</v>
      </c>
      <c r="W29" s="23">
        <f t="shared" si="8"/>
        <v>3527.2777279999996</v>
      </c>
      <c r="X29" s="23">
        <f t="shared" si="8"/>
        <v>3547.1019459999998</v>
      </c>
      <c r="Y29" s="23">
        <f t="shared" si="8"/>
        <v>3566.9261639999995</v>
      </c>
      <c r="Z29" s="23">
        <f t="shared" si="8"/>
        <v>3586.7503819999997</v>
      </c>
      <c r="AA29" s="46">
        <f>'O&amp;G systems'!I69</f>
        <v>3606.5745999999995</v>
      </c>
      <c r="AB29" s="23">
        <f t="shared" si="10"/>
        <v>3605.1415239999997</v>
      </c>
      <c r="AC29" s="23">
        <f t="shared" si="10"/>
        <v>3603.7084479999994</v>
      </c>
      <c r="AD29" s="23">
        <f t="shared" si="10"/>
        <v>3602.2753719999996</v>
      </c>
      <c r="AE29" s="23">
        <f t="shared" si="10"/>
        <v>3600.8422959999994</v>
      </c>
      <c r="AF29" s="46">
        <f>'O&amp;G systems'!J69</f>
        <v>3599.4092199999996</v>
      </c>
      <c r="AG29" s="23">
        <f t="shared" si="12"/>
        <v>3597.9761439999993</v>
      </c>
      <c r="AH29" s="23">
        <f t="shared" si="12"/>
        <v>3596.5430679999995</v>
      </c>
      <c r="AI29" s="23">
        <f t="shared" si="12"/>
        <v>3595.1099919999992</v>
      </c>
      <c r="AJ29" s="23">
        <f t="shared" si="12"/>
        <v>3593.6769159999994</v>
      </c>
      <c r="AK29" s="46">
        <f>'O&amp;G systems'!K69</f>
        <v>3592.2438399999992</v>
      </c>
    </row>
    <row r="30" spans="1:37">
      <c r="A30" s="2" t="s">
        <v>16</v>
      </c>
      <c r="B30" s="46">
        <v>0</v>
      </c>
      <c r="C30">
        <f t="shared" si="24"/>
        <v>0</v>
      </c>
      <c r="D30">
        <f t="shared" si="24"/>
        <v>0</v>
      </c>
      <c r="E30">
        <f t="shared" si="24"/>
        <v>0</v>
      </c>
      <c r="F30">
        <f t="shared" si="24"/>
        <v>0</v>
      </c>
      <c r="G30" s="46">
        <v>0</v>
      </c>
      <c r="H30" s="23">
        <f t="shared" si="25"/>
        <v>0</v>
      </c>
      <c r="I30" s="23">
        <f t="shared" si="25"/>
        <v>0</v>
      </c>
      <c r="J30" s="23">
        <f t="shared" si="25"/>
        <v>0</v>
      </c>
      <c r="K30" s="23">
        <f t="shared" si="25"/>
        <v>0</v>
      </c>
      <c r="L30" s="46">
        <v>0</v>
      </c>
      <c r="M30" s="23">
        <f t="shared" si="4"/>
        <v>0</v>
      </c>
      <c r="N30" s="23">
        <f t="shared" si="4"/>
        <v>0</v>
      </c>
      <c r="O30" s="23">
        <f t="shared" si="4"/>
        <v>0</v>
      </c>
      <c r="P30" s="23">
        <f t="shared" si="4"/>
        <v>0</v>
      </c>
      <c r="Q30" s="46">
        <v>0</v>
      </c>
      <c r="R30" s="23">
        <f t="shared" si="6"/>
        <v>0</v>
      </c>
      <c r="S30" s="23">
        <f t="shared" si="6"/>
        <v>0</v>
      </c>
      <c r="T30" s="23">
        <f t="shared" si="6"/>
        <v>0</v>
      </c>
      <c r="U30" s="23">
        <f t="shared" si="6"/>
        <v>0</v>
      </c>
      <c r="V30" s="46">
        <v>0</v>
      </c>
      <c r="W30" s="23">
        <f t="shared" si="8"/>
        <v>0</v>
      </c>
      <c r="X30" s="23">
        <f t="shared" si="8"/>
        <v>0</v>
      </c>
      <c r="Y30" s="23">
        <f t="shared" si="8"/>
        <v>0</v>
      </c>
      <c r="Z30" s="23">
        <f t="shared" si="8"/>
        <v>0</v>
      </c>
      <c r="AA30" s="46">
        <v>0</v>
      </c>
      <c r="AB30" s="23">
        <f t="shared" si="10"/>
        <v>0</v>
      </c>
      <c r="AC30" s="23">
        <f t="shared" si="10"/>
        <v>0</v>
      </c>
      <c r="AD30" s="23">
        <f t="shared" si="10"/>
        <v>0</v>
      </c>
      <c r="AE30" s="23">
        <f t="shared" si="10"/>
        <v>0</v>
      </c>
      <c r="AF30" s="46">
        <v>0</v>
      </c>
      <c r="AG30" s="23">
        <f t="shared" si="12"/>
        <v>0</v>
      </c>
      <c r="AH30" s="23">
        <f t="shared" si="12"/>
        <v>0</v>
      </c>
      <c r="AI30" s="23">
        <f t="shared" si="12"/>
        <v>0</v>
      </c>
      <c r="AJ30" s="23">
        <f t="shared" si="12"/>
        <v>0</v>
      </c>
      <c r="AK30" s="46">
        <v>0</v>
      </c>
    </row>
    <row r="31" spans="1:37">
      <c r="H31" s="23"/>
      <c r="I31" s="23"/>
      <c r="J31" s="23"/>
      <c r="K31" s="23"/>
      <c r="M31" s="23"/>
      <c r="N31" s="23"/>
      <c r="O31" s="23"/>
      <c r="P31" s="23"/>
      <c r="R31" s="23"/>
      <c r="S31" s="23"/>
      <c r="T31" s="23"/>
      <c r="U31" s="23"/>
      <c r="W31" s="23"/>
      <c r="X31" s="23"/>
      <c r="Y31" s="23"/>
      <c r="Z31" s="23"/>
      <c r="AB31" s="23"/>
      <c r="AC31" s="23"/>
      <c r="AD31" s="23"/>
      <c r="AE31" s="23"/>
      <c r="AG31" s="23"/>
      <c r="AH31" s="23"/>
      <c r="AI31" s="23"/>
      <c r="AJ31" s="23"/>
      <c r="AK31" s="46">
        <v>0</v>
      </c>
    </row>
    <row r="32" spans="1:37">
      <c r="A32" s="1" t="s">
        <v>168</v>
      </c>
      <c r="H32" s="23"/>
      <c r="I32" s="23"/>
      <c r="J32" s="23"/>
      <c r="K32" s="23"/>
      <c r="M32" s="23"/>
      <c r="N32" s="23"/>
      <c r="O32" s="23"/>
      <c r="P32" s="23"/>
      <c r="R32" s="23"/>
      <c r="S32" s="23"/>
      <c r="T32" s="23"/>
      <c r="U32" s="23"/>
      <c r="W32" s="23"/>
      <c r="X32" s="23"/>
      <c r="Y32" s="23"/>
      <c r="Z32" s="23"/>
      <c r="AB32" s="23"/>
      <c r="AC32" s="23"/>
      <c r="AD32" s="23"/>
      <c r="AE32" s="23"/>
      <c r="AG32" s="23"/>
      <c r="AH32" s="23"/>
      <c r="AI32" s="23"/>
      <c r="AJ32" s="23"/>
    </row>
    <row r="33" spans="1:37">
      <c r="A33" s="2" t="s">
        <v>7</v>
      </c>
      <c r="B33" s="47">
        <f>'Iron and steel'!C44</f>
        <v>1602.6711185308998</v>
      </c>
      <c r="C33">
        <f t="shared" si="24"/>
        <v>1616.0267111853191</v>
      </c>
      <c r="D33">
        <f t="shared" si="24"/>
        <v>1629.3823038397384</v>
      </c>
      <c r="E33">
        <f t="shared" si="24"/>
        <v>1642.7378964941579</v>
      </c>
      <c r="F33">
        <f t="shared" si="24"/>
        <v>1656.0934891485772</v>
      </c>
      <c r="G33" s="47">
        <f>'Iron and steel'!D44</f>
        <v>1669.4490818029965</v>
      </c>
      <c r="H33" s="23">
        <f t="shared" si="25"/>
        <v>1716.1936560934801</v>
      </c>
      <c r="I33" s="23">
        <f t="shared" si="25"/>
        <v>1762.9382303839636</v>
      </c>
      <c r="J33" s="23">
        <f t="shared" si="25"/>
        <v>1809.6828046744474</v>
      </c>
      <c r="K33" s="23">
        <f t="shared" si="25"/>
        <v>1856.427378964931</v>
      </c>
      <c r="L33" s="47">
        <f>'Iron and steel'!E44</f>
        <v>1903.1719532554146</v>
      </c>
      <c r="M33" s="23">
        <f t="shared" si="4"/>
        <v>1949.9165275458977</v>
      </c>
      <c r="N33" s="23">
        <f t="shared" si="4"/>
        <v>1996.661101836381</v>
      </c>
      <c r="O33" s="23">
        <f t="shared" si="4"/>
        <v>2043.4056761268641</v>
      </c>
      <c r="P33" s="23">
        <f t="shared" si="4"/>
        <v>2090.1502504173473</v>
      </c>
      <c r="Q33" s="47">
        <f>'Iron and steel'!F44</f>
        <v>2136.8948247078306</v>
      </c>
      <c r="R33" s="23">
        <f t="shared" si="6"/>
        <v>2183.6393989983144</v>
      </c>
      <c r="S33" s="23">
        <f t="shared" si="6"/>
        <v>2230.3839732887977</v>
      </c>
      <c r="T33" s="23">
        <f t="shared" si="6"/>
        <v>2277.1285475792815</v>
      </c>
      <c r="U33" s="23">
        <f t="shared" si="6"/>
        <v>2323.8731218697649</v>
      </c>
      <c r="V33" s="47">
        <f>'Iron and steel'!G44</f>
        <v>2370.6176961602487</v>
      </c>
      <c r="W33" s="23">
        <f t="shared" si="8"/>
        <v>2417.3622704507325</v>
      </c>
      <c r="X33" s="23">
        <f t="shared" si="8"/>
        <v>2464.1068447412158</v>
      </c>
      <c r="Y33" s="23">
        <f t="shared" si="8"/>
        <v>2510.8514190316996</v>
      </c>
      <c r="Z33" s="23">
        <f t="shared" si="8"/>
        <v>2557.5959933221829</v>
      </c>
      <c r="AA33" s="47">
        <f>'Iron and steel'!H44</f>
        <v>2604.3405676126667</v>
      </c>
      <c r="AB33" s="23">
        <f t="shared" si="10"/>
        <v>2651.0851419031505</v>
      </c>
      <c r="AC33" s="23">
        <f t="shared" si="10"/>
        <v>2697.8297161936339</v>
      </c>
      <c r="AD33" s="23">
        <f t="shared" si="10"/>
        <v>2744.5742904841177</v>
      </c>
      <c r="AE33" s="23">
        <f t="shared" si="10"/>
        <v>2791.318864774601</v>
      </c>
      <c r="AF33" s="47">
        <f>'Iron and steel'!I44</f>
        <v>2838.0634390650848</v>
      </c>
      <c r="AG33" s="23">
        <f t="shared" si="12"/>
        <v>2884.8080133555686</v>
      </c>
      <c r="AH33" s="23">
        <f t="shared" si="12"/>
        <v>2931.552587646052</v>
      </c>
      <c r="AI33" s="23">
        <f t="shared" si="12"/>
        <v>2978.2971619365358</v>
      </c>
      <c r="AJ33" s="23">
        <f t="shared" si="12"/>
        <v>3025.0417362270191</v>
      </c>
      <c r="AK33" s="47">
        <f>'Iron and steel'!J44</f>
        <v>3071.7863105175029</v>
      </c>
    </row>
    <row r="34" spans="1:37" ht="14.65" thickBot="1">
      <c r="A34" s="2" t="s">
        <v>8</v>
      </c>
      <c r="B34" s="47">
        <f>SUM('Iron and steel'!C40:C41,'Iron and steel'!C46)</f>
        <v>11485.80968280468</v>
      </c>
      <c r="C34">
        <f t="shared" si="24"/>
        <v>11712.854757929897</v>
      </c>
      <c r="D34">
        <f t="shared" si="24"/>
        <v>11939.899833055117</v>
      </c>
      <c r="E34">
        <f t="shared" si="24"/>
        <v>12166.944908180334</v>
      </c>
      <c r="F34">
        <f t="shared" si="24"/>
        <v>12393.989983305553</v>
      </c>
      <c r="G34" s="47">
        <f>SUM('Iron and steel'!D40:D41,'Iron and steel'!D46)</f>
        <v>12621.035058430771</v>
      </c>
      <c r="H34" s="23">
        <f t="shared" si="25"/>
        <v>12950.473010573225</v>
      </c>
      <c r="I34" s="23">
        <f t="shared" si="25"/>
        <v>13279.910962715679</v>
      </c>
      <c r="J34" s="23">
        <f t="shared" si="25"/>
        <v>13609.348914858134</v>
      </c>
      <c r="K34" s="23">
        <f t="shared" si="25"/>
        <v>13938.786867000588</v>
      </c>
      <c r="L34" s="47">
        <f>SUM('Iron and steel'!E40:E41,'Iron and steel'!E46)</f>
        <v>14268.224819143043</v>
      </c>
      <c r="M34" s="23">
        <f t="shared" si="4"/>
        <v>14597.662771285497</v>
      </c>
      <c r="N34" s="23">
        <f t="shared" si="4"/>
        <v>14927.100723427951</v>
      </c>
      <c r="O34" s="23">
        <f t="shared" si="4"/>
        <v>15256.538675570404</v>
      </c>
      <c r="P34" s="23">
        <f t="shared" si="4"/>
        <v>15585.976627712858</v>
      </c>
      <c r="Q34" s="47">
        <f>SUM('Iron and steel'!F40:F41,'Iron and steel'!F46)</f>
        <v>15915.414579855313</v>
      </c>
      <c r="R34" s="23">
        <f t="shared" si="6"/>
        <v>16244.852531997767</v>
      </c>
      <c r="S34" s="23">
        <f t="shared" si="6"/>
        <v>16574.290484140223</v>
      </c>
      <c r="T34" s="23">
        <f t="shared" si="6"/>
        <v>16903.728436282679</v>
      </c>
      <c r="U34" s="23">
        <f t="shared" si="6"/>
        <v>17233.166388425132</v>
      </c>
      <c r="V34" s="47">
        <f>SUM('Iron and steel'!G40:G41,'Iron and steel'!G46)</f>
        <v>17562.604340567588</v>
      </c>
      <c r="W34" s="23">
        <f t="shared" si="8"/>
        <v>17892.042292710041</v>
      </c>
      <c r="X34" s="23">
        <f t="shared" si="8"/>
        <v>18221.480244852493</v>
      </c>
      <c r="Y34" s="23">
        <f t="shared" si="8"/>
        <v>18550.91819699495</v>
      </c>
      <c r="Z34" s="23">
        <f t="shared" si="8"/>
        <v>18880.356149137402</v>
      </c>
      <c r="AA34" s="47">
        <f>SUM('Iron and steel'!H40:H41,'Iron and steel'!H46)</f>
        <v>19209.794101279855</v>
      </c>
      <c r="AB34" s="23">
        <f t="shared" si="10"/>
        <v>19539.232053422307</v>
      </c>
      <c r="AC34" s="23">
        <f t="shared" si="10"/>
        <v>19868.67000556476</v>
      </c>
      <c r="AD34" s="23">
        <f t="shared" si="10"/>
        <v>20198.107957707216</v>
      </c>
      <c r="AE34" s="23">
        <f t="shared" si="10"/>
        <v>20527.545909849669</v>
      </c>
      <c r="AF34" s="47">
        <f>SUM('Iron and steel'!I40:I41,'Iron and steel'!I46)</f>
        <v>20856.983861992121</v>
      </c>
      <c r="AG34" s="23">
        <f t="shared" si="12"/>
        <v>21186.421814134577</v>
      </c>
      <c r="AH34" s="23">
        <f t="shared" si="12"/>
        <v>21515.859766277033</v>
      </c>
      <c r="AI34" s="23">
        <f t="shared" si="12"/>
        <v>21845.297718419486</v>
      </c>
      <c r="AJ34" s="23">
        <f t="shared" si="12"/>
        <v>22174.735670561942</v>
      </c>
      <c r="AK34" s="47">
        <f>SUM('Iron and steel'!J40:J41,'Iron and steel'!J46)</f>
        <v>22504.173622704398</v>
      </c>
    </row>
    <row r="35" spans="1:37" s="12" customFormat="1" ht="14.65" thickBot="1">
      <c r="A35" s="60" t="s">
        <v>9</v>
      </c>
      <c r="B35" s="61">
        <v>1223.4506518180433</v>
      </c>
      <c r="C35" s="61">
        <v>1012.2783949190662</v>
      </c>
      <c r="D35" s="65">
        <v>1160.5473675059463</v>
      </c>
      <c r="E35" s="12">
        <f>D35*(1+'Data MOP'!$J$35)</f>
        <v>1176.6660809435261</v>
      </c>
      <c r="F35" s="12">
        <f>E35*(1+'Data MOP'!$J$35)</f>
        <v>1193.0086654010722</v>
      </c>
      <c r="G35" s="12">
        <f>F35*(1+'Data MOP'!$J$35)</f>
        <v>1209.5782301983063</v>
      </c>
      <c r="H35" s="12">
        <f>G35*(1+'Data MOP'!$J$35)</f>
        <v>1226.3779278399463</v>
      </c>
      <c r="I35" s="12">
        <f>H35*(1+'Data MOP'!$J$35)</f>
        <v>1243.410954615498</v>
      </c>
      <c r="J35" s="12">
        <f>I35*(1+'Data MOP'!$J$35)</f>
        <v>1260.6805512073768</v>
      </c>
      <c r="K35" s="12">
        <f>J35*(1+'Data MOP'!$J$35)</f>
        <v>1278.190003307476</v>
      </c>
      <c r="L35" s="12">
        <f>K35*(1+'Data MOP'!$J$35)</f>
        <v>1295.9426422422989</v>
      </c>
      <c r="M35" s="12">
        <f>L35*(1+'Data MOP'!$J$35)</f>
        <v>1313.9418456067719</v>
      </c>
      <c r="N35" s="12">
        <f>M35*(1+'Data MOP'!$J$35)</f>
        <v>1332.1910379068627</v>
      </c>
      <c r="O35" s="12">
        <f>N35*(1+'Data MOP'!$J$35)</f>
        <v>1350.6936912111214</v>
      </c>
      <c r="P35" s="12">
        <f>O35*(1+'Data MOP'!$J$35)</f>
        <v>1369.4533258112724</v>
      </c>
      <c r="Q35" s="12">
        <f>P35*(1+'Data MOP'!$J$35)</f>
        <v>1388.4735108919811</v>
      </c>
      <c r="R35" s="12">
        <f>Q35*(1+'Data MOP'!$J$35)</f>
        <v>1407.7578652099219</v>
      </c>
      <c r="S35" s="12">
        <f>R35*(1+'Data MOP'!$J$35)</f>
        <v>1427.3100577822784</v>
      </c>
      <c r="T35" s="12">
        <f>S35*(1+'Data MOP'!$J$35)</f>
        <v>1447.1338085848065</v>
      </c>
      <c r="U35" s="12">
        <f>T35*(1+'Data MOP'!$J$35)</f>
        <v>1467.232889259592</v>
      </c>
      <c r="V35" s="12">
        <f>U35*(1+'Data MOP'!$J$35)</f>
        <v>1487.6111238326382</v>
      </c>
      <c r="W35" s="12">
        <f>V35*(1+'Data MOP'!$J$35)</f>
        <v>1508.2723894414212</v>
      </c>
      <c r="X35" s="12">
        <f>W35*(1+'Data MOP'!$J$35)</f>
        <v>1529.2206170725483</v>
      </c>
      <c r="Y35" s="12">
        <f>X35*(1+'Data MOP'!$J$35)</f>
        <v>1550.4597923096633</v>
      </c>
      <c r="Z35" s="12">
        <f>Y35*(1+'Data MOP'!$J$35)</f>
        <v>1571.993956091738</v>
      </c>
      <c r="AA35" s="12">
        <f>Z35*(1+'Data MOP'!$J$35)</f>
        <v>1593.8272054818972</v>
      </c>
      <c r="AB35" s="12">
        <f>AA35*(1+'Data MOP'!$J$35)</f>
        <v>1615.9636944469196</v>
      </c>
      <c r="AC35" s="12">
        <f>AB35*(1+'Data MOP'!$J$35)</f>
        <v>1638.4076346475672</v>
      </c>
      <c r="AD35" s="12">
        <f>AC35*(1+'Data MOP'!$J$35)</f>
        <v>1661.1632962398905</v>
      </c>
      <c r="AE35" s="12">
        <f>AD35*(1+'Data MOP'!$J$35)</f>
        <v>1684.2350086876627</v>
      </c>
      <c r="AF35" s="12">
        <f>AE35*(1+'Data MOP'!$J$35)</f>
        <v>1707.6271615860983</v>
      </c>
      <c r="AG35" s="12">
        <f>AF35*(1+'Data MOP'!$J$35)</f>
        <v>1731.3442054970121</v>
      </c>
      <c r="AH35" s="12">
        <f>AG35*(1+'Data MOP'!$J$35)</f>
        <v>1755.3906527955774</v>
      </c>
      <c r="AI35" s="12">
        <f>AH35*(1+'Data MOP'!$J$35)</f>
        <v>1779.7710785288448</v>
      </c>
      <c r="AJ35" s="12">
        <f>AI35*(1+'Data MOP'!$J$35)</f>
        <v>1804.4901212861855</v>
      </c>
      <c r="AK35" s="12">
        <f>AJ35*(1+'Data MOP'!$J$35)</f>
        <v>1829.5524840818225</v>
      </c>
    </row>
    <row r="36" spans="1:37">
      <c r="A36" s="2" t="s">
        <v>10</v>
      </c>
      <c r="B36" s="47">
        <f>'Iron and steel'!C45</f>
        <v>3138.5642737896201</v>
      </c>
      <c r="C36">
        <f t="shared" si="24"/>
        <v>3232.0534223705808</v>
      </c>
      <c r="D36">
        <f t="shared" si="24"/>
        <v>3325.5425709515412</v>
      </c>
      <c r="E36">
        <f t="shared" si="24"/>
        <v>3419.0317195325019</v>
      </c>
      <c r="F36">
        <f t="shared" si="24"/>
        <v>3512.5208681134623</v>
      </c>
      <c r="G36" s="47">
        <f>'Iron and steel'!D45</f>
        <v>3606.010016694423</v>
      </c>
      <c r="H36" s="23">
        <f t="shared" si="25"/>
        <v>3690.5954368391122</v>
      </c>
      <c r="I36" s="23">
        <f t="shared" si="25"/>
        <v>3775.1808569838013</v>
      </c>
      <c r="J36" s="23">
        <f t="shared" si="25"/>
        <v>3859.7662771284899</v>
      </c>
      <c r="K36" s="23">
        <f t="shared" si="25"/>
        <v>3944.3516972731791</v>
      </c>
      <c r="L36" s="47">
        <f>'Iron and steel'!E45</f>
        <v>4028.9371174178682</v>
      </c>
      <c r="M36" s="23">
        <f t="shared" si="4"/>
        <v>4113.5225375625569</v>
      </c>
      <c r="N36" s="23">
        <f t="shared" si="4"/>
        <v>4198.107957707246</v>
      </c>
      <c r="O36" s="23">
        <f t="shared" si="4"/>
        <v>4282.6933778519351</v>
      </c>
      <c r="P36" s="23">
        <f t="shared" si="4"/>
        <v>4367.2787979966242</v>
      </c>
      <c r="Q36" s="47">
        <f>'Iron and steel'!F45</f>
        <v>4451.8642181413134</v>
      </c>
      <c r="R36" s="23">
        <f t="shared" si="6"/>
        <v>4536.4496382860034</v>
      </c>
      <c r="S36" s="23">
        <f t="shared" si="6"/>
        <v>4621.0350584306934</v>
      </c>
      <c r="T36" s="23">
        <f t="shared" si="6"/>
        <v>4705.6204785753825</v>
      </c>
      <c r="U36" s="23">
        <f t="shared" si="6"/>
        <v>4790.2058987200726</v>
      </c>
      <c r="V36" s="47">
        <f>'Iron and steel'!G45</f>
        <v>4874.7913188647626</v>
      </c>
      <c r="W36" s="23">
        <f t="shared" si="8"/>
        <v>4959.3767390094517</v>
      </c>
      <c r="X36" s="23">
        <f t="shared" si="8"/>
        <v>5043.9621591541409</v>
      </c>
      <c r="Y36" s="23">
        <f t="shared" si="8"/>
        <v>5128.5475792988291</v>
      </c>
      <c r="Z36" s="23">
        <f t="shared" si="8"/>
        <v>5213.1329994435182</v>
      </c>
      <c r="AA36" s="47">
        <f>'Iron and steel'!H45</f>
        <v>5297.7184195882073</v>
      </c>
      <c r="AB36" s="23">
        <f t="shared" si="10"/>
        <v>5382.3038397328964</v>
      </c>
      <c r="AC36" s="23">
        <f t="shared" si="10"/>
        <v>5466.8892598775856</v>
      </c>
      <c r="AD36" s="23">
        <f t="shared" si="10"/>
        <v>5551.4746800222747</v>
      </c>
      <c r="AE36" s="23">
        <f t="shared" si="10"/>
        <v>5636.0601001669638</v>
      </c>
      <c r="AF36" s="47">
        <f>'Iron and steel'!I45</f>
        <v>5720.6455203116529</v>
      </c>
      <c r="AG36" s="23">
        <f t="shared" si="12"/>
        <v>5805.2309404563421</v>
      </c>
      <c r="AH36" s="23">
        <f t="shared" si="12"/>
        <v>5889.8163606010312</v>
      </c>
      <c r="AI36" s="23">
        <f t="shared" si="12"/>
        <v>5974.4017807457212</v>
      </c>
      <c r="AJ36" s="23">
        <f t="shared" si="12"/>
        <v>6058.9872008904103</v>
      </c>
      <c r="AK36" s="47">
        <f>'Iron and steel'!J45</f>
        <v>6143.5726210350995</v>
      </c>
    </row>
    <row r="37" spans="1:37">
      <c r="A37" s="2" t="s">
        <v>11</v>
      </c>
      <c r="B37" s="47">
        <v>0</v>
      </c>
      <c r="C37">
        <f t="shared" si="24"/>
        <v>0</v>
      </c>
      <c r="D37">
        <f t="shared" si="24"/>
        <v>0</v>
      </c>
      <c r="E37">
        <f t="shared" si="24"/>
        <v>0</v>
      </c>
      <c r="F37">
        <f t="shared" si="24"/>
        <v>0</v>
      </c>
      <c r="G37" s="47">
        <v>0</v>
      </c>
      <c r="H37" s="23">
        <f t="shared" si="25"/>
        <v>0</v>
      </c>
      <c r="I37" s="23">
        <f t="shared" si="25"/>
        <v>0</v>
      </c>
      <c r="J37" s="23">
        <f t="shared" si="25"/>
        <v>0</v>
      </c>
      <c r="K37" s="23">
        <f t="shared" si="25"/>
        <v>0</v>
      </c>
      <c r="L37" s="47">
        <v>0</v>
      </c>
      <c r="M37" s="23">
        <f t="shared" si="4"/>
        <v>0</v>
      </c>
      <c r="N37" s="23">
        <f t="shared" si="4"/>
        <v>0</v>
      </c>
      <c r="O37" s="23">
        <f t="shared" si="4"/>
        <v>0</v>
      </c>
      <c r="P37" s="23">
        <f t="shared" si="4"/>
        <v>0</v>
      </c>
      <c r="Q37" s="47">
        <v>0</v>
      </c>
      <c r="R37" s="23">
        <f t="shared" si="6"/>
        <v>0</v>
      </c>
      <c r="S37" s="23">
        <f t="shared" si="6"/>
        <v>0</v>
      </c>
      <c r="T37" s="23">
        <f t="shared" si="6"/>
        <v>0</v>
      </c>
      <c r="U37" s="23">
        <f t="shared" si="6"/>
        <v>0</v>
      </c>
      <c r="V37" s="47">
        <f>0</f>
        <v>0</v>
      </c>
      <c r="W37" s="23">
        <f t="shared" si="8"/>
        <v>0</v>
      </c>
      <c r="X37" s="23">
        <f t="shared" si="8"/>
        <v>0</v>
      </c>
      <c r="Y37" s="23">
        <f t="shared" si="8"/>
        <v>0</v>
      </c>
      <c r="Z37" s="23">
        <f t="shared" si="8"/>
        <v>0</v>
      </c>
      <c r="AA37" s="47">
        <f>0</f>
        <v>0</v>
      </c>
      <c r="AB37" s="23">
        <f t="shared" si="10"/>
        <v>0</v>
      </c>
      <c r="AC37" s="23">
        <f t="shared" si="10"/>
        <v>0</v>
      </c>
      <c r="AD37" s="23">
        <f t="shared" si="10"/>
        <v>0</v>
      </c>
      <c r="AE37" s="23">
        <f t="shared" si="10"/>
        <v>0</v>
      </c>
      <c r="AF37" s="47">
        <f>0</f>
        <v>0</v>
      </c>
      <c r="AG37" s="23">
        <f t="shared" si="12"/>
        <v>0</v>
      </c>
      <c r="AH37" s="23">
        <f t="shared" si="12"/>
        <v>0</v>
      </c>
      <c r="AI37" s="23">
        <f t="shared" si="12"/>
        <v>0</v>
      </c>
      <c r="AJ37" s="23">
        <f t="shared" si="12"/>
        <v>0</v>
      </c>
      <c r="AK37" s="47">
        <f>0</f>
        <v>0</v>
      </c>
    </row>
    <row r="38" spans="1:37">
      <c r="A38" s="2" t="s">
        <v>12</v>
      </c>
      <c r="B38" s="47">
        <v>0</v>
      </c>
      <c r="C38">
        <f t="shared" si="24"/>
        <v>0</v>
      </c>
      <c r="D38">
        <f t="shared" si="24"/>
        <v>0</v>
      </c>
      <c r="E38">
        <f t="shared" si="24"/>
        <v>0</v>
      </c>
      <c r="F38">
        <f t="shared" si="24"/>
        <v>0</v>
      </c>
      <c r="G38" s="47">
        <v>0</v>
      </c>
      <c r="H38" s="23">
        <f t="shared" si="25"/>
        <v>0</v>
      </c>
      <c r="I38" s="23">
        <f t="shared" si="25"/>
        <v>0</v>
      </c>
      <c r="J38" s="23">
        <f t="shared" si="25"/>
        <v>0</v>
      </c>
      <c r="K38" s="23">
        <f t="shared" si="25"/>
        <v>0</v>
      </c>
      <c r="L38" s="47">
        <v>0</v>
      </c>
      <c r="M38" s="23">
        <f t="shared" si="4"/>
        <v>0</v>
      </c>
      <c r="N38" s="23">
        <f t="shared" si="4"/>
        <v>0</v>
      </c>
      <c r="O38" s="23">
        <f t="shared" si="4"/>
        <v>0</v>
      </c>
      <c r="P38" s="23">
        <f t="shared" si="4"/>
        <v>0</v>
      </c>
      <c r="Q38" s="47">
        <v>0</v>
      </c>
      <c r="R38" s="23">
        <f t="shared" si="6"/>
        <v>0</v>
      </c>
      <c r="S38" s="23">
        <f t="shared" si="6"/>
        <v>0</v>
      </c>
      <c r="T38" s="23">
        <f t="shared" si="6"/>
        <v>0</v>
      </c>
      <c r="U38" s="23">
        <f t="shared" si="6"/>
        <v>0</v>
      </c>
      <c r="V38" s="47">
        <v>0</v>
      </c>
      <c r="W38" s="23">
        <f t="shared" si="8"/>
        <v>0</v>
      </c>
      <c r="X38" s="23">
        <f t="shared" si="8"/>
        <v>0</v>
      </c>
      <c r="Y38" s="23">
        <f t="shared" si="8"/>
        <v>0</v>
      </c>
      <c r="Z38" s="23">
        <f t="shared" si="8"/>
        <v>0</v>
      </c>
      <c r="AA38" s="47">
        <v>0</v>
      </c>
      <c r="AB38" s="23">
        <f t="shared" si="10"/>
        <v>0</v>
      </c>
      <c r="AC38" s="23">
        <f t="shared" si="10"/>
        <v>0</v>
      </c>
      <c r="AD38" s="23">
        <f t="shared" si="10"/>
        <v>0</v>
      </c>
      <c r="AE38" s="23">
        <f t="shared" si="10"/>
        <v>0</v>
      </c>
      <c r="AF38" s="47">
        <v>0</v>
      </c>
      <c r="AG38" s="23">
        <f t="shared" si="12"/>
        <v>0</v>
      </c>
      <c r="AH38" s="23">
        <f t="shared" si="12"/>
        <v>0</v>
      </c>
      <c r="AI38" s="23">
        <f t="shared" si="12"/>
        <v>0</v>
      </c>
      <c r="AJ38" s="23">
        <f t="shared" si="12"/>
        <v>0</v>
      </c>
      <c r="AK38" s="47">
        <v>0</v>
      </c>
    </row>
    <row r="39" spans="1:37">
      <c r="A39" s="2" t="s">
        <v>13</v>
      </c>
      <c r="B39" s="47">
        <v>0</v>
      </c>
      <c r="C39">
        <f t="shared" si="24"/>
        <v>0</v>
      </c>
      <c r="D39">
        <f t="shared" si="24"/>
        <v>0</v>
      </c>
      <c r="E39">
        <f t="shared" si="24"/>
        <v>0</v>
      </c>
      <c r="F39">
        <f t="shared" si="24"/>
        <v>0</v>
      </c>
      <c r="G39" s="47">
        <v>0</v>
      </c>
      <c r="H39" s="23">
        <f t="shared" si="25"/>
        <v>0</v>
      </c>
      <c r="I39" s="23">
        <f t="shared" si="25"/>
        <v>0</v>
      </c>
      <c r="J39" s="23">
        <f t="shared" si="25"/>
        <v>0</v>
      </c>
      <c r="K39" s="23">
        <f t="shared" si="25"/>
        <v>0</v>
      </c>
      <c r="L39" s="47">
        <v>0</v>
      </c>
      <c r="M39" s="23">
        <f t="shared" si="4"/>
        <v>0</v>
      </c>
      <c r="N39" s="23">
        <f t="shared" si="4"/>
        <v>0</v>
      </c>
      <c r="O39" s="23">
        <f t="shared" si="4"/>
        <v>0</v>
      </c>
      <c r="P39" s="23">
        <f t="shared" si="4"/>
        <v>0</v>
      </c>
      <c r="Q39" s="47">
        <v>0</v>
      </c>
      <c r="R39" s="23">
        <f t="shared" si="6"/>
        <v>0</v>
      </c>
      <c r="S39" s="23">
        <f t="shared" si="6"/>
        <v>0</v>
      </c>
      <c r="T39" s="23">
        <f t="shared" si="6"/>
        <v>0</v>
      </c>
      <c r="U39" s="23">
        <f t="shared" si="6"/>
        <v>0</v>
      </c>
      <c r="V39" s="47">
        <v>0</v>
      </c>
      <c r="W39" s="23">
        <f t="shared" si="8"/>
        <v>0</v>
      </c>
      <c r="X39" s="23">
        <f t="shared" si="8"/>
        <v>0</v>
      </c>
      <c r="Y39" s="23">
        <f t="shared" si="8"/>
        <v>0</v>
      </c>
      <c r="Z39" s="23">
        <f t="shared" si="8"/>
        <v>0</v>
      </c>
      <c r="AA39" s="47">
        <v>0</v>
      </c>
      <c r="AB39" s="23">
        <f t="shared" si="10"/>
        <v>0</v>
      </c>
      <c r="AC39" s="23">
        <f t="shared" si="10"/>
        <v>0</v>
      </c>
      <c r="AD39" s="23">
        <f t="shared" si="10"/>
        <v>0</v>
      </c>
      <c r="AE39" s="23">
        <f t="shared" si="10"/>
        <v>0</v>
      </c>
      <c r="AF39" s="47">
        <v>0</v>
      </c>
      <c r="AG39" s="23">
        <f t="shared" si="12"/>
        <v>0</v>
      </c>
      <c r="AH39" s="23">
        <f t="shared" si="12"/>
        <v>0</v>
      </c>
      <c r="AI39" s="23">
        <f t="shared" si="12"/>
        <v>0</v>
      </c>
      <c r="AJ39" s="23">
        <f t="shared" si="12"/>
        <v>0</v>
      </c>
      <c r="AK39" s="47">
        <v>0</v>
      </c>
    </row>
    <row r="40" spans="1:37">
      <c r="A40" s="2" t="s">
        <v>14</v>
      </c>
      <c r="B40" s="47">
        <f>'Iron and steel'!C43</f>
        <v>267.11185308839981</v>
      </c>
      <c r="C40">
        <f t="shared" si="24"/>
        <v>280.4674457428394</v>
      </c>
      <c r="D40">
        <f t="shared" si="24"/>
        <v>293.82303839727905</v>
      </c>
      <c r="E40">
        <f t="shared" si="24"/>
        <v>307.17863105171864</v>
      </c>
      <c r="F40">
        <f t="shared" si="24"/>
        <v>320.53422370615829</v>
      </c>
      <c r="G40" s="47">
        <f>'Iron and steel'!D43</f>
        <v>333.88981636059788</v>
      </c>
      <c r="H40" s="23">
        <f t="shared" si="25"/>
        <v>338.3416805787412</v>
      </c>
      <c r="I40" s="23">
        <f t="shared" si="25"/>
        <v>342.79354479688453</v>
      </c>
      <c r="J40" s="23">
        <f t="shared" si="25"/>
        <v>347.24540901502792</v>
      </c>
      <c r="K40" s="23">
        <f t="shared" si="25"/>
        <v>351.69727323317125</v>
      </c>
      <c r="L40" s="47">
        <f>'Iron and steel'!E43</f>
        <v>356.14913745131457</v>
      </c>
      <c r="M40" s="23">
        <f t="shared" si="4"/>
        <v>360.6010016694583</v>
      </c>
      <c r="N40" s="23">
        <f t="shared" si="4"/>
        <v>365.05286588760197</v>
      </c>
      <c r="O40" s="23">
        <f t="shared" si="4"/>
        <v>369.50473010574569</v>
      </c>
      <c r="P40" s="23">
        <f t="shared" si="4"/>
        <v>373.95659432388936</v>
      </c>
      <c r="Q40" s="47">
        <f>'Iron and steel'!F43</f>
        <v>378.40845854203309</v>
      </c>
      <c r="R40" s="23">
        <f t="shared" si="6"/>
        <v>382.86032276017608</v>
      </c>
      <c r="S40" s="23">
        <f t="shared" si="6"/>
        <v>387.31218697831906</v>
      </c>
      <c r="T40" s="23">
        <f t="shared" si="6"/>
        <v>391.76405119646205</v>
      </c>
      <c r="U40" s="23">
        <f t="shared" si="6"/>
        <v>396.21591541460504</v>
      </c>
      <c r="V40" s="47">
        <f>'Iron and steel'!G43</f>
        <v>400.66777963274802</v>
      </c>
      <c r="W40" s="23">
        <f t="shared" si="8"/>
        <v>405.11964385089175</v>
      </c>
      <c r="X40" s="23">
        <f t="shared" si="8"/>
        <v>409.57150806903542</v>
      </c>
      <c r="Y40" s="23">
        <f t="shared" si="8"/>
        <v>414.02337228717914</v>
      </c>
      <c r="Z40" s="23">
        <f t="shared" si="8"/>
        <v>418.47523650532281</v>
      </c>
      <c r="AA40" s="47">
        <f>'Iron and steel'!H43</f>
        <v>422.92710072346654</v>
      </c>
      <c r="AB40" s="23">
        <f t="shared" si="10"/>
        <v>427.37896494160952</v>
      </c>
      <c r="AC40" s="23">
        <f t="shared" si="10"/>
        <v>431.83082915975251</v>
      </c>
      <c r="AD40" s="23">
        <f t="shared" si="10"/>
        <v>436.2826933778955</v>
      </c>
      <c r="AE40" s="23">
        <f t="shared" si="10"/>
        <v>440.73455759603848</v>
      </c>
      <c r="AF40" s="47">
        <f>'Iron and steel'!I43</f>
        <v>445.18642181418147</v>
      </c>
      <c r="AG40" s="23">
        <f t="shared" si="12"/>
        <v>449.63828603232446</v>
      </c>
      <c r="AH40" s="23">
        <f t="shared" si="12"/>
        <v>454.09015025046745</v>
      </c>
      <c r="AI40" s="23">
        <f t="shared" si="12"/>
        <v>458.54201446861043</v>
      </c>
      <c r="AJ40" s="23">
        <f t="shared" si="12"/>
        <v>462.99387868675342</v>
      </c>
      <c r="AK40" s="47">
        <f>'Iron and steel'!J43</f>
        <v>467.44574290489641</v>
      </c>
    </row>
    <row r="41" spans="1:37">
      <c r="A41" s="2" t="s">
        <v>15</v>
      </c>
      <c r="B41" s="47">
        <v>0</v>
      </c>
      <c r="C41">
        <f t="shared" si="24"/>
        <v>0</v>
      </c>
      <c r="D41">
        <f t="shared" si="24"/>
        <v>0</v>
      </c>
      <c r="E41">
        <f t="shared" si="24"/>
        <v>0</v>
      </c>
      <c r="F41">
        <f t="shared" si="24"/>
        <v>0</v>
      </c>
      <c r="G41" s="47">
        <v>0</v>
      </c>
      <c r="H41" s="23">
        <f t="shared" si="25"/>
        <v>0</v>
      </c>
      <c r="I41" s="23">
        <f t="shared" si="25"/>
        <v>0</v>
      </c>
      <c r="J41" s="23">
        <f t="shared" si="25"/>
        <v>0</v>
      </c>
      <c r="K41" s="23">
        <f t="shared" si="25"/>
        <v>0</v>
      </c>
      <c r="L41" s="47">
        <v>0</v>
      </c>
      <c r="M41" s="23">
        <f t="shared" si="4"/>
        <v>0</v>
      </c>
      <c r="N41" s="23">
        <f t="shared" si="4"/>
        <v>0</v>
      </c>
      <c r="O41" s="23">
        <f t="shared" si="4"/>
        <v>0</v>
      </c>
      <c r="P41" s="23">
        <f t="shared" si="4"/>
        <v>0</v>
      </c>
      <c r="Q41" s="47">
        <v>0</v>
      </c>
      <c r="R41" s="23">
        <f t="shared" si="6"/>
        <v>0</v>
      </c>
      <c r="S41" s="23">
        <f t="shared" si="6"/>
        <v>0</v>
      </c>
      <c r="T41" s="23">
        <f t="shared" si="6"/>
        <v>0</v>
      </c>
      <c r="U41" s="23">
        <f t="shared" si="6"/>
        <v>0</v>
      </c>
      <c r="V41" s="47">
        <v>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47">
        <v>0</v>
      </c>
      <c r="AB41" s="23">
        <f t="shared" si="10"/>
        <v>0</v>
      </c>
      <c r="AC41" s="23">
        <f t="shared" si="10"/>
        <v>0</v>
      </c>
      <c r="AD41" s="23">
        <f t="shared" si="10"/>
        <v>0</v>
      </c>
      <c r="AE41" s="23">
        <f t="shared" si="10"/>
        <v>0</v>
      </c>
      <c r="AF41" s="47">
        <v>0</v>
      </c>
      <c r="AG41" s="23">
        <f t="shared" si="12"/>
        <v>0</v>
      </c>
      <c r="AH41" s="23">
        <f t="shared" si="12"/>
        <v>0</v>
      </c>
      <c r="AI41" s="23">
        <f t="shared" si="12"/>
        <v>0</v>
      </c>
      <c r="AJ41" s="23">
        <f t="shared" si="12"/>
        <v>0</v>
      </c>
      <c r="AK41" s="47">
        <v>0</v>
      </c>
    </row>
    <row r="42" spans="1:37">
      <c r="A42" s="2" t="s">
        <v>16</v>
      </c>
      <c r="B42" s="47">
        <v>0</v>
      </c>
      <c r="C42">
        <f t="shared" si="24"/>
        <v>0</v>
      </c>
      <c r="D42">
        <f t="shared" si="24"/>
        <v>0</v>
      </c>
      <c r="E42">
        <f t="shared" si="24"/>
        <v>0</v>
      </c>
      <c r="F42">
        <f t="shared" si="24"/>
        <v>0</v>
      </c>
      <c r="G42" s="47">
        <v>0</v>
      </c>
      <c r="H42" s="23">
        <f t="shared" si="25"/>
        <v>0</v>
      </c>
      <c r="I42" s="23">
        <f t="shared" si="25"/>
        <v>0</v>
      </c>
      <c r="J42" s="23">
        <f t="shared" si="25"/>
        <v>0</v>
      </c>
      <c r="K42" s="23">
        <f t="shared" si="25"/>
        <v>0</v>
      </c>
      <c r="L42" s="47">
        <v>0</v>
      </c>
      <c r="M42" s="23">
        <f t="shared" si="4"/>
        <v>0</v>
      </c>
      <c r="N42" s="23">
        <f t="shared" si="4"/>
        <v>0</v>
      </c>
      <c r="O42" s="23">
        <f t="shared" si="4"/>
        <v>0</v>
      </c>
      <c r="P42" s="23">
        <f t="shared" si="4"/>
        <v>0</v>
      </c>
      <c r="Q42" s="47">
        <v>0</v>
      </c>
      <c r="R42" s="23">
        <f t="shared" si="6"/>
        <v>0</v>
      </c>
      <c r="S42" s="23">
        <f t="shared" si="6"/>
        <v>0</v>
      </c>
      <c r="T42" s="23">
        <f t="shared" si="6"/>
        <v>0</v>
      </c>
      <c r="U42" s="23">
        <f t="shared" si="6"/>
        <v>0</v>
      </c>
      <c r="V42" s="47">
        <v>0</v>
      </c>
      <c r="W42" s="23">
        <f t="shared" si="8"/>
        <v>0</v>
      </c>
      <c r="X42" s="23">
        <f t="shared" si="8"/>
        <v>0</v>
      </c>
      <c r="Y42" s="23">
        <f t="shared" si="8"/>
        <v>0</v>
      </c>
      <c r="Z42" s="23">
        <f t="shared" si="8"/>
        <v>0</v>
      </c>
      <c r="AA42" s="47">
        <v>0</v>
      </c>
      <c r="AB42" s="23">
        <f t="shared" si="10"/>
        <v>0</v>
      </c>
      <c r="AC42" s="23">
        <f t="shared" si="10"/>
        <v>0</v>
      </c>
      <c r="AD42" s="23">
        <f t="shared" si="10"/>
        <v>0</v>
      </c>
      <c r="AE42" s="23">
        <f t="shared" si="10"/>
        <v>0</v>
      </c>
      <c r="AF42" s="47">
        <v>0</v>
      </c>
      <c r="AG42" s="23">
        <f t="shared" si="12"/>
        <v>0</v>
      </c>
      <c r="AH42" s="23">
        <f t="shared" si="12"/>
        <v>0</v>
      </c>
      <c r="AI42" s="23">
        <f t="shared" si="12"/>
        <v>0</v>
      </c>
      <c r="AJ42" s="23">
        <f t="shared" si="12"/>
        <v>0</v>
      </c>
      <c r="AK42" s="47">
        <v>0</v>
      </c>
    </row>
    <row r="43" spans="1:37">
      <c r="B43" s="47"/>
      <c r="G43" s="47"/>
      <c r="H43" s="23"/>
      <c r="I43" s="23"/>
      <c r="J43" s="23"/>
      <c r="K43" s="23"/>
      <c r="L43" s="47"/>
      <c r="M43" s="23"/>
      <c r="N43" s="23"/>
      <c r="O43" s="23"/>
      <c r="P43" s="23"/>
      <c r="Q43" s="47"/>
      <c r="R43" s="23"/>
      <c r="S43" s="23"/>
      <c r="T43" s="23"/>
      <c r="U43" s="23"/>
      <c r="V43" s="47"/>
      <c r="W43" s="23"/>
      <c r="X43" s="23"/>
      <c r="Y43" s="23"/>
      <c r="Z43" s="23"/>
      <c r="AA43" s="47"/>
      <c r="AB43" s="23"/>
      <c r="AC43" s="23"/>
      <c r="AD43" s="23"/>
      <c r="AE43" s="23"/>
      <c r="AF43" s="47"/>
      <c r="AG43" s="23"/>
      <c r="AH43" s="23"/>
      <c r="AI43" s="23"/>
      <c r="AJ43" s="23"/>
      <c r="AK43" s="47"/>
    </row>
    <row r="44" spans="1:37" ht="14.65" thickBot="1">
      <c r="A44" s="1" t="s">
        <v>3</v>
      </c>
      <c r="B44" s="47"/>
      <c r="G44" s="47"/>
      <c r="H44" s="23"/>
      <c r="I44" s="23"/>
      <c r="J44" s="23"/>
      <c r="K44" s="23"/>
      <c r="L44" s="47"/>
      <c r="M44" s="23"/>
      <c r="N44" s="23"/>
      <c r="O44" s="23"/>
      <c r="P44" s="23"/>
      <c r="Q44" s="47"/>
      <c r="R44" s="23"/>
      <c r="S44" s="23"/>
      <c r="T44" s="23"/>
      <c r="U44" s="23"/>
      <c r="V44" s="47"/>
      <c r="W44" s="23"/>
      <c r="X44" s="23"/>
      <c r="Y44" s="23"/>
      <c r="Z44" s="23"/>
      <c r="AA44" s="47"/>
      <c r="AB44" s="23"/>
      <c r="AC44" s="23"/>
      <c r="AD44" s="23"/>
      <c r="AE44" s="23"/>
      <c r="AF44" s="47"/>
      <c r="AG44" s="23"/>
      <c r="AH44" s="23"/>
      <c r="AI44" s="23"/>
      <c r="AJ44" s="23"/>
      <c r="AK44" s="47"/>
    </row>
    <row r="45" spans="1:37" s="12" customFormat="1">
      <c r="A45" s="60" t="s">
        <v>7</v>
      </c>
      <c r="B45" s="61">
        <f>Chemicals!B35</f>
        <v>1939.5772726343994</v>
      </c>
      <c r="C45" s="61">
        <f>Chemicals!C35</f>
        <v>1900.0065332639997</v>
      </c>
      <c r="D45" s="76">
        <f>Chemicals!D35</f>
        <v>1904.3327633714612</v>
      </c>
      <c r="E45" s="12">
        <f>D45*(1+'Data MOP'!J45)</f>
        <v>1926.2216457090644</v>
      </c>
      <c r="F45" s="12">
        <f>E45*(1+'Data MOP'!K45)</f>
        <v>1948.1105280466677</v>
      </c>
      <c r="G45" s="12">
        <f>F45*(1+'Data MOP'!L45)</f>
        <v>1969.9994103842707</v>
      </c>
      <c r="H45" s="12">
        <f>G45*(1+'Data MOP'!M45)</f>
        <v>1991.8882927218738</v>
      </c>
      <c r="I45" s="12">
        <f>H45*(1+'Data MOP'!N45)</f>
        <v>2013.7771750594768</v>
      </c>
      <c r="J45" s="12">
        <f>I45*(1+'Data MOP'!O45)</f>
        <v>2035.6660573970798</v>
      </c>
      <c r="K45" s="12">
        <f>J45*(1+'Data MOP'!P45)</f>
        <v>2057.5549397346826</v>
      </c>
      <c r="L45" s="12">
        <f>K45*(1+'Data MOP'!Q45)</f>
        <v>2079.4438220722859</v>
      </c>
      <c r="M45" s="12">
        <f>L45*(1+'Data MOP'!R45)</f>
        <v>2166.9993514226976</v>
      </c>
      <c r="N45" s="12">
        <f>M45*(1+'Data MOP'!S45)</f>
        <v>2254.5548807731097</v>
      </c>
      <c r="O45" s="12">
        <f>N45*(1+'Data MOP'!T45)</f>
        <v>2342.1104101235219</v>
      </c>
      <c r="P45" s="12">
        <f>O45*(1+'Data MOP'!U45)</f>
        <v>2429.665939473934</v>
      </c>
      <c r="Q45" s="12">
        <f>P45*(1+'Data MOP'!V45)</f>
        <v>2517.2214688243462</v>
      </c>
      <c r="R45" s="12">
        <f>Q45*(1+'Data MOP'!W45)</f>
        <v>2582.8881158371555</v>
      </c>
      <c r="S45" s="12">
        <f>R45*(1+'Data MOP'!X45)</f>
        <v>2648.5547628499644</v>
      </c>
      <c r="T45" s="12">
        <f>S45*(1+'Data MOP'!Y45)</f>
        <v>2714.2214098627733</v>
      </c>
      <c r="U45" s="12">
        <f>T45*(1+'Data MOP'!Z45)</f>
        <v>2779.8880568755822</v>
      </c>
      <c r="V45" s="12">
        <f>U45*(1+'Data MOP'!AA45)</f>
        <v>2845.554703888391</v>
      </c>
      <c r="W45" s="12">
        <f>V45*(1+'Data MOP'!AB45)</f>
        <v>2889.3324685635971</v>
      </c>
      <c r="X45" s="12">
        <f>W45*(1+'Data MOP'!AC45)</f>
        <v>2933.1102332388032</v>
      </c>
      <c r="Y45" s="12">
        <f>X45*(1+'Data MOP'!AD45)</f>
        <v>2976.8879979140092</v>
      </c>
      <c r="Z45" s="12">
        <f>Y45*(1+'Data MOP'!AE45)</f>
        <v>3020.6657625892153</v>
      </c>
      <c r="AA45" s="12">
        <f>Z45*(1+'Data MOP'!AF45)</f>
        <v>3064.4435272644214</v>
      </c>
      <c r="AB45" s="12">
        <f>AA45*(1+'Data MOP'!AG45)</f>
        <v>3108.2212919396275</v>
      </c>
      <c r="AC45" s="12">
        <f>AB45*(1+'Data MOP'!AH45)</f>
        <v>3151.9990566148335</v>
      </c>
      <c r="AD45" s="12">
        <f>AC45*(1+'Data MOP'!AI45)</f>
        <v>3195.7768212900396</v>
      </c>
      <c r="AE45" s="12">
        <f>AD45*(1+'Data MOP'!AJ45)</f>
        <v>3239.5545859652457</v>
      </c>
      <c r="AF45" s="12">
        <f>AE45*(1+'Data MOP'!AK45)</f>
        <v>3283.3323506404518</v>
      </c>
      <c r="AG45" s="12">
        <f>AF45*(1+'Data MOP'!AL45)</f>
        <v>3348.9989976532606</v>
      </c>
      <c r="AH45" s="12">
        <f>AG45*(1+'Data MOP'!AM45)</f>
        <v>3414.6656446660695</v>
      </c>
      <c r="AI45" s="12">
        <f>AH45*(1+'Data MOP'!AN45)</f>
        <v>3480.3322916788784</v>
      </c>
      <c r="AJ45" s="12">
        <f>AI45*(1+'Data MOP'!AO45)</f>
        <v>3545.9989386916873</v>
      </c>
      <c r="AK45" s="12">
        <f>AJ45*(1+'Data MOP'!AP45)</f>
        <v>3611.6655857044966</v>
      </c>
    </row>
    <row r="46" spans="1:37" s="12" customFormat="1">
      <c r="A46" s="60" t="s">
        <v>8</v>
      </c>
      <c r="B46" s="61">
        <f>Chemicals!B36</f>
        <v>171.92037631898995</v>
      </c>
      <c r="C46" s="61">
        <f>Chemicals!C36</f>
        <v>125.76592376797797</v>
      </c>
      <c r="D46" s="77">
        <f>Chemicals!D36</f>
        <v>149.109338599354</v>
      </c>
      <c r="E46" s="12">
        <f>D46*(1+'Data MOP'!J47)</f>
        <v>145.05194163066409</v>
      </c>
      <c r="F46" s="12">
        <f>E46*(1+'Data MOP'!K47)</f>
        <v>140.99454466197417</v>
      </c>
      <c r="G46" s="12">
        <f>F46*(1+'Data MOP'!L47)</f>
        <v>136.93714769328426</v>
      </c>
      <c r="H46" s="12">
        <f>G46*(1+'Data MOP'!M47)</f>
        <v>139.98019541980167</v>
      </c>
      <c r="I46" s="12">
        <f>H46*(1+'Data MOP'!N47)</f>
        <v>143.02324314631912</v>
      </c>
      <c r="J46" s="12">
        <f>I46*(1+'Data MOP'!O47)</f>
        <v>146.06629087283653</v>
      </c>
      <c r="K46" s="12">
        <f>J46*(1+'Data MOP'!P47)</f>
        <v>149.10933859935395</v>
      </c>
      <c r="L46" s="12">
        <f>K46*(1+'Data MOP'!Q47)</f>
        <v>152.15238632587139</v>
      </c>
      <c r="M46" s="12">
        <f>L46*(1+'Data MOP'!R47)</f>
        <v>157.22413253673378</v>
      </c>
      <c r="N46" s="12">
        <f>M46*(1+'Data MOP'!S47)</f>
        <v>162.29587874759616</v>
      </c>
      <c r="O46" s="12">
        <f>N46*(1+'Data MOP'!T47)</f>
        <v>167.36762495845855</v>
      </c>
      <c r="P46" s="12">
        <f>O46*(1+'Data MOP'!U47)</f>
        <v>172.43937116932094</v>
      </c>
      <c r="Q46" s="12">
        <f>P46*(1+'Data MOP'!V47)</f>
        <v>177.51111738018329</v>
      </c>
      <c r="R46" s="12">
        <f>Q46*(1+'Data MOP'!W47)</f>
        <v>184.61156207539062</v>
      </c>
      <c r="S46" s="12">
        <f>R46*(1+'Data MOP'!X47)</f>
        <v>191.71200677059798</v>
      </c>
      <c r="T46" s="12">
        <f>S46*(1+'Data MOP'!Y47)</f>
        <v>198.81245146580531</v>
      </c>
      <c r="U46" s="12">
        <f>T46*(1+'Data MOP'!Z47)</f>
        <v>205.91289616101267</v>
      </c>
      <c r="V46" s="12">
        <f>U46*(1+'Data MOP'!AA47)</f>
        <v>213.01334085622003</v>
      </c>
      <c r="W46" s="12">
        <f>V46*(1+'Data MOP'!AB47)</f>
        <v>219.09943630925486</v>
      </c>
      <c r="X46" s="12">
        <f>W46*(1+'Data MOP'!AC47)</f>
        <v>225.18553176228968</v>
      </c>
      <c r="Y46" s="12">
        <f>X46*(1+'Data MOP'!AD47)</f>
        <v>231.27162721532454</v>
      </c>
      <c r="Z46" s="12">
        <f>Y46*(1+'Data MOP'!AE47)</f>
        <v>237.35772266835943</v>
      </c>
      <c r="AA46" s="12">
        <f>Z46*(1+'Data MOP'!AF47)</f>
        <v>243.44381812139426</v>
      </c>
      <c r="AB46" s="12">
        <f>AA46*(1+'Data MOP'!AG47)</f>
        <v>249.52991357442909</v>
      </c>
      <c r="AC46" s="12">
        <f>AB46*(1+'Data MOP'!AH47)</f>
        <v>255.61600902746395</v>
      </c>
      <c r="AD46" s="12">
        <f>AC46*(1+'Data MOP'!AI47)</f>
        <v>261.7021044804988</v>
      </c>
      <c r="AE46" s="12">
        <f>AD46*(1+'Data MOP'!AJ47)</f>
        <v>267.78819993353369</v>
      </c>
      <c r="AF46" s="12">
        <f>AE46*(1+'Data MOP'!AK47)</f>
        <v>273.87429538656852</v>
      </c>
      <c r="AG46" s="12">
        <f>AF46*(1+'Data MOP'!AL47)</f>
        <v>276.91734311308596</v>
      </c>
      <c r="AH46" s="12">
        <f>AG46*(1+'Data MOP'!AM47)</f>
        <v>279.96039083960341</v>
      </c>
      <c r="AI46" s="12">
        <f>AH46*(1+'Data MOP'!AN47)</f>
        <v>283.00343856612085</v>
      </c>
      <c r="AJ46" s="12">
        <f>AI46*(1+'Data MOP'!AO47)</f>
        <v>286.04648629263829</v>
      </c>
      <c r="AK46" s="12">
        <f>AJ46*(1+'Data MOP'!AP47)</f>
        <v>289.08953401915574</v>
      </c>
    </row>
    <row r="47" spans="1:37" s="12" customFormat="1">
      <c r="A47" s="60" t="s">
        <v>9</v>
      </c>
      <c r="B47" s="61">
        <f>Chemicals!B37</f>
        <v>2222.31008454524</v>
      </c>
      <c r="C47" s="61">
        <f>Chemicals!C37</f>
        <v>2197.9106368805983</v>
      </c>
      <c r="D47" s="77">
        <f>Chemicals!D37</f>
        <v>2162.6601586510533</v>
      </c>
      <c r="E47" s="12">
        <f>D47*(1+'Data MOP'!J49)</f>
        <v>2263.2490032394744</v>
      </c>
      <c r="F47" s="12">
        <f>E47*(1+'Data MOP'!K49)</f>
        <v>2363.8378478278955</v>
      </c>
      <c r="G47" s="12">
        <f>F47*(1+'Data MOP'!L49)</f>
        <v>2464.4266924163167</v>
      </c>
      <c r="H47" s="12">
        <f>G47*(1+'Data MOP'!M49)</f>
        <v>2554.9566525458958</v>
      </c>
      <c r="I47" s="12">
        <f>H47*(1+'Data MOP'!N49)</f>
        <v>2645.4866126754746</v>
      </c>
      <c r="J47" s="12">
        <f>I47*(1+'Data MOP'!O49)</f>
        <v>2736.0165728050533</v>
      </c>
      <c r="K47" s="12">
        <f>J47*(1+'Data MOP'!P49)</f>
        <v>2826.5465329346325</v>
      </c>
      <c r="L47" s="12">
        <f>K47*(1+'Data MOP'!Q49)</f>
        <v>2917.0764930642117</v>
      </c>
      <c r="M47" s="12">
        <f>L47*(1+'Data MOP'!R49)</f>
        <v>3007.6064531937905</v>
      </c>
      <c r="N47" s="12">
        <f>M47*(1+'Data MOP'!S49)</f>
        <v>3098.1364133233692</v>
      </c>
      <c r="O47" s="12">
        <f>N47*(1+'Data MOP'!T49)</f>
        <v>3188.6663734529484</v>
      </c>
      <c r="P47" s="12">
        <f>O47*(1+'Data MOP'!U49)</f>
        <v>3279.1963335825276</v>
      </c>
      <c r="Q47" s="12">
        <f>P47*(1+'Data MOP'!V49)</f>
        <v>3369.7262937121068</v>
      </c>
      <c r="R47" s="12">
        <f>Q47*(1+'Data MOP'!W49)</f>
        <v>3440.1384849240021</v>
      </c>
      <c r="S47" s="12">
        <f>R47*(1+'Data MOP'!X49)</f>
        <v>3510.5506761358965</v>
      </c>
      <c r="T47" s="12">
        <f>S47*(1+'Data MOP'!Y49)</f>
        <v>3580.962867347791</v>
      </c>
      <c r="U47" s="12">
        <f>T47*(1+'Data MOP'!Z49)</f>
        <v>3651.3750585596858</v>
      </c>
      <c r="V47" s="12">
        <f>U47*(1+'Data MOP'!AA49)</f>
        <v>3721.7872497715807</v>
      </c>
      <c r="W47" s="12">
        <f>V47*(1+'Data MOP'!AB49)</f>
        <v>3812.3172099011595</v>
      </c>
      <c r="X47" s="12">
        <f>W47*(1+'Data MOP'!AC49)</f>
        <v>3902.8471700307387</v>
      </c>
      <c r="Y47" s="12">
        <f>X47*(1+'Data MOP'!AD49)</f>
        <v>3993.3771301603174</v>
      </c>
      <c r="Z47" s="12">
        <f>Y47*(1+'Data MOP'!AE49)</f>
        <v>4083.9070902898966</v>
      </c>
      <c r="AA47" s="12">
        <f>Z47*(1+'Data MOP'!AF49)</f>
        <v>4174.4370504194758</v>
      </c>
      <c r="AB47" s="12">
        <f>AA47*(1+'Data MOP'!AG49)</f>
        <v>4214.6725882548444</v>
      </c>
      <c r="AC47" s="12">
        <f>AB47*(1+'Data MOP'!AH49)</f>
        <v>4254.908126090213</v>
      </c>
      <c r="AD47" s="12">
        <f>AC47*(1+'Data MOP'!AI49)</f>
        <v>4295.1436639255817</v>
      </c>
      <c r="AE47" s="12">
        <f>AD47*(1+'Data MOP'!AJ49)</f>
        <v>4335.3792017609503</v>
      </c>
      <c r="AF47" s="12">
        <f>AE47*(1+'Data MOP'!AK49)</f>
        <v>4375.6147395963189</v>
      </c>
      <c r="AG47" s="12">
        <f>AF47*(1+'Data MOP'!AL49)</f>
        <v>4395.7325085140037</v>
      </c>
      <c r="AH47" s="12">
        <f>AG47*(1+'Data MOP'!AM49)</f>
        <v>4415.8502774316876</v>
      </c>
      <c r="AI47" s="12">
        <f>AH47*(1+'Data MOP'!AN49)</f>
        <v>4435.9680463493714</v>
      </c>
      <c r="AJ47" s="12">
        <f>AI47*(1+'Data MOP'!AO49)</f>
        <v>4456.0858152670562</v>
      </c>
      <c r="AK47" s="12">
        <f>AJ47*(1+'Data MOP'!AP49)</f>
        <v>4476.2035841847401</v>
      </c>
    </row>
    <row r="48" spans="1:37" s="12" customFormat="1">
      <c r="A48" s="60" t="s">
        <v>10</v>
      </c>
      <c r="B48" s="61">
        <f>Chemicals!B38</f>
        <v>151.85919424856536</v>
      </c>
      <c r="C48" s="61">
        <f>Chemicals!C38</f>
        <v>141.60333559476766</v>
      </c>
      <c r="D48" s="77">
        <f>Chemicals!D38</f>
        <v>146.00615116197579</v>
      </c>
      <c r="E48" s="12">
        <f>D48*(1+'Data MOP'!J51)</f>
        <v>146.00615116197579</v>
      </c>
      <c r="F48" s="12">
        <f>E48*(1+'Data MOP'!K51)</f>
        <v>146.00615116197579</v>
      </c>
      <c r="G48" s="12">
        <f>F48*(1+'Data MOP'!L51)</f>
        <v>146.00615116197579</v>
      </c>
      <c r="H48" s="12">
        <f>G48*(1+'Data MOP'!M51)</f>
        <v>155.73989457277418</v>
      </c>
      <c r="I48" s="12">
        <f>H48*(1+'Data MOP'!N51)</f>
        <v>165.47363798357256</v>
      </c>
      <c r="J48" s="12">
        <f>I48*(1+'Data MOP'!O51)</f>
        <v>175.20738139437094</v>
      </c>
      <c r="K48" s="12">
        <f>J48*(1+'Data MOP'!P51)</f>
        <v>184.94112480516932</v>
      </c>
      <c r="L48" s="12">
        <f>K48*(1+'Data MOP'!Q51)</f>
        <v>194.67486821596771</v>
      </c>
      <c r="M48" s="12">
        <f>L48*(1+'Data MOP'!R51)</f>
        <v>194.67486821596771</v>
      </c>
      <c r="N48" s="12">
        <f>M48*(1+'Data MOP'!S51)</f>
        <v>194.67486821596771</v>
      </c>
      <c r="O48" s="12">
        <f>N48*(1+'Data MOP'!T51)</f>
        <v>194.67486821596771</v>
      </c>
      <c r="P48" s="12">
        <f>O48*(1+'Data MOP'!U51)</f>
        <v>194.67486821596771</v>
      </c>
      <c r="Q48" s="12">
        <f>P48*(1+'Data MOP'!V51)</f>
        <v>194.67486821596771</v>
      </c>
      <c r="R48" s="12">
        <f>Q48*(1+'Data MOP'!W51)</f>
        <v>204.40861162676609</v>
      </c>
      <c r="S48" s="12">
        <f>R48*(1+'Data MOP'!X51)</f>
        <v>214.14235503756447</v>
      </c>
      <c r="T48" s="12">
        <f>S48*(1+'Data MOP'!Y51)</f>
        <v>223.87609844836285</v>
      </c>
      <c r="U48" s="12">
        <f>T48*(1+'Data MOP'!Z51)</f>
        <v>233.60984185916124</v>
      </c>
      <c r="V48" s="12">
        <f>U48*(1+'Data MOP'!AA51)</f>
        <v>243.34358526995965</v>
      </c>
      <c r="W48" s="12">
        <f>V48*(1+'Data MOP'!AB51)</f>
        <v>243.34358526995965</v>
      </c>
      <c r="X48" s="12">
        <f>W48*(1+'Data MOP'!AC51)</f>
        <v>243.34358526995965</v>
      </c>
      <c r="Y48" s="12">
        <f>X48*(1+'Data MOP'!AD51)</f>
        <v>243.34358526995965</v>
      </c>
      <c r="Z48" s="12">
        <f>Y48*(1+'Data MOP'!AE51)</f>
        <v>243.34358526995965</v>
      </c>
      <c r="AA48" s="12">
        <f>Z48*(1+'Data MOP'!AF51)</f>
        <v>243.34358526995965</v>
      </c>
      <c r="AB48" s="12">
        <f>AA48*(1+'Data MOP'!AG51)</f>
        <v>243.34358526995965</v>
      </c>
      <c r="AC48" s="12">
        <f>AB48*(1+'Data MOP'!AH51)</f>
        <v>243.34358526995965</v>
      </c>
      <c r="AD48" s="12">
        <f>AC48*(1+'Data MOP'!AI51)</f>
        <v>243.34358526995965</v>
      </c>
      <c r="AE48" s="12">
        <f>AD48*(1+'Data MOP'!AJ51)</f>
        <v>243.34358526995965</v>
      </c>
      <c r="AF48" s="12">
        <f>AE48*(1+'Data MOP'!AK51)</f>
        <v>243.34358526995965</v>
      </c>
      <c r="AG48" s="12">
        <f>AF48*(1+'Data MOP'!AL51)</f>
        <v>262.81107209155641</v>
      </c>
      <c r="AH48" s="12">
        <f>AG48*(1+'Data MOP'!AM51)</f>
        <v>282.27855891315318</v>
      </c>
      <c r="AI48" s="12">
        <f>AH48*(1+'Data MOP'!AN51)</f>
        <v>301.74604573474994</v>
      </c>
      <c r="AJ48" s="12">
        <f>AI48*(1+'Data MOP'!AO51)</f>
        <v>321.21353255634671</v>
      </c>
      <c r="AK48" s="12">
        <f>AJ48*(1+'Data MOP'!AP51)</f>
        <v>340.68101937794347</v>
      </c>
    </row>
    <row r="49" spans="1:37" s="12" customFormat="1">
      <c r="A49" s="60" t="s">
        <v>11</v>
      </c>
      <c r="B49" s="61">
        <f>Chemicals!B39</f>
        <v>1967.076226836972</v>
      </c>
      <c r="C49" s="61">
        <f>Chemicals!C39</f>
        <v>1866.4570984348347</v>
      </c>
      <c r="D49" s="77">
        <f>Chemicals!D39</f>
        <v>2312.1651788099048</v>
      </c>
      <c r="E49" s="12">
        <f>D49*(1+'Data MOP'!J51)</f>
        <v>2312.1651788099048</v>
      </c>
      <c r="F49" s="12">
        <f>E49*(1+'Data MOP'!K51)</f>
        <v>2312.1651788099048</v>
      </c>
      <c r="G49" s="12">
        <f>F49*(1+'Data MOP'!L51)</f>
        <v>2312.1651788099048</v>
      </c>
      <c r="H49" s="12">
        <f>G49*(1+'Data MOP'!M51)</f>
        <v>2466.3095240638986</v>
      </c>
      <c r="I49" s="12">
        <f>H49*(1+'Data MOP'!N51)</f>
        <v>2620.4538693178924</v>
      </c>
      <c r="J49" s="12">
        <f>I49*(1+'Data MOP'!O51)</f>
        <v>2774.5982145718863</v>
      </c>
      <c r="K49" s="12">
        <f>J49*(1+'Data MOP'!P51)</f>
        <v>2928.7425598258801</v>
      </c>
      <c r="L49" s="12">
        <f>K49*(1+'Data MOP'!Q51)</f>
        <v>3082.8869050798735</v>
      </c>
      <c r="M49" s="12">
        <f>L49*(1+'Data MOP'!R51)</f>
        <v>3082.8869050798735</v>
      </c>
      <c r="N49" s="12">
        <f>M49*(1+'Data MOP'!S51)</f>
        <v>3082.8869050798735</v>
      </c>
      <c r="O49" s="12">
        <f>N49*(1+'Data MOP'!T51)</f>
        <v>3082.8869050798735</v>
      </c>
      <c r="P49" s="12">
        <f>O49*(1+'Data MOP'!U51)</f>
        <v>3082.8869050798735</v>
      </c>
      <c r="Q49" s="12">
        <f>P49*(1+'Data MOP'!V51)</f>
        <v>3082.8869050798735</v>
      </c>
      <c r="R49" s="12">
        <f>Q49*(1+'Data MOP'!W51)</f>
        <v>3237.0312503338673</v>
      </c>
      <c r="S49" s="12">
        <f>R49*(1+'Data MOP'!X51)</f>
        <v>3391.1755955878612</v>
      </c>
      <c r="T49" s="12">
        <f>S49*(1+'Data MOP'!Y51)</f>
        <v>3545.3199408418545</v>
      </c>
      <c r="U49" s="12">
        <f>T49*(1+'Data MOP'!Z51)</f>
        <v>3699.4642860958479</v>
      </c>
      <c r="V49" s="12">
        <f>U49*(1+'Data MOP'!AA51)</f>
        <v>3853.6086313498417</v>
      </c>
      <c r="W49" s="12">
        <f>V49*(1+'Data MOP'!AB51)</f>
        <v>3853.6086313498417</v>
      </c>
      <c r="X49" s="12">
        <f>W49*(1+'Data MOP'!AC51)</f>
        <v>3853.6086313498417</v>
      </c>
      <c r="Y49" s="12">
        <f>X49*(1+'Data MOP'!AD51)</f>
        <v>3853.6086313498417</v>
      </c>
      <c r="Z49" s="12">
        <f>Y49*(1+'Data MOP'!AE51)</f>
        <v>3853.6086313498417</v>
      </c>
      <c r="AA49" s="12">
        <f>Z49*(1+'Data MOP'!AF51)</f>
        <v>3853.6086313498417</v>
      </c>
      <c r="AB49" s="12">
        <f>AA49*(1+'Data MOP'!AG51)</f>
        <v>3853.6086313498417</v>
      </c>
      <c r="AC49" s="12">
        <f>AB49*(1+'Data MOP'!AH51)</f>
        <v>3853.6086313498417</v>
      </c>
      <c r="AD49" s="12">
        <f>AC49*(1+'Data MOP'!AI51)</f>
        <v>3853.6086313498417</v>
      </c>
      <c r="AE49" s="12">
        <f>AD49*(1+'Data MOP'!AJ51)</f>
        <v>3853.6086313498417</v>
      </c>
      <c r="AF49" s="12">
        <f>AE49*(1+'Data MOP'!AK51)</f>
        <v>3853.6086313498417</v>
      </c>
      <c r="AG49" s="12">
        <f>AF49*(1+'Data MOP'!AL51)</f>
        <v>4161.8973218578294</v>
      </c>
      <c r="AH49" s="12">
        <f>AG49*(1+'Data MOP'!AM51)</f>
        <v>4470.1860123658162</v>
      </c>
      <c r="AI49" s="12">
        <f>AH49*(1+'Data MOP'!AN51)</f>
        <v>4778.4747028738029</v>
      </c>
      <c r="AJ49" s="12">
        <f>AI49*(1+'Data MOP'!AO51)</f>
        <v>5086.7633933817897</v>
      </c>
      <c r="AK49" s="12">
        <f>AJ49*(1+'Data MOP'!AP51)</f>
        <v>5395.0520838897764</v>
      </c>
    </row>
    <row r="50" spans="1:37" s="12" customFormat="1">
      <c r="A50" s="60" t="s">
        <v>12</v>
      </c>
      <c r="B50" s="61">
        <f>Chemicals!B40</f>
        <v>0</v>
      </c>
      <c r="C50" s="61">
        <f>Chemicals!C40</f>
        <v>0</v>
      </c>
      <c r="D50" s="77">
        <f>Chemicals!D40</f>
        <v>0</v>
      </c>
      <c r="E50" s="12">
        <f>D50*(1+'Data MOP'!J51)</f>
        <v>0</v>
      </c>
      <c r="F50" s="12">
        <f>E50*(1+'Data MOP'!K51)</f>
        <v>0</v>
      </c>
      <c r="G50" s="12">
        <f>F50*(1+'Data MOP'!L51)</f>
        <v>0</v>
      </c>
      <c r="H50" s="12">
        <f>G50*(1+'Data MOP'!M51)</f>
        <v>0</v>
      </c>
      <c r="I50" s="12">
        <f>H50*(1+'Data MOP'!N51)</f>
        <v>0</v>
      </c>
      <c r="J50" s="12">
        <f>I50*(1+'Data MOP'!O51)</f>
        <v>0</v>
      </c>
      <c r="K50" s="12">
        <f>J50*(1+'Data MOP'!P51)</f>
        <v>0</v>
      </c>
      <c r="L50" s="12">
        <f>K50*(1+'Data MOP'!Q51)</f>
        <v>0</v>
      </c>
      <c r="M50" s="12">
        <f>L50*(1+'Data MOP'!R51)</f>
        <v>0</v>
      </c>
      <c r="N50" s="12">
        <f>M50*(1+'Data MOP'!S51)</f>
        <v>0</v>
      </c>
      <c r="O50" s="12">
        <f>N50*(1+'Data MOP'!T51)</f>
        <v>0</v>
      </c>
      <c r="P50" s="12">
        <f>O50*(1+'Data MOP'!U51)</f>
        <v>0</v>
      </c>
      <c r="Q50" s="12">
        <f>P50*(1+'Data MOP'!V51)</f>
        <v>0</v>
      </c>
      <c r="R50" s="12">
        <f>Q50*(1+'Data MOP'!W51)</f>
        <v>0</v>
      </c>
      <c r="S50" s="12">
        <f>R50*(1+'Data MOP'!X51)</f>
        <v>0</v>
      </c>
      <c r="T50" s="12">
        <f>S50*(1+'Data MOP'!Y51)</f>
        <v>0</v>
      </c>
      <c r="U50" s="12">
        <f>T50*(1+'Data MOP'!Z51)</f>
        <v>0</v>
      </c>
      <c r="V50" s="12">
        <f>U50*(1+'Data MOP'!AA51)</f>
        <v>0</v>
      </c>
      <c r="W50" s="12">
        <f>V50*(1+'Data MOP'!AB51)</f>
        <v>0</v>
      </c>
      <c r="X50" s="12">
        <f>W50*(1+'Data MOP'!AC51)</f>
        <v>0</v>
      </c>
      <c r="Y50" s="12">
        <f>X50*(1+'Data MOP'!AD51)</f>
        <v>0</v>
      </c>
      <c r="Z50" s="12">
        <f>Y50*(1+'Data MOP'!AE51)</f>
        <v>0</v>
      </c>
      <c r="AA50" s="12">
        <f>Z50*(1+'Data MOP'!AF51)</f>
        <v>0</v>
      </c>
      <c r="AB50" s="12">
        <f>AA50*(1+'Data MOP'!AG51)</f>
        <v>0</v>
      </c>
      <c r="AC50" s="12">
        <f>AB50*(1+'Data MOP'!AH51)</f>
        <v>0</v>
      </c>
      <c r="AD50" s="12">
        <f>AC50*(1+'Data MOP'!AI51)</f>
        <v>0</v>
      </c>
      <c r="AE50" s="12">
        <f>AD50*(1+'Data MOP'!AJ51)</f>
        <v>0</v>
      </c>
      <c r="AF50" s="12">
        <f>AE50*(1+'Data MOP'!AK51)</f>
        <v>0</v>
      </c>
      <c r="AG50" s="12">
        <f>AF50*(1+'Data MOP'!AL51)</f>
        <v>0</v>
      </c>
      <c r="AH50" s="12">
        <f>AG50*(1+'Data MOP'!AM51)</f>
        <v>0</v>
      </c>
      <c r="AI50" s="12">
        <f>AH50*(1+'Data MOP'!AN51)</f>
        <v>0</v>
      </c>
      <c r="AJ50" s="12">
        <f>AI50*(1+'Data MOP'!AO51)</f>
        <v>0</v>
      </c>
      <c r="AK50" s="12">
        <f>AJ50*(1+'Data MOP'!AP51)</f>
        <v>0</v>
      </c>
    </row>
    <row r="51" spans="1:37" s="12" customFormat="1">
      <c r="A51" s="60" t="s">
        <v>13</v>
      </c>
      <c r="B51" s="61">
        <f>Chemicals!B41</f>
        <v>0</v>
      </c>
      <c r="C51" s="61">
        <f>Chemicals!C41</f>
        <v>0</v>
      </c>
      <c r="D51" s="77">
        <f>Chemicals!D41</f>
        <v>0</v>
      </c>
      <c r="E51" s="12">
        <f>D51*(1+'Data MOP'!J52)</f>
        <v>0</v>
      </c>
      <c r="F51" s="12">
        <f>E51*(1+'Data MOP'!K52)</f>
        <v>0</v>
      </c>
      <c r="G51" s="12">
        <f>F51*(1+'Data MOP'!L52)</f>
        <v>0</v>
      </c>
      <c r="H51" s="12">
        <f>G51*(1+'Data MOP'!M52)</f>
        <v>0</v>
      </c>
      <c r="I51" s="12">
        <f>H51*(1+'Data MOP'!N52)</f>
        <v>0</v>
      </c>
      <c r="J51" s="12">
        <f>I51*(1+'Data MOP'!O52)</f>
        <v>0</v>
      </c>
      <c r="K51" s="12">
        <f>J51*(1+'Data MOP'!P52)</f>
        <v>0</v>
      </c>
      <c r="L51" s="12">
        <f>K51*(1+'Data MOP'!Q52)</f>
        <v>0</v>
      </c>
      <c r="M51" s="12">
        <f>L51*(1+'Data MOP'!R52)</f>
        <v>0</v>
      </c>
      <c r="N51" s="12">
        <f>M51*(1+'Data MOP'!S52)</f>
        <v>0</v>
      </c>
      <c r="O51" s="12">
        <f>N51*(1+'Data MOP'!T52)</f>
        <v>0</v>
      </c>
      <c r="P51" s="12">
        <f>O51*(1+'Data MOP'!U52)</f>
        <v>0</v>
      </c>
      <c r="Q51" s="12">
        <f>P51*(1+'Data MOP'!V52)</f>
        <v>0</v>
      </c>
      <c r="R51" s="12">
        <f>Q51*(1+'Data MOP'!W52)</f>
        <v>0</v>
      </c>
      <c r="S51" s="12">
        <f>R51*(1+'Data MOP'!X52)</f>
        <v>0</v>
      </c>
      <c r="T51" s="12">
        <f>S51*(1+'Data MOP'!Y52)</f>
        <v>0</v>
      </c>
      <c r="U51" s="12">
        <f>T51*(1+'Data MOP'!Z52)</f>
        <v>0</v>
      </c>
      <c r="V51" s="12">
        <f>U51*(1+'Data MOP'!AA52)</f>
        <v>0</v>
      </c>
      <c r="W51" s="12">
        <f>V51*(1+'Data MOP'!AB52)</f>
        <v>0</v>
      </c>
      <c r="X51" s="12">
        <f>W51*(1+'Data MOP'!AC52)</f>
        <v>0</v>
      </c>
      <c r="Y51" s="12">
        <f>X51*(1+'Data MOP'!AD52)</f>
        <v>0</v>
      </c>
      <c r="Z51" s="12">
        <f>Y51*(1+'Data MOP'!AE52)</f>
        <v>0</v>
      </c>
      <c r="AA51" s="12">
        <f>Z51*(1+'Data MOP'!AF52)</f>
        <v>0</v>
      </c>
      <c r="AB51" s="12">
        <f>AA51*(1+'Data MOP'!AG52)</f>
        <v>0</v>
      </c>
      <c r="AC51" s="12">
        <f>AB51*(1+'Data MOP'!AH52)</f>
        <v>0</v>
      </c>
      <c r="AD51" s="12">
        <f>AC51*(1+'Data MOP'!AI52)</f>
        <v>0</v>
      </c>
      <c r="AE51" s="12">
        <f>AD51*(1+'Data MOP'!AJ52)</f>
        <v>0</v>
      </c>
      <c r="AF51" s="12">
        <f>AE51*(1+'Data MOP'!AK52)</f>
        <v>0</v>
      </c>
      <c r="AG51" s="12">
        <f>AF51*(1+'Data MOP'!AL52)</f>
        <v>0</v>
      </c>
      <c r="AH51" s="12">
        <f>AG51*(1+'Data MOP'!AM52)</f>
        <v>0</v>
      </c>
      <c r="AI51" s="12">
        <f>AH51*(1+'Data MOP'!AN52)</f>
        <v>0</v>
      </c>
      <c r="AJ51" s="12">
        <f>AI51*(1+'Data MOP'!AO52)</f>
        <v>0</v>
      </c>
      <c r="AK51" s="12">
        <f>AJ51*(1+'Data MOP'!AP52)</f>
        <v>0</v>
      </c>
    </row>
    <row r="52" spans="1:37" s="12" customFormat="1">
      <c r="A52" s="60" t="s">
        <v>14</v>
      </c>
      <c r="B52" s="61">
        <f>Chemicals!B42</f>
        <v>206.60502103448715</v>
      </c>
      <c r="C52" s="61">
        <f>Chemicals!C42</f>
        <v>325.97885103011544</v>
      </c>
      <c r="D52" s="77">
        <f>Chemicals!D42</f>
        <v>132.99855219219754</v>
      </c>
      <c r="E52" s="12">
        <f>D52*(1+'Data MOP'!J57)</f>
        <v>141.67237081342782</v>
      </c>
      <c r="F52" s="12">
        <f>E52*(1+'Data MOP'!K57)</f>
        <v>150.3461894346581</v>
      </c>
      <c r="G52" s="12">
        <f>F52*(1+'Data MOP'!L57)</f>
        <v>159.02000805588838</v>
      </c>
      <c r="H52" s="12">
        <f>G52*(1+'Data MOP'!M57)</f>
        <v>161.9112809296318</v>
      </c>
      <c r="I52" s="12">
        <f>H52*(1+'Data MOP'!N57)</f>
        <v>164.80255380337522</v>
      </c>
      <c r="J52" s="12">
        <f>I52*(1+'Data MOP'!O57)</f>
        <v>167.69382667711866</v>
      </c>
      <c r="K52" s="12">
        <f>J52*(1+'Data MOP'!P57)</f>
        <v>170.58509955086208</v>
      </c>
      <c r="L52" s="12">
        <f>K52*(1+'Data MOP'!Q57)</f>
        <v>173.4763724246055</v>
      </c>
      <c r="M52" s="12">
        <f>L52*(1+'Data MOP'!R57)</f>
        <v>176.36764529834892</v>
      </c>
      <c r="N52" s="12">
        <f>M52*(1+'Data MOP'!S57)</f>
        <v>179.25891817209234</v>
      </c>
      <c r="O52" s="12">
        <f>N52*(1+'Data MOP'!T57)</f>
        <v>182.15019104583575</v>
      </c>
      <c r="P52" s="12">
        <f>O52*(1+'Data MOP'!U57)</f>
        <v>185.04146391957917</v>
      </c>
      <c r="Q52" s="12">
        <f>P52*(1+'Data MOP'!V57)</f>
        <v>187.93273679332259</v>
      </c>
      <c r="R52" s="12">
        <f>Q52*(1+'Data MOP'!W57)</f>
        <v>190.82400966706601</v>
      </c>
      <c r="S52" s="12">
        <f>R52*(1+'Data MOP'!X57)</f>
        <v>193.71528254080943</v>
      </c>
      <c r="T52" s="12">
        <f>S52*(1+'Data MOP'!Y57)</f>
        <v>196.60655541455287</v>
      </c>
      <c r="U52" s="12">
        <f>T52*(1+'Data MOP'!Z57)</f>
        <v>199.49782828829629</v>
      </c>
      <c r="V52" s="12">
        <f>U52*(1+'Data MOP'!AA57)</f>
        <v>202.38910116203974</v>
      </c>
      <c r="W52" s="12">
        <f>V52*(1+'Data MOP'!AB57)</f>
        <v>202.38910116203974</v>
      </c>
      <c r="X52" s="12">
        <f>W52*(1+'Data MOP'!AC57)</f>
        <v>202.38910116203974</v>
      </c>
      <c r="Y52" s="12">
        <f>X52*(1+'Data MOP'!AD57)</f>
        <v>202.38910116203974</v>
      </c>
      <c r="Z52" s="12">
        <f>Y52*(1+'Data MOP'!AE57)</f>
        <v>202.38910116203974</v>
      </c>
      <c r="AA52" s="12">
        <f>Z52*(1+'Data MOP'!AF57)</f>
        <v>202.38910116203974</v>
      </c>
      <c r="AB52" s="12">
        <f>AA52*(1+'Data MOP'!AG57)</f>
        <v>202.38910116203974</v>
      </c>
      <c r="AC52" s="12">
        <f>AB52*(1+'Data MOP'!AH57)</f>
        <v>202.38910116203974</v>
      </c>
      <c r="AD52" s="12">
        <f>AC52*(1+'Data MOP'!AI57)</f>
        <v>202.38910116203974</v>
      </c>
      <c r="AE52" s="12">
        <f>AD52*(1+'Data MOP'!AJ57)</f>
        <v>202.38910116203974</v>
      </c>
      <c r="AF52" s="12">
        <f>AE52*(1+'Data MOP'!AK57)</f>
        <v>202.38910116203974</v>
      </c>
      <c r="AG52" s="12">
        <f>AF52*(1+'Data MOP'!AL57)</f>
        <v>199.49782828829632</v>
      </c>
      <c r="AH52" s="12">
        <f>AG52*(1+'Data MOP'!AM57)</f>
        <v>196.6065554145529</v>
      </c>
      <c r="AI52" s="12">
        <f>AH52*(1+'Data MOP'!AN57)</f>
        <v>193.71528254080948</v>
      </c>
      <c r="AJ52" s="12">
        <f>AI52*(1+'Data MOP'!AO57)</f>
        <v>190.82400966706604</v>
      </c>
      <c r="AK52" s="12">
        <f>AJ52*(1+'Data MOP'!AP57)</f>
        <v>187.93273679332262</v>
      </c>
    </row>
    <row r="53" spans="1:37" s="12" customFormat="1">
      <c r="A53" s="60" t="s">
        <v>15</v>
      </c>
      <c r="B53" s="61">
        <f>Chemicals!B43</f>
        <v>214.73127562862314</v>
      </c>
      <c r="C53" s="61">
        <f>Chemicals!C43</f>
        <v>184.91954405072462</v>
      </c>
      <c r="D53" s="77">
        <f>Chemicals!D43</f>
        <v>210.78632756340579</v>
      </c>
      <c r="E53" s="12">
        <f>D53*(1+'Data MOP'!J49)</f>
        <v>220.59034279891304</v>
      </c>
      <c r="F53" s="12">
        <f>E53*(1+'Data MOP'!K49)</f>
        <v>230.39435803442029</v>
      </c>
      <c r="G53" s="12">
        <f>F53*(1+'Data MOP'!L49)</f>
        <v>240.19837326992754</v>
      </c>
      <c r="H53" s="12">
        <f>G53*(1+'Data MOP'!M49)</f>
        <v>249.02198698188406</v>
      </c>
      <c r="I53" s="12">
        <f>H53*(1+'Data MOP'!N49)</f>
        <v>257.84560069384054</v>
      </c>
      <c r="J53" s="12">
        <f>I53*(1+'Data MOP'!O49)</f>
        <v>266.66921440579705</v>
      </c>
      <c r="K53" s="12">
        <f>J53*(1+'Data MOP'!P49)</f>
        <v>275.49282811775362</v>
      </c>
      <c r="L53" s="12">
        <f>K53*(1+'Data MOP'!Q49)</f>
        <v>284.31644182971013</v>
      </c>
      <c r="M53" s="12">
        <f>L53*(1+'Data MOP'!R49)</f>
        <v>293.14005554166664</v>
      </c>
      <c r="N53" s="12">
        <f>M53*(1+'Data MOP'!S49)</f>
        <v>301.96366925362315</v>
      </c>
      <c r="O53" s="12">
        <f>N53*(1+'Data MOP'!T49)</f>
        <v>310.78728296557966</v>
      </c>
      <c r="P53" s="12">
        <f>O53*(1+'Data MOP'!U49)</f>
        <v>319.61089667753618</v>
      </c>
      <c r="Q53" s="12">
        <f>P53*(1+'Data MOP'!V49)</f>
        <v>328.43451038949274</v>
      </c>
      <c r="R53" s="12">
        <f>Q53*(1+'Data MOP'!W49)</f>
        <v>335.29732105434783</v>
      </c>
      <c r="S53" s="12">
        <f>R53*(1+'Data MOP'!X49)</f>
        <v>342.16013171920287</v>
      </c>
      <c r="T53" s="12">
        <f>S53*(1+'Data MOP'!Y49)</f>
        <v>349.0229423840579</v>
      </c>
      <c r="U53" s="12">
        <f>T53*(1+'Data MOP'!Z49)</f>
        <v>355.88575304891299</v>
      </c>
      <c r="V53" s="12">
        <f>U53*(1+'Data MOP'!AA49)</f>
        <v>362.74856371376808</v>
      </c>
      <c r="W53" s="12">
        <f>V53*(1+'Data MOP'!AB49)</f>
        <v>371.57217742572459</v>
      </c>
      <c r="X53" s="12">
        <f>W53*(1+'Data MOP'!AC49)</f>
        <v>380.3957911376811</v>
      </c>
      <c r="Y53" s="12">
        <f>X53*(1+'Data MOP'!AD49)</f>
        <v>389.21940484963761</v>
      </c>
      <c r="Z53" s="12">
        <f>Y53*(1+'Data MOP'!AE49)</f>
        <v>398.04301856159412</v>
      </c>
      <c r="AA53" s="12">
        <f>Z53*(1+'Data MOP'!AF49)</f>
        <v>406.86663227355064</v>
      </c>
      <c r="AB53" s="12">
        <f>AA53*(1+'Data MOP'!AG49)</f>
        <v>410.78823836775354</v>
      </c>
      <c r="AC53" s="12">
        <f>AB53*(1+'Data MOP'!AH49)</f>
        <v>414.70984446195644</v>
      </c>
      <c r="AD53" s="12">
        <f>AC53*(1+'Data MOP'!AI49)</f>
        <v>418.63145055615934</v>
      </c>
      <c r="AE53" s="12">
        <f>AD53*(1+'Data MOP'!AJ49)</f>
        <v>422.55305665036224</v>
      </c>
      <c r="AF53" s="12">
        <f>AE53*(1+'Data MOP'!AK49)</f>
        <v>426.47466274456514</v>
      </c>
      <c r="AG53" s="12">
        <f>AF53*(1+'Data MOP'!AL49)</f>
        <v>428.43546579166662</v>
      </c>
      <c r="AH53" s="12">
        <f>AG53*(1+'Data MOP'!AM49)</f>
        <v>430.39626883876804</v>
      </c>
      <c r="AI53" s="12">
        <f>AH53*(1+'Data MOP'!AN49)</f>
        <v>432.35707188586946</v>
      </c>
      <c r="AJ53" s="12">
        <f>AI53*(1+'Data MOP'!AO49)</f>
        <v>434.31787493297094</v>
      </c>
      <c r="AK53" s="12">
        <f>AJ53*(1+'Data MOP'!AP49)</f>
        <v>436.27867798007236</v>
      </c>
    </row>
    <row r="54" spans="1:37" s="12" customFormat="1" ht="14.65" thickBot="1">
      <c r="A54" s="60" t="s">
        <v>16</v>
      </c>
      <c r="B54" s="61">
        <f>Chemicals!B44</f>
        <v>0</v>
      </c>
      <c r="C54" s="61">
        <f>Chemicals!C44</f>
        <v>0</v>
      </c>
      <c r="D54" s="78">
        <f>Chemicals!D44</f>
        <v>0</v>
      </c>
      <c r="E54" s="12">
        <f>D54*(1+'Data MOP'!J55)</f>
        <v>0</v>
      </c>
      <c r="F54" s="12">
        <f>E54*(1+'Data MOP'!K55)</f>
        <v>0</v>
      </c>
      <c r="G54" s="12">
        <f>F54*(1+'Data MOP'!L55)</f>
        <v>0</v>
      </c>
      <c r="H54" s="12">
        <f>G54*(1+'Data MOP'!M55)</f>
        <v>0</v>
      </c>
      <c r="I54" s="12">
        <f>H54*(1+'Data MOP'!N55)</f>
        <v>0</v>
      </c>
      <c r="J54" s="12">
        <f>I54*(1+'Data MOP'!O55)</f>
        <v>0</v>
      </c>
      <c r="K54" s="12">
        <f>J54*(1+'Data MOP'!P55)</f>
        <v>0</v>
      </c>
      <c r="L54" s="12">
        <f>K54*(1+'Data MOP'!Q55)</f>
        <v>0</v>
      </c>
      <c r="M54" s="12">
        <f>L54*(1+'Data MOP'!R55)</f>
        <v>0</v>
      </c>
      <c r="N54" s="12">
        <f>M54*(1+'Data MOP'!S55)</f>
        <v>0</v>
      </c>
      <c r="O54" s="12">
        <f>N54*(1+'Data MOP'!T55)</f>
        <v>0</v>
      </c>
      <c r="P54" s="12">
        <f>O54*(1+'Data MOP'!U55)</f>
        <v>0</v>
      </c>
      <c r="Q54" s="12">
        <f>P54*(1+'Data MOP'!V55)</f>
        <v>0</v>
      </c>
      <c r="R54" s="12">
        <f>Q54*(1+'Data MOP'!W55)</f>
        <v>0</v>
      </c>
      <c r="S54" s="12">
        <f>R54*(1+'Data MOP'!X55)</f>
        <v>0</v>
      </c>
      <c r="T54" s="12">
        <f>S54*(1+'Data MOP'!Y55)</f>
        <v>0</v>
      </c>
      <c r="U54" s="12">
        <f>T54*(1+'Data MOP'!Z55)</f>
        <v>0</v>
      </c>
      <c r="V54" s="12">
        <f>U54*(1+'Data MOP'!AA55)</f>
        <v>0</v>
      </c>
      <c r="W54" s="12">
        <f>V54*(1+'Data MOP'!AB55)</f>
        <v>0</v>
      </c>
      <c r="X54" s="12">
        <f>W54*(1+'Data MOP'!AC55)</f>
        <v>0</v>
      </c>
      <c r="Y54" s="12">
        <f>X54*(1+'Data MOP'!AD55)</f>
        <v>0</v>
      </c>
      <c r="Z54" s="12">
        <f>Y54*(1+'Data MOP'!AE55)</f>
        <v>0</v>
      </c>
      <c r="AA54" s="12">
        <f>Z54*(1+'Data MOP'!AF55)</f>
        <v>0</v>
      </c>
      <c r="AB54" s="12">
        <f>AA54*(1+'Data MOP'!AG55)</f>
        <v>0</v>
      </c>
      <c r="AC54" s="12">
        <f>AB54*(1+'Data MOP'!AH55)</f>
        <v>0</v>
      </c>
      <c r="AD54" s="12">
        <f>AC54*(1+'Data MOP'!AI55)</f>
        <v>0</v>
      </c>
      <c r="AE54" s="12">
        <f>AD54*(1+'Data MOP'!AJ55)</f>
        <v>0</v>
      </c>
      <c r="AF54" s="12">
        <f>AE54*(1+'Data MOP'!AK55)</f>
        <v>0</v>
      </c>
      <c r="AG54" s="12">
        <f>AF54*(1+'Data MOP'!AL55)</f>
        <v>0</v>
      </c>
      <c r="AH54" s="12">
        <f>AG54*(1+'Data MOP'!AM55)</f>
        <v>0</v>
      </c>
      <c r="AI54" s="12">
        <f>AH54*(1+'Data MOP'!AN55)</f>
        <v>0</v>
      </c>
      <c r="AJ54" s="12">
        <f>AI54*(1+'Data MOP'!AO55)</f>
        <v>0</v>
      </c>
      <c r="AK54" s="12">
        <f>AJ54*(1+'Data MOP'!AP55)</f>
        <v>0</v>
      </c>
    </row>
    <row r="55" spans="1:37">
      <c r="B55" s="47"/>
      <c r="G55" s="47"/>
      <c r="H55" s="23"/>
      <c r="I55" s="23"/>
      <c r="J55" s="23"/>
      <c r="K55" s="23"/>
      <c r="L55" s="47"/>
      <c r="M55" s="23"/>
      <c r="N55" s="23"/>
      <c r="O55" s="23"/>
      <c r="P55" s="23"/>
      <c r="Q55" s="47"/>
      <c r="R55" s="23"/>
      <c r="S55" s="23"/>
      <c r="T55" s="23"/>
      <c r="U55" s="23"/>
      <c r="V55" s="47"/>
      <c r="W55" s="23"/>
      <c r="X55" s="23"/>
      <c r="Y55" s="23"/>
      <c r="Z55" s="23"/>
      <c r="AA55" s="47"/>
      <c r="AB55" s="23"/>
      <c r="AC55" s="23"/>
      <c r="AD55" s="23"/>
      <c r="AE55" s="23"/>
      <c r="AF55" s="47"/>
      <c r="AG55" s="23"/>
      <c r="AH55" s="23"/>
      <c r="AI55" s="23"/>
      <c r="AJ55" s="23"/>
      <c r="AK55" s="47"/>
    </row>
    <row r="56" spans="1:37">
      <c r="A56" s="1" t="s">
        <v>4</v>
      </c>
      <c r="B56" s="47"/>
      <c r="G56" s="47"/>
      <c r="H56" s="23"/>
      <c r="I56" s="23"/>
      <c r="J56" s="23"/>
      <c r="K56" s="23"/>
      <c r="L56" s="47"/>
      <c r="M56" s="23"/>
      <c r="N56" s="23"/>
      <c r="O56" s="23"/>
      <c r="P56" s="23"/>
      <c r="Q56" s="47"/>
      <c r="R56" s="23"/>
      <c r="S56" s="23"/>
      <c r="T56" s="23"/>
      <c r="U56" s="23"/>
      <c r="V56" s="47"/>
      <c r="W56" s="23"/>
      <c r="X56" s="23"/>
      <c r="Y56" s="23"/>
      <c r="Z56" s="23"/>
      <c r="AA56" s="47"/>
      <c r="AB56" s="23"/>
      <c r="AC56" s="23"/>
      <c r="AD56" s="23"/>
      <c r="AE56" s="23"/>
      <c r="AF56" s="47"/>
      <c r="AG56" s="23"/>
      <c r="AH56" s="23"/>
      <c r="AI56" s="23"/>
      <c r="AJ56" s="23"/>
      <c r="AK56" s="47"/>
    </row>
    <row r="57" spans="1:37">
      <c r="A57" s="2" t="s">
        <v>7</v>
      </c>
      <c r="B57" s="46">
        <v>0</v>
      </c>
      <c r="C57">
        <f t="shared" ref="C57:F66" si="26">$B57+((C$1-$B$1)*($G57-$B57)/($G$1-$B$1))</f>
        <v>0</v>
      </c>
      <c r="D57">
        <f t="shared" si="26"/>
        <v>0</v>
      </c>
      <c r="E57">
        <f t="shared" si="26"/>
        <v>0</v>
      </c>
      <c r="F57">
        <f t="shared" si="26"/>
        <v>0</v>
      </c>
      <c r="G57" s="46">
        <v>0</v>
      </c>
      <c r="H57" s="23">
        <f t="shared" ref="H57:K66" si="27">$G57+((H$1-$G$1)*($L57-$G57)/($L$1-$G$1))</f>
        <v>0</v>
      </c>
      <c r="I57" s="23">
        <f t="shared" si="27"/>
        <v>0</v>
      </c>
      <c r="J57" s="23">
        <f t="shared" si="27"/>
        <v>0</v>
      </c>
      <c r="K57" s="23">
        <f t="shared" si="27"/>
        <v>0</v>
      </c>
      <c r="L57" s="46">
        <v>0</v>
      </c>
      <c r="M57" s="23">
        <f t="shared" ref="M57:P66" si="28">$L57+((M$1-$L$1)*($Q57-$L57)/($Q$1-$L$1))</f>
        <v>0</v>
      </c>
      <c r="N57" s="23">
        <f t="shared" si="28"/>
        <v>0</v>
      </c>
      <c r="O57" s="23">
        <f t="shared" si="28"/>
        <v>0</v>
      </c>
      <c r="P57" s="23">
        <f t="shared" si="28"/>
        <v>0</v>
      </c>
      <c r="Q57" s="46">
        <v>0</v>
      </c>
      <c r="R57" s="23">
        <f t="shared" ref="R57:U66" si="29">$Q57+((R$1-$Q$1)*($V57-$Q57)/($V$1-$Q$1))</f>
        <v>0</v>
      </c>
      <c r="S57" s="23">
        <f t="shared" si="29"/>
        <v>0</v>
      </c>
      <c r="T57" s="23">
        <f t="shared" si="29"/>
        <v>0</v>
      </c>
      <c r="U57" s="23">
        <f t="shared" si="29"/>
        <v>0</v>
      </c>
      <c r="V57" s="46">
        <v>0</v>
      </c>
      <c r="W57" s="23">
        <f t="shared" ref="W57:Z66" si="30">$V57+((W$1-$V$1)*($AA57-$V57)/($AA$1-$V$1))</f>
        <v>0</v>
      </c>
      <c r="X57" s="23">
        <f t="shared" si="30"/>
        <v>0</v>
      </c>
      <c r="Y57" s="23">
        <f t="shared" si="30"/>
        <v>0</v>
      </c>
      <c r="Z57" s="23">
        <f t="shared" si="30"/>
        <v>0</v>
      </c>
      <c r="AA57" s="46">
        <v>0</v>
      </c>
      <c r="AB57" s="23">
        <f t="shared" ref="AB57:AE66" si="31">$AA57+((AB$1-$AA$1)*($AF57-$AA57)/($AF$1-$AA$1))</f>
        <v>0</v>
      </c>
      <c r="AC57" s="23">
        <f t="shared" si="31"/>
        <v>0</v>
      </c>
      <c r="AD57" s="23">
        <f t="shared" si="31"/>
        <v>0</v>
      </c>
      <c r="AE57" s="23">
        <f t="shared" si="31"/>
        <v>0</v>
      </c>
      <c r="AF57" s="46">
        <v>0</v>
      </c>
      <c r="AG57" s="23">
        <f t="shared" ref="AG57:AJ66" si="32">$AF57+((AG$1-$AF$1)*($AK57-$AF57)/($AK$1-$AF$1))</f>
        <v>0</v>
      </c>
      <c r="AH57" s="23">
        <f t="shared" si="32"/>
        <v>0</v>
      </c>
      <c r="AI57" s="23">
        <f t="shared" si="32"/>
        <v>0</v>
      </c>
      <c r="AJ57" s="23">
        <f t="shared" si="32"/>
        <v>0</v>
      </c>
      <c r="AK57" s="46">
        <v>0</v>
      </c>
    </row>
    <row r="58" spans="1:37">
      <c r="A58" s="2" t="s">
        <v>8</v>
      </c>
      <c r="B58" s="46">
        <v>0</v>
      </c>
      <c r="C58">
        <f t="shared" si="26"/>
        <v>0</v>
      </c>
      <c r="D58">
        <f t="shared" si="26"/>
        <v>0</v>
      </c>
      <c r="E58">
        <f t="shared" si="26"/>
        <v>0</v>
      </c>
      <c r="F58">
        <f t="shared" si="26"/>
        <v>0</v>
      </c>
      <c r="G58" s="46">
        <v>0</v>
      </c>
      <c r="H58" s="23">
        <f t="shared" si="27"/>
        <v>0</v>
      </c>
      <c r="I58" s="23">
        <f t="shared" si="27"/>
        <v>0</v>
      </c>
      <c r="J58" s="23">
        <f t="shared" si="27"/>
        <v>0</v>
      </c>
      <c r="K58" s="23">
        <f t="shared" si="27"/>
        <v>0</v>
      </c>
      <c r="L58" s="46">
        <v>0</v>
      </c>
      <c r="M58" s="23">
        <f t="shared" si="28"/>
        <v>0</v>
      </c>
      <c r="N58" s="23">
        <f t="shared" si="28"/>
        <v>0</v>
      </c>
      <c r="O58" s="23">
        <f t="shared" si="28"/>
        <v>0</v>
      </c>
      <c r="P58" s="23">
        <f t="shared" si="28"/>
        <v>0</v>
      </c>
      <c r="Q58" s="46">
        <v>0</v>
      </c>
      <c r="R58" s="23">
        <f t="shared" si="29"/>
        <v>0</v>
      </c>
      <c r="S58" s="23">
        <f t="shared" si="29"/>
        <v>0</v>
      </c>
      <c r="T58" s="23">
        <f t="shared" si="29"/>
        <v>0</v>
      </c>
      <c r="U58" s="23">
        <f t="shared" si="29"/>
        <v>0</v>
      </c>
      <c r="V58" s="46">
        <v>0</v>
      </c>
      <c r="W58" s="23">
        <f t="shared" si="30"/>
        <v>0</v>
      </c>
      <c r="X58" s="23">
        <f t="shared" si="30"/>
        <v>0</v>
      </c>
      <c r="Y58" s="23">
        <f t="shared" si="30"/>
        <v>0</v>
      </c>
      <c r="Z58" s="23">
        <f t="shared" si="30"/>
        <v>0</v>
      </c>
      <c r="AA58" s="46">
        <v>0</v>
      </c>
      <c r="AB58" s="23">
        <f t="shared" si="31"/>
        <v>0</v>
      </c>
      <c r="AC58" s="23">
        <f t="shared" si="31"/>
        <v>0</v>
      </c>
      <c r="AD58" s="23">
        <f t="shared" si="31"/>
        <v>0</v>
      </c>
      <c r="AE58" s="23">
        <f t="shared" si="31"/>
        <v>0</v>
      </c>
      <c r="AF58" s="46">
        <v>0</v>
      </c>
      <c r="AG58" s="23">
        <f t="shared" si="32"/>
        <v>0</v>
      </c>
      <c r="AH58" s="23">
        <f t="shared" si="32"/>
        <v>0</v>
      </c>
      <c r="AI58" s="23">
        <f t="shared" si="32"/>
        <v>0</v>
      </c>
      <c r="AJ58" s="23">
        <f t="shared" si="32"/>
        <v>0</v>
      </c>
      <c r="AK58" s="46">
        <v>0</v>
      </c>
    </row>
    <row r="59" spans="1:37">
      <c r="A59" s="2" t="s">
        <v>9</v>
      </c>
      <c r="B59" s="46">
        <v>0</v>
      </c>
      <c r="C59">
        <f t="shared" si="26"/>
        <v>0</v>
      </c>
      <c r="D59">
        <f t="shared" si="26"/>
        <v>0</v>
      </c>
      <c r="E59">
        <f t="shared" si="26"/>
        <v>0</v>
      </c>
      <c r="F59">
        <f t="shared" si="26"/>
        <v>0</v>
      </c>
      <c r="G59" s="46">
        <v>0</v>
      </c>
      <c r="H59" s="23">
        <f t="shared" si="27"/>
        <v>0</v>
      </c>
      <c r="I59" s="23">
        <f t="shared" si="27"/>
        <v>0</v>
      </c>
      <c r="J59" s="23">
        <f t="shared" si="27"/>
        <v>0</v>
      </c>
      <c r="K59" s="23">
        <f t="shared" si="27"/>
        <v>0</v>
      </c>
      <c r="L59" s="46">
        <v>0</v>
      </c>
      <c r="M59" s="23">
        <f t="shared" si="28"/>
        <v>0</v>
      </c>
      <c r="N59" s="23">
        <f t="shared" si="28"/>
        <v>0</v>
      </c>
      <c r="O59" s="23">
        <f t="shared" si="28"/>
        <v>0</v>
      </c>
      <c r="P59" s="23">
        <f t="shared" si="28"/>
        <v>0</v>
      </c>
      <c r="Q59" s="46">
        <v>0</v>
      </c>
      <c r="R59" s="23">
        <f t="shared" si="29"/>
        <v>0</v>
      </c>
      <c r="S59" s="23">
        <f t="shared" si="29"/>
        <v>0</v>
      </c>
      <c r="T59" s="23">
        <f t="shared" si="29"/>
        <v>0</v>
      </c>
      <c r="U59" s="23">
        <f t="shared" si="29"/>
        <v>0</v>
      </c>
      <c r="V59" s="46">
        <v>0</v>
      </c>
      <c r="W59" s="23">
        <f t="shared" si="30"/>
        <v>0</v>
      </c>
      <c r="X59" s="23">
        <f t="shared" si="30"/>
        <v>0</v>
      </c>
      <c r="Y59" s="23">
        <f t="shared" si="30"/>
        <v>0</v>
      </c>
      <c r="Z59" s="23">
        <f t="shared" si="30"/>
        <v>0</v>
      </c>
      <c r="AA59" s="46">
        <v>0</v>
      </c>
      <c r="AB59" s="23">
        <f t="shared" si="31"/>
        <v>0</v>
      </c>
      <c r="AC59" s="23">
        <f t="shared" si="31"/>
        <v>0</v>
      </c>
      <c r="AD59" s="23">
        <f t="shared" si="31"/>
        <v>0</v>
      </c>
      <c r="AE59" s="23">
        <f t="shared" si="31"/>
        <v>0</v>
      </c>
      <c r="AF59" s="46">
        <v>0</v>
      </c>
      <c r="AG59" s="23">
        <f t="shared" si="32"/>
        <v>0</v>
      </c>
      <c r="AH59" s="23">
        <f t="shared" si="32"/>
        <v>0</v>
      </c>
      <c r="AI59" s="23">
        <f t="shared" si="32"/>
        <v>0</v>
      </c>
      <c r="AJ59" s="23">
        <f t="shared" si="32"/>
        <v>0</v>
      </c>
      <c r="AK59" s="46">
        <v>0</v>
      </c>
    </row>
    <row r="60" spans="1:37">
      <c r="A60" s="2" t="s">
        <v>10</v>
      </c>
      <c r="B60" s="46">
        <v>0</v>
      </c>
      <c r="C60">
        <f t="shared" si="26"/>
        <v>0</v>
      </c>
      <c r="D60">
        <f t="shared" si="26"/>
        <v>0</v>
      </c>
      <c r="E60">
        <f t="shared" si="26"/>
        <v>0</v>
      </c>
      <c r="F60">
        <f t="shared" si="26"/>
        <v>0</v>
      </c>
      <c r="G60" s="46">
        <v>0</v>
      </c>
      <c r="H60" s="23">
        <f t="shared" si="27"/>
        <v>0</v>
      </c>
      <c r="I60" s="23">
        <f t="shared" si="27"/>
        <v>0</v>
      </c>
      <c r="J60" s="23">
        <f t="shared" si="27"/>
        <v>0</v>
      </c>
      <c r="K60" s="23">
        <f t="shared" si="27"/>
        <v>0</v>
      </c>
      <c r="L60" s="46">
        <v>0</v>
      </c>
      <c r="M60" s="23">
        <f t="shared" si="28"/>
        <v>0</v>
      </c>
      <c r="N60" s="23">
        <f t="shared" si="28"/>
        <v>0</v>
      </c>
      <c r="O60" s="23">
        <f t="shared" si="28"/>
        <v>0</v>
      </c>
      <c r="P60" s="23">
        <f t="shared" si="28"/>
        <v>0</v>
      </c>
      <c r="Q60" s="46">
        <v>0</v>
      </c>
      <c r="R60" s="23">
        <f t="shared" si="29"/>
        <v>0</v>
      </c>
      <c r="S60" s="23">
        <f t="shared" si="29"/>
        <v>0</v>
      </c>
      <c r="T60" s="23">
        <f t="shared" si="29"/>
        <v>0</v>
      </c>
      <c r="U60" s="23">
        <f t="shared" si="29"/>
        <v>0</v>
      </c>
      <c r="V60" s="46">
        <v>0</v>
      </c>
      <c r="W60" s="23">
        <f t="shared" si="30"/>
        <v>0</v>
      </c>
      <c r="X60" s="23">
        <f t="shared" si="30"/>
        <v>0</v>
      </c>
      <c r="Y60" s="23">
        <f t="shared" si="30"/>
        <v>0</v>
      </c>
      <c r="Z60" s="23">
        <f t="shared" si="30"/>
        <v>0</v>
      </c>
      <c r="AA60" s="46">
        <v>0</v>
      </c>
      <c r="AB60" s="23">
        <f t="shared" si="31"/>
        <v>0</v>
      </c>
      <c r="AC60" s="23">
        <f t="shared" si="31"/>
        <v>0</v>
      </c>
      <c r="AD60" s="23">
        <f t="shared" si="31"/>
        <v>0</v>
      </c>
      <c r="AE60" s="23">
        <f t="shared" si="31"/>
        <v>0</v>
      </c>
      <c r="AF60" s="46">
        <v>0</v>
      </c>
      <c r="AG60" s="23">
        <f t="shared" si="32"/>
        <v>0</v>
      </c>
      <c r="AH60" s="23">
        <f t="shared" si="32"/>
        <v>0</v>
      </c>
      <c r="AI60" s="23">
        <f t="shared" si="32"/>
        <v>0</v>
      </c>
      <c r="AJ60" s="23">
        <f t="shared" si="32"/>
        <v>0</v>
      </c>
      <c r="AK60" s="46">
        <v>0</v>
      </c>
    </row>
    <row r="61" spans="1:37">
      <c r="A61" s="2" t="s">
        <v>11</v>
      </c>
      <c r="B61" s="46">
        <v>0</v>
      </c>
      <c r="C61">
        <f t="shared" si="26"/>
        <v>0</v>
      </c>
      <c r="D61">
        <f t="shared" si="26"/>
        <v>0</v>
      </c>
      <c r="E61">
        <f t="shared" si="26"/>
        <v>0</v>
      </c>
      <c r="F61">
        <f t="shared" si="26"/>
        <v>0</v>
      </c>
      <c r="G61" s="46">
        <v>0</v>
      </c>
      <c r="H61" s="23">
        <f t="shared" si="27"/>
        <v>0</v>
      </c>
      <c r="I61" s="23">
        <f t="shared" si="27"/>
        <v>0</v>
      </c>
      <c r="J61" s="23">
        <f t="shared" si="27"/>
        <v>0</v>
      </c>
      <c r="K61" s="23">
        <f t="shared" si="27"/>
        <v>0</v>
      </c>
      <c r="L61" s="46">
        <v>0</v>
      </c>
      <c r="M61" s="23">
        <f t="shared" si="28"/>
        <v>0</v>
      </c>
      <c r="N61" s="23">
        <f t="shared" si="28"/>
        <v>0</v>
      </c>
      <c r="O61" s="23">
        <f t="shared" si="28"/>
        <v>0</v>
      </c>
      <c r="P61" s="23">
        <f t="shared" si="28"/>
        <v>0</v>
      </c>
      <c r="Q61" s="46">
        <v>0</v>
      </c>
      <c r="R61" s="23">
        <f t="shared" si="29"/>
        <v>0</v>
      </c>
      <c r="S61" s="23">
        <f t="shared" si="29"/>
        <v>0</v>
      </c>
      <c r="T61" s="23">
        <f t="shared" si="29"/>
        <v>0</v>
      </c>
      <c r="U61" s="23">
        <f t="shared" si="29"/>
        <v>0</v>
      </c>
      <c r="V61" s="46">
        <v>0</v>
      </c>
      <c r="W61" s="23">
        <f t="shared" si="30"/>
        <v>0</v>
      </c>
      <c r="X61" s="23">
        <f t="shared" si="30"/>
        <v>0</v>
      </c>
      <c r="Y61" s="23">
        <f t="shared" si="30"/>
        <v>0</v>
      </c>
      <c r="Z61" s="23">
        <f t="shared" si="30"/>
        <v>0</v>
      </c>
      <c r="AA61" s="46">
        <v>0</v>
      </c>
      <c r="AB61" s="23">
        <f t="shared" si="31"/>
        <v>0</v>
      </c>
      <c r="AC61" s="23">
        <f t="shared" si="31"/>
        <v>0</v>
      </c>
      <c r="AD61" s="23">
        <f t="shared" si="31"/>
        <v>0</v>
      </c>
      <c r="AE61" s="23">
        <f t="shared" si="31"/>
        <v>0</v>
      </c>
      <c r="AF61" s="46">
        <v>0</v>
      </c>
      <c r="AG61" s="23">
        <f t="shared" si="32"/>
        <v>0</v>
      </c>
      <c r="AH61" s="23">
        <f t="shared" si="32"/>
        <v>0</v>
      </c>
      <c r="AI61" s="23">
        <f t="shared" si="32"/>
        <v>0</v>
      </c>
      <c r="AJ61" s="23">
        <f t="shared" si="32"/>
        <v>0</v>
      </c>
      <c r="AK61" s="46">
        <v>0</v>
      </c>
    </row>
    <row r="62" spans="1:37">
      <c r="A62" s="2" t="s">
        <v>12</v>
      </c>
      <c r="B62" s="46">
        <v>0</v>
      </c>
      <c r="C62">
        <f t="shared" si="26"/>
        <v>0</v>
      </c>
      <c r="D62">
        <f t="shared" si="26"/>
        <v>0</v>
      </c>
      <c r="E62">
        <f t="shared" si="26"/>
        <v>0</v>
      </c>
      <c r="F62">
        <f t="shared" si="26"/>
        <v>0</v>
      </c>
      <c r="G62" s="46">
        <v>0</v>
      </c>
      <c r="H62" s="23">
        <f t="shared" si="27"/>
        <v>0</v>
      </c>
      <c r="I62" s="23">
        <f t="shared" si="27"/>
        <v>0</v>
      </c>
      <c r="J62" s="23">
        <f t="shared" si="27"/>
        <v>0</v>
      </c>
      <c r="K62" s="23">
        <f t="shared" si="27"/>
        <v>0</v>
      </c>
      <c r="L62" s="46">
        <v>0</v>
      </c>
      <c r="M62" s="23">
        <f t="shared" si="28"/>
        <v>0</v>
      </c>
      <c r="N62" s="23">
        <f t="shared" si="28"/>
        <v>0</v>
      </c>
      <c r="O62" s="23">
        <f t="shared" si="28"/>
        <v>0</v>
      </c>
      <c r="P62" s="23">
        <f t="shared" si="28"/>
        <v>0</v>
      </c>
      <c r="Q62" s="46">
        <v>0</v>
      </c>
      <c r="R62" s="23">
        <f t="shared" si="29"/>
        <v>0</v>
      </c>
      <c r="S62" s="23">
        <f t="shared" si="29"/>
        <v>0</v>
      </c>
      <c r="T62" s="23">
        <f t="shared" si="29"/>
        <v>0</v>
      </c>
      <c r="U62" s="23">
        <f t="shared" si="29"/>
        <v>0</v>
      </c>
      <c r="V62" s="46">
        <v>0</v>
      </c>
      <c r="W62" s="23">
        <f t="shared" si="30"/>
        <v>0</v>
      </c>
      <c r="X62" s="23">
        <f t="shared" si="30"/>
        <v>0</v>
      </c>
      <c r="Y62" s="23">
        <f t="shared" si="30"/>
        <v>0</v>
      </c>
      <c r="Z62" s="23">
        <f t="shared" si="30"/>
        <v>0</v>
      </c>
      <c r="AA62" s="46">
        <v>0</v>
      </c>
      <c r="AB62" s="23">
        <f t="shared" si="31"/>
        <v>0</v>
      </c>
      <c r="AC62" s="23">
        <f t="shared" si="31"/>
        <v>0</v>
      </c>
      <c r="AD62" s="23">
        <f t="shared" si="31"/>
        <v>0</v>
      </c>
      <c r="AE62" s="23">
        <f t="shared" si="31"/>
        <v>0</v>
      </c>
      <c r="AF62" s="46">
        <v>0</v>
      </c>
      <c r="AG62" s="23">
        <f t="shared" si="32"/>
        <v>0</v>
      </c>
      <c r="AH62" s="23">
        <f t="shared" si="32"/>
        <v>0</v>
      </c>
      <c r="AI62" s="23">
        <f t="shared" si="32"/>
        <v>0</v>
      </c>
      <c r="AJ62" s="23">
        <f t="shared" si="32"/>
        <v>0</v>
      </c>
      <c r="AK62" s="46">
        <v>0</v>
      </c>
    </row>
    <row r="63" spans="1:37">
      <c r="A63" s="2" t="s">
        <v>13</v>
      </c>
      <c r="B63" s="46">
        <v>0</v>
      </c>
      <c r="C63">
        <f t="shared" si="26"/>
        <v>0</v>
      </c>
      <c r="D63">
        <f>$B63+((D$1-$B$1)*($G63-$B63)/($G$1-$B$1))</f>
        <v>0</v>
      </c>
      <c r="E63">
        <f t="shared" si="26"/>
        <v>0</v>
      </c>
      <c r="F63">
        <f t="shared" si="26"/>
        <v>0</v>
      </c>
      <c r="G63" s="46">
        <v>0</v>
      </c>
      <c r="H63" s="23">
        <f t="shared" si="27"/>
        <v>0</v>
      </c>
      <c r="I63" s="23">
        <f t="shared" si="27"/>
        <v>0</v>
      </c>
      <c r="J63" s="23">
        <f t="shared" si="27"/>
        <v>0</v>
      </c>
      <c r="K63" s="23">
        <f t="shared" si="27"/>
        <v>0</v>
      </c>
      <c r="L63" s="46">
        <v>0</v>
      </c>
      <c r="M63" s="23">
        <f t="shared" si="28"/>
        <v>0</v>
      </c>
      <c r="N63" s="23">
        <f t="shared" si="28"/>
        <v>0</v>
      </c>
      <c r="O63" s="23">
        <f t="shared" si="28"/>
        <v>0</v>
      </c>
      <c r="P63" s="23">
        <f t="shared" si="28"/>
        <v>0</v>
      </c>
      <c r="Q63" s="46">
        <v>0</v>
      </c>
      <c r="R63" s="23">
        <f t="shared" si="29"/>
        <v>0</v>
      </c>
      <c r="S63" s="23">
        <f t="shared" si="29"/>
        <v>0</v>
      </c>
      <c r="T63" s="23">
        <f t="shared" si="29"/>
        <v>0</v>
      </c>
      <c r="U63" s="23">
        <f t="shared" si="29"/>
        <v>0</v>
      </c>
      <c r="V63" s="46">
        <v>0</v>
      </c>
      <c r="W63" s="23">
        <f t="shared" si="30"/>
        <v>0</v>
      </c>
      <c r="X63" s="23">
        <f t="shared" si="30"/>
        <v>0</v>
      </c>
      <c r="Y63" s="23">
        <f t="shared" si="30"/>
        <v>0</v>
      </c>
      <c r="Z63" s="23">
        <f t="shared" si="30"/>
        <v>0</v>
      </c>
      <c r="AA63" s="46">
        <v>0</v>
      </c>
      <c r="AB63" s="23">
        <f t="shared" si="31"/>
        <v>0</v>
      </c>
      <c r="AC63" s="23">
        <f t="shared" si="31"/>
        <v>0</v>
      </c>
      <c r="AD63" s="23">
        <f t="shared" si="31"/>
        <v>0</v>
      </c>
      <c r="AE63" s="23">
        <f t="shared" si="31"/>
        <v>0</v>
      </c>
      <c r="AF63" s="46">
        <v>0</v>
      </c>
      <c r="AG63" s="23">
        <f t="shared" si="32"/>
        <v>0</v>
      </c>
      <c r="AH63" s="23">
        <f t="shared" si="32"/>
        <v>0</v>
      </c>
      <c r="AI63" s="23">
        <f t="shared" si="32"/>
        <v>0</v>
      </c>
      <c r="AJ63" s="23">
        <f t="shared" si="32"/>
        <v>0</v>
      </c>
      <c r="AK63" s="46">
        <v>0</v>
      </c>
    </row>
    <row r="64" spans="1:37">
      <c r="A64" s="2" t="s">
        <v>14</v>
      </c>
      <c r="B64" s="46">
        <v>0</v>
      </c>
      <c r="C64">
        <f t="shared" si="26"/>
        <v>0</v>
      </c>
      <c r="D64">
        <f t="shared" si="26"/>
        <v>0</v>
      </c>
      <c r="E64">
        <f t="shared" si="26"/>
        <v>0</v>
      </c>
      <c r="F64">
        <f t="shared" si="26"/>
        <v>0</v>
      </c>
      <c r="G64" s="46">
        <v>0</v>
      </c>
      <c r="H64" s="23">
        <f t="shared" si="27"/>
        <v>0</v>
      </c>
      <c r="I64" s="23">
        <f t="shared" si="27"/>
        <v>0</v>
      </c>
      <c r="J64" s="23">
        <f t="shared" si="27"/>
        <v>0</v>
      </c>
      <c r="K64" s="23">
        <f t="shared" si="27"/>
        <v>0</v>
      </c>
      <c r="L64" s="46">
        <v>0</v>
      </c>
      <c r="M64" s="23">
        <f t="shared" si="28"/>
        <v>0</v>
      </c>
      <c r="N64" s="23">
        <f t="shared" si="28"/>
        <v>0</v>
      </c>
      <c r="O64" s="23">
        <f t="shared" si="28"/>
        <v>0</v>
      </c>
      <c r="P64" s="23">
        <f t="shared" si="28"/>
        <v>0</v>
      </c>
      <c r="Q64" s="46">
        <v>0</v>
      </c>
      <c r="R64" s="23">
        <f t="shared" si="29"/>
        <v>0</v>
      </c>
      <c r="S64" s="23">
        <f t="shared" si="29"/>
        <v>0</v>
      </c>
      <c r="T64" s="23">
        <f t="shared" si="29"/>
        <v>0</v>
      </c>
      <c r="U64" s="23">
        <f t="shared" si="29"/>
        <v>0</v>
      </c>
      <c r="V64" s="46">
        <v>0</v>
      </c>
      <c r="W64" s="23">
        <f t="shared" si="30"/>
        <v>0</v>
      </c>
      <c r="X64" s="23">
        <f t="shared" si="30"/>
        <v>0</v>
      </c>
      <c r="Y64" s="23">
        <f t="shared" si="30"/>
        <v>0</v>
      </c>
      <c r="Z64" s="23">
        <f t="shared" si="30"/>
        <v>0</v>
      </c>
      <c r="AA64" s="46">
        <v>0</v>
      </c>
      <c r="AB64" s="23">
        <f t="shared" si="31"/>
        <v>0</v>
      </c>
      <c r="AC64" s="23">
        <f t="shared" si="31"/>
        <v>0</v>
      </c>
      <c r="AD64" s="23">
        <f t="shared" si="31"/>
        <v>0</v>
      </c>
      <c r="AE64" s="23">
        <f t="shared" si="31"/>
        <v>0</v>
      </c>
      <c r="AF64" s="46">
        <v>0</v>
      </c>
      <c r="AG64" s="23">
        <f t="shared" si="32"/>
        <v>0</v>
      </c>
      <c r="AH64" s="23">
        <f t="shared" si="32"/>
        <v>0</v>
      </c>
      <c r="AI64" s="23">
        <f t="shared" si="32"/>
        <v>0</v>
      </c>
      <c r="AJ64" s="23">
        <f t="shared" si="32"/>
        <v>0</v>
      </c>
      <c r="AK64" s="46">
        <v>0</v>
      </c>
    </row>
    <row r="65" spans="1:37">
      <c r="A65" s="2" t="s">
        <v>15</v>
      </c>
      <c r="B65" s="46">
        <v>0</v>
      </c>
      <c r="C65">
        <f t="shared" si="26"/>
        <v>0</v>
      </c>
      <c r="D65">
        <f t="shared" si="26"/>
        <v>0</v>
      </c>
      <c r="E65">
        <f t="shared" si="26"/>
        <v>0</v>
      </c>
      <c r="F65">
        <f t="shared" si="26"/>
        <v>0</v>
      </c>
      <c r="G65" s="46">
        <v>0</v>
      </c>
      <c r="H65" s="23">
        <f t="shared" si="27"/>
        <v>0</v>
      </c>
      <c r="I65" s="23">
        <f t="shared" si="27"/>
        <v>0</v>
      </c>
      <c r="J65" s="23">
        <f t="shared" si="27"/>
        <v>0</v>
      </c>
      <c r="K65" s="23">
        <f t="shared" si="27"/>
        <v>0</v>
      </c>
      <c r="L65" s="46">
        <v>0</v>
      </c>
      <c r="M65" s="23">
        <f t="shared" si="28"/>
        <v>0</v>
      </c>
      <c r="N65" s="23">
        <f t="shared" si="28"/>
        <v>0</v>
      </c>
      <c r="O65" s="23">
        <f t="shared" si="28"/>
        <v>0</v>
      </c>
      <c r="P65" s="23">
        <f t="shared" si="28"/>
        <v>0</v>
      </c>
      <c r="Q65" s="46">
        <v>0</v>
      </c>
      <c r="R65" s="23">
        <f t="shared" si="29"/>
        <v>0</v>
      </c>
      <c r="S65" s="23">
        <f t="shared" si="29"/>
        <v>0</v>
      </c>
      <c r="T65" s="23">
        <f t="shared" si="29"/>
        <v>0</v>
      </c>
      <c r="U65" s="23">
        <f t="shared" si="29"/>
        <v>0</v>
      </c>
      <c r="V65" s="46">
        <v>0</v>
      </c>
      <c r="W65" s="23">
        <f t="shared" si="30"/>
        <v>0</v>
      </c>
      <c r="X65" s="23">
        <f t="shared" si="30"/>
        <v>0</v>
      </c>
      <c r="Y65" s="23">
        <f t="shared" si="30"/>
        <v>0</v>
      </c>
      <c r="Z65" s="23">
        <f t="shared" si="30"/>
        <v>0</v>
      </c>
      <c r="AA65" s="46">
        <v>0</v>
      </c>
      <c r="AB65" s="23">
        <f t="shared" si="31"/>
        <v>0</v>
      </c>
      <c r="AC65" s="23">
        <f t="shared" si="31"/>
        <v>0</v>
      </c>
      <c r="AD65" s="23">
        <f t="shared" si="31"/>
        <v>0</v>
      </c>
      <c r="AE65" s="23">
        <f t="shared" si="31"/>
        <v>0</v>
      </c>
      <c r="AF65" s="46">
        <v>0</v>
      </c>
      <c r="AG65" s="23">
        <f t="shared" si="32"/>
        <v>0</v>
      </c>
      <c r="AH65" s="23">
        <f t="shared" si="32"/>
        <v>0</v>
      </c>
      <c r="AI65" s="23">
        <f t="shared" si="32"/>
        <v>0</v>
      </c>
      <c r="AJ65" s="23">
        <f t="shared" si="32"/>
        <v>0</v>
      </c>
      <c r="AK65" s="46">
        <v>0</v>
      </c>
    </row>
    <row r="66" spans="1:37">
      <c r="A66" s="2" t="s">
        <v>16</v>
      </c>
      <c r="B66" s="46">
        <v>0</v>
      </c>
      <c r="C66">
        <f t="shared" si="26"/>
        <v>0</v>
      </c>
      <c r="D66">
        <f t="shared" si="26"/>
        <v>0</v>
      </c>
      <c r="E66">
        <f t="shared" si="26"/>
        <v>0</v>
      </c>
      <c r="F66">
        <f t="shared" si="26"/>
        <v>0</v>
      </c>
      <c r="G66" s="46">
        <v>0</v>
      </c>
      <c r="H66" s="23">
        <f t="shared" si="27"/>
        <v>0</v>
      </c>
      <c r="I66" s="23">
        <f t="shared" si="27"/>
        <v>0</v>
      </c>
      <c r="J66" s="23">
        <f t="shared" si="27"/>
        <v>0</v>
      </c>
      <c r="K66" s="23">
        <f t="shared" si="27"/>
        <v>0</v>
      </c>
      <c r="L66" s="46">
        <v>0</v>
      </c>
      <c r="M66" s="23">
        <f t="shared" si="28"/>
        <v>0</v>
      </c>
      <c r="N66" s="23">
        <f t="shared" si="28"/>
        <v>0</v>
      </c>
      <c r="O66" s="23">
        <f t="shared" si="28"/>
        <v>0</v>
      </c>
      <c r="P66" s="23">
        <f t="shared" si="28"/>
        <v>0</v>
      </c>
      <c r="Q66" s="46">
        <v>0</v>
      </c>
      <c r="R66" s="23">
        <f t="shared" si="29"/>
        <v>0</v>
      </c>
      <c r="S66" s="23">
        <f t="shared" si="29"/>
        <v>0</v>
      </c>
      <c r="T66" s="23">
        <f t="shared" si="29"/>
        <v>0</v>
      </c>
      <c r="U66" s="23">
        <f t="shared" si="29"/>
        <v>0</v>
      </c>
      <c r="V66" s="46">
        <v>0</v>
      </c>
      <c r="W66" s="23">
        <f t="shared" si="30"/>
        <v>0</v>
      </c>
      <c r="X66" s="23">
        <f t="shared" si="30"/>
        <v>0</v>
      </c>
      <c r="Y66" s="23">
        <f t="shared" si="30"/>
        <v>0</v>
      </c>
      <c r="Z66" s="23">
        <f t="shared" si="30"/>
        <v>0</v>
      </c>
      <c r="AA66" s="46">
        <v>0</v>
      </c>
      <c r="AB66" s="23">
        <f t="shared" si="31"/>
        <v>0</v>
      </c>
      <c r="AC66" s="23">
        <f t="shared" si="31"/>
        <v>0</v>
      </c>
      <c r="AD66" s="23">
        <f t="shared" si="31"/>
        <v>0</v>
      </c>
      <c r="AE66" s="23">
        <f t="shared" si="31"/>
        <v>0</v>
      </c>
      <c r="AF66" s="46">
        <v>0</v>
      </c>
      <c r="AG66" s="23">
        <f t="shared" si="32"/>
        <v>0</v>
      </c>
      <c r="AH66" s="23">
        <f t="shared" si="32"/>
        <v>0</v>
      </c>
      <c r="AI66" s="23">
        <f t="shared" si="32"/>
        <v>0</v>
      </c>
      <c r="AJ66" s="23">
        <f t="shared" si="32"/>
        <v>0</v>
      </c>
      <c r="AK66" s="46">
        <v>0</v>
      </c>
    </row>
    <row r="69" spans="1:37">
      <c r="A69" s="1" t="s">
        <v>5</v>
      </c>
      <c r="B69" s="47"/>
      <c r="G69" s="47"/>
      <c r="H69" s="23"/>
      <c r="I69" s="23"/>
      <c r="J69" s="23"/>
      <c r="K69" s="23"/>
      <c r="L69" s="47"/>
      <c r="M69" s="23"/>
      <c r="N69" s="23"/>
      <c r="O69" s="23"/>
      <c r="P69" s="23"/>
      <c r="Q69" s="47"/>
      <c r="R69" s="23"/>
      <c r="S69" s="23"/>
      <c r="T69" s="23"/>
      <c r="U69" s="23"/>
      <c r="V69" s="47"/>
      <c r="W69" s="23"/>
      <c r="X69" s="23"/>
      <c r="Y69" s="23"/>
      <c r="Z69" s="23"/>
      <c r="AA69" s="47"/>
      <c r="AB69" s="23"/>
      <c r="AC69" s="23"/>
      <c r="AD69" s="23"/>
      <c r="AE69" s="23"/>
      <c r="AF69" s="47"/>
      <c r="AG69" s="23"/>
      <c r="AH69" s="23"/>
      <c r="AI69" s="23"/>
      <c r="AJ69" s="23"/>
      <c r="AK69" s="47"/>
    </row>
    <row r="70" spans="1:37">
      <c r="A70" s="13" t="s">
        <v>68</v>
      </c>
      <c r="B70" s="47"/>
      <c r="G70" s="47"/>
      <c r="H70" s="23"/>
      <c r="I70" s="23"/>
      <c r="J70" s="23"/>
      <c r="K70" s="23"/>
      <c r="L70" s="47"/>
      <c r="M70" s="23"/>
      <c r="N70" s="23"/>
      <c r="O70" s="23"/>
      <c r="P70" s="23"/>
      <c r="Q70" s="47"/>
      <c r="R70" s="23"/>
      <c r="S70" s="23"/>
      <c r="T70" s="23"/>
      <c r="U70" s="23"/>
      <c r="V70" s="47"/>
      <c r="W70" s="23"/>
      <c r="X70" s="23"/>
      <c r="Y70" s="23"/>
      <c r="Z70" s="23"/>
      <c r="AA70" s="47"/>
      <c r="AB70" s="23"/>
      <c r="AC70" s="23"/>
      <c r="AD70" s="23"/>
      <c r="AE70" s="23"/>
      <c r="AF70" s="47"/>
      <c r="AG70" s="23"/>
      <c r="AH70" s="23"/>
      <c r="AI70" s="23"/>
      <c r="AJ70" s="23"/>
      <c r="AK70" s="47"/>
    </row>
    <row r="71" spans="1:37">
      <c r="A71" s="2" t="s">
        <v>7</v>
      </c>
      <c r="B71" s="47">
        <f t="shared" ref="B71:AK71" si="33">B72*85.98/1000</f>
        <v>1060.9869017700883</v>
      </c>
      <c r="C71">
        <f t="shared" ref="C71:F139" si="34">$B71+((C$1-$B$1)*($G71-$B71)/($G$1-$B$1))</f>
        <v>1070.2935430431799</v>
      </c>
      <c r="D71">
        <f t="shared" si="34"/>
        <v>1079.6001843162712</v>
      </c>
      <c r="E71">
        <f t="shared" si="34"/>
        <v>1088.9068255893628</v>
      </c>
      <c r="F71">
        <f t="shared" si="34"/>
        <v>1098.2134668624542</v>
      </c>
      <c r="G71" s="47">
        <f t="shared" si="33"/>
        <v>1107.5201081355458</v>
      </c>
      <c r="H71" s="23">
        <f t="shared" ref="H71:K139" si="35">$G71+((H$1-$G$1)*($L71-$G71)/($L$1-$G$1))</f>
        <v>1115.2968259382119</v>
      </c>
      <c r="I71" s="23">
        <f t="shared" si="35"/>
        <v>1123.0735437408778</v>
      </c>
      <c r="J71" s="23">
        <f t="shared" si="35"/>
        <v>1130.8502615435439</v>
      </c>
      <c r="K71" s="23">
        <f t="shared" si="35"/>
        <v>1138.6269793462097</v>
      </c>
      <c r="L71" s="47">
        <f t="shared" si="33"/>
        <v>1146.4036971488758</v>
      </c>
      <c r="M71" s="23">
        <f t="shared" ref="M71:P123" si="36">$L71+((M$1-$L$1)*($Q71-$L71)/($Q$1-$L$1))</f>
        <v>1152.5089191137483</v>
      </c>
      <c r="N71" s="23">
        <f t="shared" si="36"/>
        <v>1158.6141410786206</v>
      </c>
      <c r="O71" s="23">
        <f t="shared" si="36"/>
        <v>1164.7193630434931</v>
      </c>
      <c r="P71" s="23">
        <f t="shared" si="36"/>
        <v>1170.8245850083654</v>
      </c>
      <c r="Q71" s="47">
        <f t="shared" si="33"/>
        <v>1176.9298069732379</v>
      </c>
      <c r="R71" s="23">
        <f t="shared" ref="R71:U123" si="37">$Q71+((R$1-$Q$1)*($V71-$Q71)/($V$1-$Q$1))</f>
        <v>1179.1020782333521</v>
      </c>
      <c r="S71" s="23">
        <f t="shared" si="37"/>
        <v>1181.2743494934664</v>
      </c>
      <c r="T71" s="23">
        <f t="shared" si="37"/>
        <v>1183.4466207535804</v>
      </c>
      <c r="U71" s="23">
        <f t="shared" si="37"/>
        <v>1185.6188920136947</v>
      </c>
      <c r="V71" s="47">
        <f t="shared" si="33"/>
        <v>1187.7911632738089</v>
      </c>
      <c r="W71" s="23">
        <f t="shared" ref="W71:Z123" si="38">$V71+((W$1-$V$1)*($AA71-$V71)/($AA$1-$V$1))</f>
        <v>1184.9249495785796</v>
      </c>
      <c r="X71" s="23">
        <f t="shared" si="38"/>
        <v>1182.05873588335</v>
      </c>
      <c r="Y71" s="23">
        <f t="shared" si="38"/>
        <v>1179.1925221881206</v>
      </c>
      <c r="Z71" s="23">
        <f t="shared" si="38"/>
        <v>1176.326308492891</v>
      </c>
      <c r="AA71" s="47">
        <f t="shared" si="33"/>
        <v>1173.4600947976617</v>
      </c>
      <c r="AB71" s="23">
        <f t="shared" ref="AB71:AE123" si="39">$AA71+((AB$1-$AA$1)*($AF71-$AA71)/($AF$1-$AA$1))</f>
        <v>1168.84244846205</v>
      </c>
      <c r="AC71" s="23">
        <f t="shared" si="39"/>
        <v>1164.2248021264384</v>
      </c>
      <c r="AD71" s="23">
        <f t="shared" si="39"/>
        <v>1159.6071557908269</v>
      </c>
      <c r="AE71" s="23">
        <f t="shared" si="39"/>
        <v>1154.9895094552153</v>
      </c>
      <c r="AF71" s="47">
        <f t="shared" si="33"/>
        <v>1150.3718631196036</v>
      </c>
      <c r="AG71" s="23">
        <f t="shared" ref="AG71:AJ123" si="40">$AF71+((AG$1-$AF$1)*($AK71-$AF71)/($AK$1-$AF$1))</f>
        <v>1144.1483863476237</v>
      </c>
      <c r="AH71" s="23">
        <f t="shared" si="40"/>
        <v>1137.9249095756438</v>
      </c>
      <c r="AI71" s="23">
        <f t="shared" si="40"/>
        <v>1131.7014328036639</v>
      </c>
      <c r="AJ71" s="23">
        <f t="shared" si="40"/>
        <v>1125.477956031684</v>
      </c>
      <c r="AK71" s="47">
        <f t="shared" si="33"/>
        <v>1119.2544792597041</v>
      </c>
    </row>
    <row r="72" spans="1:37">
      <c r="A72" s="16" t="s">
        <v>136</v>
      </c>
      <c r="B72" s="47">
        <v>12339.926747733058</v>
      </c>
      <c r="C72">
        <f t="shared" si="34"/>
        <v>12448.168679264711</v>
      </c>
      <c r="D72">
        <f t="shared" si="34"/>
        <v>12556.410610796363</v>
      </c>
      <c r="E72">
        <f t="shared" si="34"/>
        <v>12664.652542328015</v>
      </c>
      <c r="F72">
        <f t="shared" si="34"/>
        <v>12772.894473859667</v>
      </c>
      <c r="G72" s="47">
        <v>12881.13640539132</v>
      </c>
      <c r="H72" s="23">
        <f t="shared" si="35"/>
        <v>12971.58439100037</v>
      </c>
      <c r="I72" s="23">
        <f t="shared" si="35"/>
        <v>13062.032376609417</v>
      </c>
      <c r="J72" s="23">
        <f t="shared" si="35"/>
        <v>13152.480362218466</v>
      </c>
      <c r="K72" s="23">
        <f t="shared" si="35"/>
        <v>13242.928347827514</v>
      </c>
      <c r="L72" s="47">
        <v>13333.376333436563</v>
      </c>
      <c r="M72" s="23">
        <f t="shared" si="36"/>
        <v>13404.383799880765</v>
      </c>
      <c r="N72" s="23">
        <f t="shared" si="36"/>
        <v>13475.391266324965</v>
      </c>
      <c r="O72" s="23">
        <f t="shared" si="36"/>
        <v>13546.398732769167</v>
      </c>
      <c r="P72" s="23">
        <f t="shared" si="36"/>
        <v>13617.406199213367</v>
      </c>
      <c r="Q72" s="47">
        <v>13688.413665657568</v>
      </c>
      <c r="R72" s="23">
        <f t="shared" si="37"/>
        <v>13713.678509343476</v>
      </c>
      <c r="S72" s="23">
        <f t="shared" si="37"/>
        <v>13738.943353029381</v>
      </c>
      <c r="T72" s="23">
        <f t="shared" si="37"/>
        <v>13764.208196715288</v>
      </c>
      <c r="U72" s="23">
        <f t="shared" si="37"/>
        <v>13789.473040401193</v>
      </c>
      <c r="V72" s="47">
        <v>13814.737884087101</v>
      </c>
      <c r="W72" s="23">
        <f t="shared" si="38"/>
        <v>13781.402065347516</v>
      </c>
      <c r="X72" s="23">
        <f t="shared" si="38"/>
        <v>13748.066246607932</v>
      </c>
      <c r="Y72" s="23">
        <f t="shared" si="38"/>
        <v>13714.730427868348</v>
      </c>
      <c r="Z72" s="23">
        <f t="shared" si="38"/>
        <v>13681.394609128763</v>
      </c>
      <c r="AA72" s="47">
        <v>13648.058790389179</v>
      </c>
      <c r="AB72" s="23">
        <f t="shared" si="39"/>
        <v>13594.35273856769</v>
      </c>
      <c r="AC72" s="23">
        <f t="shared" si="39"/>
        <v>13540.6466867462</v>
      </c>
      <c r="AD72" s="23">
        <f t="shared" si="39"/>
        <v>13486.940634924713</v>
      </c>
      <c r="AE72" s="23">
        <f t="shared" si="39"/>
        <v>13433.234583103223</v>
      </c>
      <c r="AF72" s="47">
        <v>13379.528531281734</v>
      </c>
      <c r="AG72" s="23">
        <f t="shared" si="40"/>
        <v>13307.145689086108</v>
      </c>
      <c r="AH72" s="23">
        <f t="shared" si="40"/>
        <v>13234.762846890482</v>
      </c>
      <c r="AI72" s="23">
        <f t="shared" si="40"/>
        <v>13162.380004694858</v>
      </c>
      <c r="AJ72" s="23">
        <f t="shared" si="40"/>
        <v>13089.997162499232</v>
      </c>
      <c r="AK72" s="47">
        <v>13017.614320303606</v>
      </c>
    </row>
    <row r="73" spans="1:37">
      <c r="A73" s="2" t="s">
        <v>8</v>
      </c>
      <c r="B73" s="47">
        <v>0</v>
      </c>
      <c r="C73">
        <f t="shared" si="34"/>
        <v>0</v>
      </c>
      <c r="D73">
        <f t="shared" si="34"/>
        <v>0</v>
      </c>
      <c r="E73">
        <f t="shared" si="34"/>
        <v>0</v>
      </c>
      <c r="F73">
        <f t="shared" si="34"/>
        <v>0</v>
      </c>
      <c r="G73" s="47">
        <v>0</v>
      </c>
      <c r="H73" s="23">
        <f t="shared" si="35"/>
        <v>0</v>
      </c>
      <c r="I73" s="23">
        <f t="shared" si="35"/>
        <v>0</v>
      </c>
      <c r="J73" s="23">
        <f t="shared" si="35"/>
        <v>0</v>
      </c>
      <c r="K73" s="23">
        <f t="shared" si="35"/>
        <v>0</v>
      </c>
      <c r="L73" s="47">
        <v>0</v>
      </c>
      <c r="M73" s="23">
        <f t="shared" si="36"/>
        <v>0</v>
      </c>
      <c r="N73" s="23">
        <f t="shared" si="36"/>
        <v>0</v>
      </c>
      <c r="O73" s="23">
        <f t="shared" si="36"/>
        <v>0</v>
      </c>
      <c r="P73" s="23">
        <f t="shared" si="36"/>
        <v>0</v>
      </c>
      <c r="Q73" s="47">
        <v>0</v>
      </c>
      <c r="R73" s="23">
        <f t="shared" si="37"/>
        <v>0</v>
      </c>
      <c r="S73" s="23">
        <f t="shared" si="37"/>
        <v>0</v>
      </c>
      <c r="T73" s="23">
        <f t="shared" si="37"/>
        <v>0</v>
      </c>
      <c r="U73" s="23">
        <f t="shared" si="37"/>
        <v>0</v>
      </c>
      <c r="V73" s="47">
        <v>0</v>
      </c>
      <c r="W73" s="23">
        <f t="shared" si="38"/>
        <v>0</v>
      </c>
      <c r="X73" s="23">
        <f t="shared" si="38"/>
        <v>0</v>
      </c>
      <c r="Y73" s="23">
        <f t="shared" si="38"/>
        <v>0</v>
      </c>
      <c r="Z73" s="23">
        <f t="shared" si="38"/>
        <v>0</v>
      </c>
      <c r="AA73" s="47">
        <v>0</v>
      </c>
      <c r="AB73" s="23">
        <f t="shared" si="39"/>
        <v>0</v>
      </c>
      <c r="AC73" s="23">
        <f t="shared" si="39"/>
        <v>0</v>
      </c>
      <c r="AD73" s="23">
        <f t="shared" si="39"/>
        <v>0</v>
      </c>
      <c r="AE73" s="23">
        <f t="shared" si="39"/>
        <v>0</v>
      </c>
      <c r="AF73" s="47">
        <v>0</v>
      </c>
      <c r="AG73" s="23">
        <f t="shared" si="40"/>
        <v>0</v>
      </c>
      <c r="AH73" s="23">
        <f t="shared" si="40"/>
        <v>0</v>
      </c>
      <c r="AI73" s="23">
        <f t="shared" si="40"/>
        <v>0</v>
      </c>
      <c r="AJ73" s="23">
        <f t="shared" si="40"/>
        <v>0</v>
      </c>
      <c r="AK73" s="47">
        <v>0</v>
      </c>
    </row>
    <row r="74" spans="1:37">
      <c r="A74" s="2" t="s">
        <v>9</v>
      </c>
      <c r="B74" s="47">
        <v>0</v>
      </c>
      <c r="C74">
        <f t="shared" si="34"/>
        <v>0</v>
      </c>
      <c r="D74">
        <f t="shared" si="34"/>
        <v>0</v>
      </c>
      <c r="E74">
        <f t="shared" si="34"/>
        <v>0</v>
      </c>
      <c r="F74">
        <f t="shared" si="34"/>
        <v>0</v>
      </c>
      <c r="G74" s="47">
        <v>0</v>
      </c>
      <c r="H74" s="23">
        <f t="shared" si="35"/>
        <v>0</v>
      </c>
      <c r="I74" s="23">
        <f t="shared" si="35"/>
        <v>0</v>
      </c>
      <c r="J74" s="23">
        <f t="shared" si="35"/>
        <v>0</v>
      </c>
      <c r="K74" s="23">
        <f t="shared" si="35"/>
        <v>0</v>
      </c>
      <c r="L74" s="47">
        <v>0</v>
      </c>
      <c r="M74" s="23">
        <f t="shared" si="36"/>
        <v>0</v>
      </c>
      <c r="N74" s="23">
        <f t="shared" si="36"/>
        <v>0</v>
      </c>
      <c r="O74" s="23">
        <f t="shared" si="36"/>
        <v>0</v>
      </c>
      <c r="P74" s="23">
        <f t="shared" si="36"/>
        <v>0</v>
      </c>
      <c r="Q74" s="47">
        <v>0</v>
      </c>
      <c r="R74" s="23">
        <f t="shared" si="37"/>
        <v>0</v>
      </c>
      <c r="S74" s="23">
        <f t="shared" si="37"/>
        <v>0</v>
      </c>
      <c r="T74" s="23">
        <f t="shared" si="37"/>
        <v>0</v>
      </c>
      <c r="U74" s="23">
        <f t="shared" si="37"/>
        <v>0</v>
      </c>
      <c r="V74" s="47">
        <v>0</v>
      </c>
      <c r="W74" s="23">
        <f t="shared" si="38"/>
        <v>0</v>
      </c>
      <c r="X74" s="23">
        <f t="shared" si="38"/>
        <v>0</v>
      </c>
      <c r="Y74" s="23">
        <f t="shared" si="38"/>
        <v>0</v>
      </c>
      <c r="Z74" s="23">
        <f t="shared" si="38"/>
        <v>0</v>
      </c>
      <c r="AA74" s="47">
        <v>0</v>
      </c>
      <c r="AB74" s="23">
        <f t="shared" si="39"/>
        <v>0</v>
      </c>
      <c r="AC74" s="23">
        <f t="shared" si="39"/>
        <v>0</v>
      </c>
      <c r="AD74" s="23">
        <f t="shared" si="39"/>
        <v>0</v>
      </c>
      <c r="AE74" s="23">
        <f t="shared" si="39"/>
        <v>0</v>
      </c>
      <c r="AF74" s="47">
        <v>0</v>
      </c>
      <c r="AG74" s="23">
        <f t="shared" si="40"/>
        <v>0</v>
      </c>
      <c r="AH74" s="23">
        <f t="shared" si="40"/>
        <v>0</v>
      </c>
      <c r="AI74" s="23">
        <f t="shared" si="40"/>
        <v>0</v>
      </c>
      <c r="AJ74" s="23">
        <f t="shared" si="40"/>
        <v>0</v>
      </c>
      <c r="AK74" s="47">
        <v>0</v>
      </c>
    </row>
    <row r="75" spans="1:37">
      <c r="A75" s="2" t="s">
        <v>10</v>
      </c>
      <c r="B75" s="47">
        <v>0</v>
      </c>
      <c r="C75">
        <f t="shared" si="34"/>
        <v>0</v>
      </c>
      <c r="D75">
        <f t="shared" si="34"/>
        <v>0</v>
      </c>
      <c r="E75">
        <f t="shared" si="34"/>
        <v>0</v>
      </c>
      <c r="F75">
        <f t="shared" si="34"/>
        <v>0</v>
      </c>
      <c r="G75" s="47">
        <v>0</v>
      </c>
      <c r="H75" s="23">
        <f t="shared" si="35"/>
        <v>0</v>
      </c>
      <c r="I75" s="23">
        <f t="shared" si="35"/>
        <v>0</v>
      </c>
      <c r="J75" s="23">
        <f t="shared" si="35"/>
        <v>0</v>
      </c>
      <c r="K75" s="23">
        <f t="shared" si="35"/>
        <v>0</v>
      </c>
      <c r="L75" s="47">
        <v>0</v>
      </c>
      <c r="M75" s="23">
        <f t="shared" si="36"/>
        <v>0</v>
      </c>
      <c r="N75" s="23">
        <f t="shared" si="36"/>
        <v>0</v>
      </c>
      <c r="O75" s="23">
        <f t="shared" si="36"/>
        <v>0</v>
      </c>
      <c r="P75" s="23">
        <f t="shared" si="36"/>
        <v>0</v>
      </c>
      <c r="Q75" s="47">
        <v>0</v>
      </c>
      <c r="R75" s="23">
        <f t="shared" si="37"/>
        <v>0</v>
      </c>
      <c r="S75" s="23">
        <f t="shared" si="37"/>
        <v>0</v>
      </c>
      <c r="T75" s="23">
        <f t="shared" si="37"/>
        <v>0</v>
      </c>
      <c r="U75" s="23">
        <f t="shared" si="37"/>
        <v>0</v>
      </c>
      <c r="V75" s="47">
        <v>0</v>
      </c>
      <c r="W75" s="23">
        <f t="shared" si="38"/>
        <v>0</v>
      </c>
      <c r="X75" s="23">
        <f t="shared" si="38"/>
        <v>0</v>
      </c>
      <c r="Y75" s="23">
        <f t="shared" si="38"/>
        <v>0</v>
      </c>
      <c r="Z75" s="23">
        <f t="shared" si="38"/>
        <v>0</v>
      </c>
      <c r="AA75" s="47">
        <v>0</v>
      </c>
      <c r="AB75" s="23">
        <f t="shared" si="39"/>
        <v>0</v>
      </c>
      <c r="AC75" s="23">
        <f t="shared" si="39"/>
        <v>0</v>
      </c>
      <c r="AD75" s="23">
        <f t="shared" si="39"/>
        <v>0</v>
      </c>
      <c r="AE75" s="23">
        <f t="shared" si="39"/>
        <v>0</v>
      </c>
      <c r="AF75" s="47">
        <v>0</v>
      </c>
      <c r="AG75" s="23">
        <f t="shared" si="40"/>
        <v>0</v>
      </c>
      <c r="AH75" s="23">
        <f t="shared" si="40"/>
        <v>0</v>
      </c>
      <c r="AI75" s="23">
        <f t="shared" si="40"/>
        <v>0</v>
      </c>
      <c r="AJ75" s="23">
        <f t="shared" si="40"/>
        <v>0</v>
      </c>
      <c r="AK75" s="47">
        <v>0</v>
      </c>
    </row>
    <row r="76" spans="1:37">
      <c r="A76" s="2" t="s">
        <v>11</v>
      </c>
      <c r="B76" s="47">
        <v>0</v>
      </c>
      <c r="C76">
        <f t="shared" si="34"/>
        <v>0</v>
      </c>
      <c r="D76">
        <f t="shared" si="34"/>
        <v>0</v>
      </c>
      <c r="E76">
        <f t="shared" si="34"/>
        <v>0</v>
      </c>
      <c r="F76">
        <f t="shared" si="34"/>
        <v>0</v>
      </c>
      <c r="G76" s="47">
        <v>0</v>
      </c>
      <c r="H76" s="23">
        <f t="shared" si="35"/>
        <v>0</v>
      </c>
      <c r="I76" s="23">
        <f t="shared" si="35"/>
        <v>0</v>
      </c>
      <c r="J76" s="23">
        <f t="shared" si="35"/>
        <v>0</v>
      </c>
      <c r="K76" s="23">
        <f t="shared" si="35"/>
        <v>0</v>
      </c>
      <c r="L76" s="47">
        <v>0</v>
      </c>
      <c r="M76" s="23">
        <f t="shared" si="36"/>
        <v>0</v>
      </c>
      <c r="N76" s="23">
        <f t="shared" si="36"/>
        <v>0</v>
      </c>
      <c r="O76" s="23">
        <f t="shared" si="36"/>
        <v>0</v>
      </c>
      <c r="P76" s="23">
        <f t="shared" si="36"/>
        <v>0</v>
      </c>
      <c r="Q76" s="47">
        <v>0</v>
      </c>
      <c r="R76" s="23">
        <f t="shared" si="37"/>
        <v>0</v>
      </c>
      <c r="S76" s="23">
        <f t="shared" si="37"/>
        <v>0</v>
      </c>
      <c r="T76" s="23">
        <f t="shared" si="37"/>
        <v>0</v>
      </c>
      <c r="U76" s="23">
        <f t="shared" si="37"/>
        <v>0</v>
      </c>
      <c r="V76" s="47">
        <v>0</v>
      </c>
      <c r="W76" s="23">
        <f t="shared" si="38"/>
        <v>0</v>
      </c>
      <c r="X76" s="23">
        <f t="shared" si="38"/>
        <v>0</v>
      </c>
      <c r="Y76" s="23">
        <f t="shared" si="38"/>
        <v>0</v>
      </c>
      <c r="Z76" s="23">
        <f t="shared" si="38"/>
        <v>0</v>
      </c>
      <c r="AA76" s="47">
        <v>0</v>
      </c>
      <c r="AB76" s="23">
        <f t="shared" si="39"/>
        <v>0</v>
      </c>
      <c r="AC76" s="23">
        <f t="shared" si="39"/>
        <v>0</v>
      </c>
      <c r="AD76" s="23">
        <f t="shared" si="39"/>
        <v>0</v>
      </c>
      <c r="AE76" s="23">
        <f t="shared" si="39"/>
        <v>0</v>
      </c>
      <c r="AF76" s="47">
        <v>0</v>
      </c>
      <c r="AG76" s="23">
        <f t="shared" si="40"/>
        <v>0</v>
      </c>
      <c r="AH76" s="23">
        <f t="shared" si="40"/>
        <v>0</v>
      </c>
      <c r="AI76" s="23">
        <f t="shared" si="40"/>
        <v>0</v>
      </c>
      <c r="AJ76" s="23">
        <f t="shared" si="40"/>
        <v>0</v>
      </c>
      <c r="AK76" s="47">
        <v>0</v>
      </c>
    </row>
    <row r="77" spans="1:37">
      <c r="A77" s="2" t="s">
        <v>12</v>
      </c>
      <c r="B77" s="47">
        <v>0</v>
      </c>
      <c r="C77">
        <f t="shared" si="34"/>
        <v>0</v>
      </c>
      <c r="D77">
        <f t="shared" si="34"/>
        <v>0</v>
      </c>
      <c r="E77">
        <f t="shared" si="34"/>
        <v>0</v>
      </c>
      <c r="F77">
        <f t="shared" si="34"/>
        <v>0</v>
      </c>
      <c r="G77" s="47">
        <v>0</v>
      </c>
      <c r="H77" s="23">
        <f t="shared" si="35"/>
        <v>0</v>
      </c>
      <c r="I77" s="23">
        <f t="shared" si="35"/>
        <v>0</v>
      </c>
      <c r="J77" s="23">
        <f t="shared" si="35"/>
        <v>0</v>
      </c>
      <c r="K77" s="23">
        <f t="shared" si="35"/>
        <v>0</v>
      </c>
      <c r="L77" s="47">
        <v>0</v>
      </c>
      <c r="M77" s="23">
        <f t="shared" si="36"/>
        <v>0</v>
      </c>
      <c r="N77" s="23">
        <f t="shared" si="36"/>
        <v>0</v>
      </c>
      <c r="O77" s="23">
        <f t="shared" si="36"/>
        <v>0</v>
      </c>
      <c r="P77" s="23">
        <f t="shared" si="36"/>
        <v>0</v>
      </c>
      <c r="Q77" s="47">
        <v>0</v>
      </c>
      <c r="R77" s="23">
        <f t="shared" si="37"/>
        <v>0</v>
      </c>
      <c r="S77" s="23">
        <f t="shared" si="37"/>
        <v>0</v>
      </c>
      <c r="T77" s="23">
        <f t="shared" si="37"/>
        <v>0</v>
      </c>
      <c r="U77" s="23">
        <f t="shared" si="37"/>
        <v>0</v>
      </c>
      <c r="V77" s="47">
        <v>0</v>
      </c>
      <c r="W77" s="23">
        <f t="shared" si="38"/>
        <v>0</v>
      </c>
      <c r="X77" s="23">
        <f t="shared" si="38"/>
        <v>0</v>
      </c>
      <c r="Y77" s="23">
        <f t="shared" si="38"/>
        <v>0</v>
      </c>
      <c r="Z77" s="23">
        <f t="shared" si="38"/>
        <v>0</v>
      </c>
      <c r="AA77" s="47">
        <v>0</v>
      </c>
      <c r="AB77" s="23">
        <f t="shared" si="39"/>
        <v>0</v>
      </c>
      <c r="AC77" s="23">
        <f t="shared" si="39"/>
        <v>0</v>
      </c>
      <c r="AD77" s="23">
        <f t="shared" si="39"/>
        <v>0</v>
      </c>
      <c r="AE77" s="23">
        <f t="shared" si="39"/>
        <v>0</v>
      </c>
      <c r="AF77" s="47">
        <v>0</v>
      </c>
      <c r="AG77" s="23">
        <f t="shared" si="40"/>
        <v>0</v>
      </c>
      <c r="AH77" s="23">
        <f t="shared" si="40"/>
        <v>0</v>
      </c>
      <c r="AI77" s="23">
        <f t="shared" si="40"/>
        <v>0</v>
      </c>
      <c r="AJ77" s="23">
        <f t="shared" si="40"/>
        <v>0</v>
      </c>
      <c r="AK77" s="47">
        <v>0</v>
      </c>
    </row>
    <row r="78" spans="1:37">
      <c r="A78" s="2" t="s">
        <v>13</v>
      </c>
      <c r="B78" s="47">
        <v>0</v>
      </c>
      <c r="C78">
        <f t="shared" si="34"/>
        <v>0</v>
      </c>
      <c r="D78">
        <f t="shared" si="34"/>
        <v>0</v>
      </c>
      <c r="E78">
        <f t="shared" si="34"/>
        <v>0</v>
      </c>
      <c r="F78">
        <f t="shared" si="34"/>
        <v>0</v>
      </c>
      <c r="G78" s="47">
        <v>0</v>
      </c>
      <c r="H78" s="23">
        <f t="shared" si="35"/>
        <v>0</v>
      </c>
      <c r="I78" s="23">
        <f t="shared" si="35"/>
        <v>0</v>
      </c>
      <c r="J78" s="23">
        <f t="shared" si="35"/>
        <v>0</v>
      </c>
      <c r="K78" s="23">
        <f t="shared" si="35"/>
        <v>0</v>
      </c>
      <c r="L78" s="47">
        <v>0</v>
      </c>
      <c r="M78" s="23">
        <f t="shared" si="36"/>
        <v>0</v>
      </c>
      <c r="N78" s="23">
        <f t="shared" si="36"/>
        <v>0</v>
      </c>
      <c r="O78" s="23">
        <f t="shared" si="36"/>
        <v>0</v>
      </c>
      <c r="P78" s="23">
        <f t="shared" si="36"/>
        <v>0</v>
      </c>
      <c r="Q78" s="47">
        <v>0</v>
      </c>
      <c r="R78" s="23">
        <f t="shared" si="37"/>
        <v>0</v>
      </c>
      <c r="S78" s="23">
        <f t="shared" si="37"/>
        <v>0</v>
      </c>
      <c r="T78" s="23">
        <f t="shared" si="37"/>
        <v>0</v>
      </c>
      <c r="U78" s="23">
        <f t="shared" si="37"/>
        <v>0</v>
      </c>
      <c r="V78" s="47">
        <v>0</v>
      </c>
      <c r="W78" s="23">
        <f t="shared" si="38"/>
        <v>0</v>
      </c>
      <c r="X78" s="23">
        <f t="shared" si="38"/>
        <v>0</v>
      </c>
      <c r="Y78" s="23">
        <f t="shared" si="38"/>
        <v>0</v>
      </c>
      <c r="Z78" s="23">
        <f t="shared" si="38"/>
        <v>0</v>
      </c>
      <c r="AA78" s="47">
        <v>0</v>
      </c>
      <c r="AB78" s="23">
        <f t="shared" si="39"/>
        <v>0</v>
      </c>
      <c r="AC78" s="23">
        <f t="shared" si="39"/>
        <v>0</v>
      </c>
      <c r="AD78" s="23">
        <f t="shared" si="39"/>
        <v>0</v>
      </c>
      <c r="AE78" s="23">
        <f t="shared" si="39"/>
        <v>0</v>
      </c>
      <c r="AF78" s="47">
        <v>0</v>
      </c>
      <c r="AG78" s="23">
        <f t="shared" si="40"/>
        <v>0</v>
      </c>
      <c r="AH78" s="23">
        <f t="shared" si="40"/>
        <v>0</v>
      </c>
      <c r="AI78" s="23">
        <f t="shared" si="40"/>
        <v>0</v>
      </c>
      <c r="AJ78" s="23">
        <f t="shared" si="40"/>
        <v>0</v>
      </c>
      <c r="AK78" s="47">
        <v>0</v>
      </c>
    </row>
    <row r="79" spans="1:37">
      <c r="A79" s="2" t="s">
        <v>14</v>
      </c>
      <c r="B79" s="47">
        <v>0</v>
      </c>
      <c r="C79">
        <f t="shared" si="34"/>
        <v>0</v>
      </c>
      <c r="D79">
        <f t="shared" si="34"/>
        <v>0</v>
      </c>
      <c r="E79">
        <f t="shared" si="34"/>
        <v>0</v>
      </c>
      <c r="F79">
        <f t="shared" si="34"/>
        <v>0</v>
      </c>
      <c r="G79" s="47">
        <v>0</v>
      </c>
      <c r="H79" s="23">
        <f t="shared" si="35"/>
        <v>0</v>
      </c>
      <c r="I79" s="23">
        <f t="shared" si="35"/>
        <v>0</v>
      </c>
      <c r="J79" s="23">
        <f t="shared" si="35"/>
        <v>0</v>
      </c>
      <c r="K79" s="23">
        <f t="shared" si="35"/>
        <v>0</v>
      </c>
      <c r="L79" s="47">
        <v>0</v>
      </c>
      <c r="M79" s="23">
        <f t="shared" si="36"/>
        <v>0</v>
      </c>
      <c r="N79" s="23">
        <f t="shared" si="36"/>
        <v>0</v>
      </c>
      <c r="O79" s="23">
        <f t="shared" si="36"/>
        <v>0</v>
      </c>
      <c r="P79" s="23">
        <f t="shared" si="36"/>
        <v>0</v>
      </c>
      <c r="Q79" s="47">
        <v>0</v>
      </c>
      <c r="R79" s="23">
        <f t="shared" si="37"/>
        <v>0</v>
      </c>
      <c r="S79" s="23">
        <f t="shared" si="37"/>
        <v>0</v>
      </c>
      <c r="T79" s="23">
        <f t="shared" si="37"/>
        <v>0</v>
      </c>
      <c r="U79" s="23">
        <f t="shared" si="37"/>
        <v>0</v>
      </c>
      <c r="V79" s="47">
        <v>0</v>
      </c>
      <c r="W79" s="23">
        <f t="shared" si="38"/>
        <v>0</v>
      </c>
      <c r="X79" s="23">
        <f t="shared" si="38"/>
        <v>0</v>
      </c>
      <c r="Y79" s="23">
        <f t="shared" si="38"/>
        <v>0</v>
      </c>
      <c r="Z79" s="23">
        <f t="shared" si="38"/>
        <v>0</v>
      </c>
      <c r="AA79" s="47">
        <v>0</v>
      </c>
      <c r="AB79" s="23">
        <f t="shared" si="39"/>
        <v>0</v>
      </c>
      <c r="AC79" s="23">
        <f t="shared" si="39"/>
        <v>0</v>
      </c>
      <c r="AD79" s="23">
        <f t="shared" si="39"/>
        <v>0</v>
      </c>
      <c r="AE79" s="23">
        <f t="shared" si="39"/>
        <v>0</v>
      </c>
      <c r="AF79" s="47">
        <v>0</v>
      </c>
      <c r="AG79" s="23">
        <f t="shared" si="40"/>
        <v>0</v>
      </c>
      <c r="AH79" s="23">
        <f t="shared" si="40"/>
        <v>0</v>
      </c>
      <c r="AI79" s="23">
        <f t="shared" si="40"/>
        <v>0</v>
      </c>
      <c r="AJ79" s="23">
        <f t="shared" si="40"/>
        <v>0</v>
      </c>
      <c r="AK79" s="47">
        <v>0</v>
      </c>
    </row>
    <row r="80" spans="1:37">
      <c r="A80" s="2" t="s">
        <v>15</v>
      </c>
      <c r="B80" s="47">
        <v>0</v>
      </c>
      <c r="C80">
        <f t="shared" si="34"/>
        <v>0</v>
      </c>
      <c r="D80">
        <f t="shared" si="34"/>
        <v>0</v>
      </c>
      <c r="E80">
        <f t="shared" si="34"/>
        <v>0</v>
      </c>
      <c r="F80">
        <f t="shared" si="34"/>
        <v>0</v>
      </c>
      <c r="G80" s="47">
        <v>0</v>
      </c>
      <c r="H80" s="23">
        <f t="shared" si="35"/>
        <v>0</v>
      </c>
      <c r="I80" s="23">
        <f t="shared" si="35"/>
        <v>0</v>
      </c>
      <c r="J80" s="23">
        <f t="shared" si="35"/>
        <v>0</v>
      </c>
      <c r="K80" s="23">
        <f t="shared" si="35"/>
        <v>0</v>
      </c>
      <c r="L80" s="47">
        <v>0</v>
      </c>
      <c r="M80" s="23">
        <f t="shared" si="36"/>
        <v>0</v>
      </c>
      <c r="N80" s="23">
        <f t="shared" si="36"/>
        <v>0</v>
      </c>
      <c r="O80" s="23">
        <f t="shared" si="36"/>
        <v>0</v>
      </c>
      <c r="P80" s="23">
        <f t="shared" si="36"/>
        <v>0</v>
      </c>
      <c r="Q80" s="47">
        <v>0</v>
      </c>
      <c r="R80" s="23">
        <f t="shared" si="37"/>
        <v>0</v>
      </c>
      <c r="S80" s="23">
        <f t="shared" si="37"/>
        <v>0</v>
      </c>
      <c r="T80" s="23">
        <f t="shared" si="37"/>
        <v>0</v>
      </c>
      <c r="U80" s="23">
        <f t="shared" si="37"/>
        <v>0</v>
      </c>
      <c r="V80" s="47">
        <v>0</v>
      </c>
      <c r="W80" s="23">
        <f t="shared" si="38"/>
        <v>0</v>
      </c>
      <c r="X80" s="23">
        <f t="shared" si="38"/>
        <v>0</v>
      </c>
      <c r="Y80" s="23">
        <f t="shared" si="38"/>
        <v>0</v>
      </c>
      <c r="Z80" s="23">
        <f t="shared" si="38"/>
        <v>0</v>
      </c>
      <c r="AA80" s="47">
        <v>0</v>
      </c>
      <c r="AB80" s="23">
        <f t="shared" si="39"/>
        <v>0</v>
      </c>
      <c r="AC80" s="23">
        <f t="shared" si="39"/>
        <v>0</v>
      </c>
      <c r="AD80" s="23">
        <f t="shared" si="39"/>
        <v>0</v>
      </c>
      <c r="AE80" s="23">
        <f t="shared" si="39"/>
        <v>0</v>
      </c>
      <c r="AF80" s="47">
        <v>0</v>
      </c>
      <c r="AG80" s="23">
        <f t="shared" si="40"/>
        <v>0</v>
      </c>
      <c r="AH80" s="23">
        <f t="shared" si="40"/>
        <v>0</v>
      </c>
      <c r="AI80" s="23">
        <f t="shared" si="40"/>
        <v>0</v>
      </c>
      <c r="AJ80" s="23">
        <f t="shared" si="40"/>
        <v>0</v>
      </c>
      <c r="AK80" s="47">
        <v>0</v>
      </c>
    </row>
    <row r="81" spans="1:37">
      <c r="A81" s="2" t="s">
        <v>16</v>
      </c>
      <c r="B81" s="47">
        <v>0</v>
      </c>
      <c r="C81">
        <f t="shared" si="34"/>
        <v>0</v>
      </c>
      <c r="D81">
        <f t="shared" si="34"/>
        <v>0</v>
      </c>
      <c r="E81">
        <f t="shared" si="34"/>
        <v>0</v>
      </c>
      <c r="F81">
        <f t="shared" si="34"/>
        <v>0</v>
      </c>
      <c r="G81" s="47">
        <v>0</v>
      </c>
      <c r="H81" s="23">
        <f t="shared" si="35"/>
        <v>0</v>
      </c>
      <c r="I81" s="23">
        <f t="shared" si="35"/>
        <v>0</v>
      </c>
      <c r="J81" s="23">
        <f t="shared" si="35"/>
        <v>0</v>
      </c>
      <c r="K81" s="23">
        <f t="shared" si="35"/>
        <v>0</v>
      </c>
      <c r="L81" s="47">
        <v>0</v>
      </c>
      <c r="M81" s="23">
        <f t="shared" si="36"/>
        <v>0</v>
      </c>
      <c r="N81" s="23">
        <f t="shared" si="36"/>
        <v>0</v>
      </c>
      <c r="O81" s="23">
        <f t="shared" si="36"/>
        <v>0</v>
      </c>
      <c r="P81" s="23">
        <f t="shared" si="36"/>
        <v>0</v>
      </c>
      <c r="Q81" s="47">
        <v>0</v>
      </c>
      <c r="R81" s="23">
        <f t="shared" si="37"/>
        <v>0</v>
      </c>
      <c r="S81" s="23">
        <f t="shared" si="37"/>
        <v>0</v>
      </c>
      <c r="T81" s="23">
        <f t="shared" si="37"/>
        <v>0</v>
      </c>
      <c r="U81" s="23">
        <f t="shared" si="37"/>
        <v>0</v>
      </c>
      <c r="V81" s="47">
        <v>0</v>
      </c>
      <c r="W81" s="23">
        <f t="shared" si="38"/>
        <v>0</v>
      </c>
      <c r="X81" s="23">
        <f t="shared" si="38"/>
        <v>0</v>
      </c>
      <c r="Y81" s="23">
        <f t="shared" si="38"/>
        <v>0</v>
      </c>
      <c r="Z81" s="23">
        <f t="shared" si="38"/>
        <v>0</v>
      </c>
      <c r="AA81" s="47">
        <v>0</v>
      </c>
      <c r="AB81" s="23">
        <f t="shared" si="39"/>
        <v>0</v>
      </c>
      <c r="AC81" s="23">
        <f t="shared" si="39"/>
        <v>0</v>
      </c>
      <c r="AD81" s="23">
        <f t="shared" si="39"/>
        <v>0</v>
      </c>
      <c r="AE81" s="23">
        <f t="shared" si="39"/>
        <v>0</v>
      </c>
      <c r="AF81" s="47">
        <v>0</v>
      </c>
      <c r="AG81" s="23">
        <f t="shared" si="40"/>
        <v>0</v>
      </c>
      <c r="AH81" s="23">
        <f t="shared" si="40"/>
        <v>0</v>
      </c>
      <c r="AI81" s="23">
        <f t="shared" si="40"/>
        <v>0</v>
      </c>
      <c r="AJ81" s="23">
        <f t="shared" si="40"/>
        <v>0</v>
      </c>
      <c r="AK81" s="47">
        <v>0</v>
      </c>
    </row>
    <row r="82" spans="1:37">
      <c r="A82" s="16" t="s">
        <v>69</v>
      </c>
      <c r="B82" s="47"/>
      <c r="G82" s="47"/>
      <c r="H82" s="23"/>
      <c r="I82" s="23"/>
      <c r="J82" s="23"/>
      <c r="K82" s="23"/>
      <c r="L82" s="47"/>
      <c r="M82" s="23"/>
      <c r="N82" s="23"/>
      <c r="O82" s="23"/>
      <c r="P82" s="23"/>
      <c r="Q82" s="47"/>
      <c r="R82" s="23"/>
      <c r="S82" s="23"/>
      <c r="T82" s="23"/>
      <c r="U82" s="23"/>
      <c r="V82" s="47"/>
      <c r="W82" s="23"/>
      <c r="X82" s="23"/>
      <c r="Y82" s="23"/>
      <c r="Z82" s="23"/>
      <c r="AA82" s="47"/>
      <c r="AB82" s="23"/>
      <c r="AC82" s="23"/>
      <c r="AD82" s="23"/>
      <c r="AE82" s="23"/>
      <c r="AF82" s="47"/>
      <c r="AG82" s="23"/>
      <c r="AH82" s="23"/>
      <c r="AI82" s="23"/>
      <c r="AJ82" s="23"/>
      <c r="AK82" s="47"/>
    </row>
    <row r="83" spans="1:37">
      <c r="A83" s="2" t="s">
        <v>7</v>
      </c>
      <c r="B83" s="47"/>
      <c r="C83">
        <f t="shared" si="34"/>
        <v>0</v>
      </c>
      <c r="D83">
        <f t="shared" si="34"/>
        <v>0</v>
      </c>
      <c r="E83">
        <f t="shared" si="34"/>
        <v>0</v>
      </c>
      <c r="F83">
        <f t="shared" si="34"/>
        <v>0</v>
      </c>
      <c r="G83" s="47"/>
      <c r="H83" s="23">
        <f t="shared" si="35"/>
        <v>0</v>
      </c>
      <c r="I83" s="23">
        <f t="shared" si="35"/>
        <v>0</v>
      </c>
      <c r="J83" s="23">
        <f t="shared" si="35"/>
        <v>0</v>
      </c>
      <c r="K83" s="23">
        <f t="shared" si="35"/>
        <v>0</v>
      </c>
      <c r="L83" s="47"/>
      <c r="M83" s="23">
        <f t="shared" si="36"/>
        <v>0</v>
      </c>
      <c r="N83" s="23">
        <f t="shared" si="36"/>
        <v>0</v>
      </c>
      <c r="O83" s="23">
        <f t="shared" si="36"/>
        <v>0</v>
      </c>
      <c r="P83" s="23">
        <f t="shared" si="36"/>
        <v>0</v>
      </c>
      <c r="Q83" s="47"/>
      <c r="R83" s="23">
        <f t="shared" si="37"/>
        <v>0</v>
      </c>
      <c r="S83" s="23">
        <f t="shared" si="37"/>
        <v>0</v>
      </c>
      <c r="T83" s="23">
        <f t="shared" si="37"/>
        <v>0</v>
      </c>
      <c r="U83" s="23">
        <f t="shared" si="37"/>
        <v>0</v>
      </c>
      <c r="V83" s="47"/>
      <c r="W83" s="23">
        <f t="shared" si="38"/>
        <v>0</v>
      </c>
      <c r="X83" s="23">
        <f t="shared" si="38"/>
        <v>0</v>
      </c>
      <c r="Y83" s="23">
        <f t="shared" si="38"/>
        <v>0</v>
      </c>
      <c r="Z83" s="23">
        <f t="shared" si="38"/>
        <v>0</v>
      </c>
      <c r="AA83" s="47"/>
      <c r="AB83" s="23">
        <f t="shared" si="39"/>
        <v>0</v>
      </c>
      <c r="AC83" s="23">
        <f t="shared" si="39"/>
        <v>0</v>
      </c>
      <c r="AD83" s="23">
        <f t="shared" si="39"/>
        <v>0</v>
      </c>
      <c r="AE83" s="23">
        <f t="shared" si="39"/>
        <v>0</v>
      </c>
      <c r="AF83" s="47"/>
      <c r="AG83" s="23">
        <f t="shared" si="40"/>
        <v>0</v>
      </c>
      <c r="AH83" s="23">
        <f t="shared" si="40"/>
        <v>0</v>
      </c>
      <c r="AI83" s="23">
        <f t="shared" si="40"/>
        <v>0</v>
      </c>
      <c r="AJ83" s="23">
        <f t="shared" si="40"/>
        <v>0</v>
      </c>
      <c r="AK83" s="47"/>
    </row>
    <row r="84" spans="1:37">
      <c r="A84" s="2" t="s">
        <v>8</v>
      </c>
      <c r="B84" s="47"/>
      <c r="C84">
        <f t="shared" si="34"/>
        <v>0</v>
      </c>
      <c r="D84">
        <f t="shared" si="34"/>
        <v>0</v>
      </c>
      <c r="E84">
        <f t="shared" si="34"/>
        <v>0</v>
      </c>
      <c r="F84">
        <f t="shared" si="34"/>
        <v>0</v>
      </c>
      <c r="G84" s="47"/>
      <c r="H84" s="23">
        <f t="shared" si="35"/>
        <v>0</v>
      </c>
      <c r="I84" s="23">
        <f t="shared" si="35"/>
        <v>0</v>
      </c>
      <c r="J84" s="23">
        <f t="shared" si="35"/>
        <v>0</v>
      </c>
      <c r="K84" s="23">
        <f t="shared" si="35"/>
        <v>0</v>
      </c>
      <c r="L84" s="47"/>
      <c r="M84" s="23">
        <f t="shared" si="36"/>
        <v>0</v>
      </c>
      <c r="N84" s="23">
        <f t="shared" si="36"/>
        <v>0</v>
      </c>
      <c r="O84" s="23">
        <f t="shared" si="36"/>
        <v>0</v>
      </c>
      <c r="P84" s="23">
        <f t="shared" si="36"/>
        <v>0</v>
      </c>
      <c r="Q84" s="47"/>
      <c r="R84" s="23">
        <f t="shared" si="37"/>
        <v>0</v>
      </c>
      <c r="S84" s="23">
        <f t="shared" si="37"/>
        <v>0</v>
      </c>
      <c r="T84" s="23">
        <f t="shared" si="37"/>
        <v>0</v>
      </c>
      <c r="U84" s="23">
        <f t="shared" si="37"/>
        <v>0</v>
      </c>
      <c r="V84" s="47"/>
      <c r="W84" s="23">
        <f t="shared" si="38"/>
        <v>0</v>
      </c>
      <c r="X84" s="23">
        <f t="shared" si="38"/>
        <v>0</v>
      </c>
      <c r="Y84" s="23">
        <f t="shared" si="38"/>
        <v>0</v>
      </c>
      <c r="Z84" s="23">
        <f t="shared" si="38"/>
        <v>0</v>
      </c>
      <c r="AA84" s="47"/>
      <c r="AB84" s="23">
        <f t="shared" si="39"/>
        <v>0</v>
      </c>
      <c r="AC84" s="23">
        <f t="shared" si="39"/>
        <v>0</v>
      </c>
      <c r="AD84" s="23">
        <f t="shared" si="39"/>
        <v>0</v>
      </c>
      <c r="AE84" s="23">
        <f t="shared" si="39"/>
        <v>0</v>
      </c>
      <c r="AF84" s="47"/>
      <c r="AG84" s="23">
        <f t="shared" si="40"/>
        <v>0</v>
      </c>
      <c r="AH84" s="23">
        <f t="shared" si="40"/>
        <v>0</v>
      </c>
      <c r="AI84" s="23">
        <f t="shared" si="40"/>
        <v>0</v>
      </c>
      <c r="AJ84" s="23">
        <f t="shared" si="40"/>
        <v>0</v>
      </c>
      <c r="AK84" s="47"/>
    </row>
    <row r="85" spans="1:37">
      <c r="A85" s="2" t="s">
        <v>9</v>
      </c>
      <c r="B85" s="47"/>
      <c r="C85">
        <f t="shared" si="34"/>
        <v>0</v>
      </c>
      <c r="D85">
        <f t="shared" si="34"/>
        <v>0</v>
      </c>
      <c r="E85">
        <f t="shared" si="34"/>
        <v>0</v>
      </c>
      <c r="F85">
        <f t="shared" si="34"/>
        <v>0</v>
      </c>
      <c r="G85" s="47"/>
      <c r="H85" s="23">
        <f t="shared" si="35"/>
        <v>0</v>
      </c>
      <c r="I85" s="23">
        <f t="shared" si="35"/>
        <v>0</v>
      </c>
      <c r="J85" s="23">
        <f t="shared" si="35"/>
        <v>0</v>
      </c>
      <c r="K85" s="23">
        <f t="shared" si="35"/>
        <v>0</v>
      </c>
      <c r="L85" s="47"/>
      <c r="M85" s="23">
        <f t="shared" si="36"/>
        <v>0</v>
      </c>
      <c r="N85" s="23">
        <f t="shared" si="36"/>
        <v>0</v>
      </c>
      <c r="O85" s="23">
        <f t="shared" si="36"/>
        <v>0</v>
      </c>
      <c r="P85" s="23">
        <f t="shared" si="36"/>
        <v>0</v>
      </c>
      <c r="Q85" s="47"/>
      <c r="R85" s="23">
        <f t="shared" si="37"/>
        <v>0</v>
      </c>
      <c r="S85" s="23">
        <f t="shared" si="37"/>
        <v>0</v>
      </c>
      <c r="T85" s="23">
        <f t="shared" si="37"/>
        <v>0</v>
      </c>
      <c r="U85" s="23">
        <f t="shared" si="37"/>
        <v>0</v>
      </c>
      <c r="V85" s="47"/>
      <c r="W85" s="23">
        <f t="shared" si="38"/>
        <v>0</v>
      </c>
      <c r="X85" s="23">
        <f t="shared" si="38"/>
        <v>0</v>
      </c>
      <c r="Y85" s="23">
        <f t="shared" si="38"/>
        <v>0</v>
      </c>
      <c r="Z85" s="23">
        <f t="shared" si="38"/>
        <v>0</v>
      </c>
      <c r="AA85" s="47"/>
      <c r="AB85" s="23">
        <f t="shared" si="39"/>
        <v>0</v>
      </c>
      <c r="AC85" s="23">
        <f t="shared" si="39"/>
        <v>0</v>
      </c>
      <c r="AD85" s="23">
        <f t="shared" si="39"/>
        <v>0</v>
      </c>
      <c r="AE85" s="23">
        <f t="shared" si="39"/>
        <v>0</v>
      </c>
      <c r="AF85" s="47"/>
      <c r="AG85" s="23">
        <f t="shared" si="40"/>
        <v>0</v>
      </c>
      <c r="AH85" s="23">
        <f t="shared" si="40"/>
        <v>0</v>
      </c>
      <c r="AI85" s="23">
        <f t="shared" si="40"/>
        <v>0</v>
      </c>
      <c r="AJ85" s="23">
        <f t="shared" si="40"/>
        <v>0</v>
      </c>
      <c r="AK85" s="47"/>
    </row>
    <row r="86" spans="1:37">
      <c r="A86" s="2" t="s">
        <v>10</v>
      </c>
      <c r="B86" s="47"/>
      <c r="C86">
        <f t="shared" si="34"/>
        <v>0</v>
      </c>
      <c r="D86">
        <f t="shared" si="34"/>
        <v>0</v>
      </c>
      <c r="E86">
        <f t="shared" si="34"/>
        <v>0</v>
      </c>
      <c r="F86">
        <f t="shared" si="34"/>
        <v>0</v>
      </c>
      <c r="G86" s="47"/>
      <c r="H86" s="23">
        <f t="shared" si="35"/>
        <v>0</v>
      </c>
      <c r="I86" s="23">
        <f t="shared" si="35"/>
        <v>0</v>
      </c>
      <c r="J86" s="23">
        <f t="shared" si="35"/>
        <v>0</v>
      </c>
      <c r="K86" s="23">
        <f t="shared" si="35"/>
        <v>0</v>
      </c>
      <c r="L86" s="47"/>
      <c r="M86" s="23">
        <f t="shared" si="36"/>
        <v>0</v>
      </c>
      <c r="N86" s="23">
        <f t="shared" si="36"/>
        <v>0</v>
      </c>
      <c r="O86" s="23">
        <f t="shared" si="36"/>
        <v>0</v>
      </c>
      <c r="P86" s="23">
        <f t="shared" si="36"/>
        <v>0</v>
      </c>
      <c r="Q86" s="47"/>
      <c r="R86" s="23">
        <f t="shared" si="37"/>
        <v>0</v>
      </c>
      <c r="S86" s="23">
        <f t="shared" si="37"/>
        <v>0</v>
      </c>
      <c r="T86" s="23">
        <f t="shared" si="37"/>
        <v>0</v>
      </c>
      <c r="U86" s="23">
        <f t="shared" si="37"/>
        <v>0</v>
      </c>
      <c r="V86" s="47"/>
      <c r="W86" s="23">
        <f t="shared" si="38"/>
        <v>0</v>
      </c>
      <c r="X86" s="23">
        <f t="shared" si="38"/>
        <v>0</v>
      </c>
      <c r="Y86" s="23">
        <f t="shared" si="38"/>
        <v>0</v>
      </c>
      <c r="Z86" s="23">
        <f t="shared" si="38"/>
        <v>0</v>
      </c>
      <c r="AA86" s="47"/>
      <c r="AB86" s="23">
        <f t="shared" si="39"/>
        <v>0</v>
      </c>
      <c r="AC86" s="23">
        <f t="shared" si="39"/>
        <v>0</v>
      </c>
      <c r="AD86" s="23">
        <f t="shared" si="39"/>
        <v>0</v>
      </c>
      <c r="AE86" s="23">
        <f t="shared" si="39"/>
        <v>0</v>
      </c>
      <c r="AF86" s="47"/>
      <c r="AG86" s="23">
        <f t="shared" si="40"/>
        <v>0</v>
      </c>
      <c r="AH86" s="23">
        <f t="shared" si="40"/>
        <v>0</v>
      </c>
      <c r="AI86" s="23">
        <f t="shared" si="40"/>
        <v>0</v>
      </c>
      <c r="AJ86" s="23">
        <f t="shared" si="40"/>
        <v>0</v>
      </c>
      <c r="AK86" s="47"/>
    </row>
    <row r="87" spans="1:37">
      <c r="A87" s="2" t="s">
        <v>11</v>
      </c>
      <c r="B87" s="47">
        <f t="shared" ref="B87:AK87" si="41">B88*0.848/1000</f>
        <v>598.126088850217</v>
      </c>
      <c r="C87">
        <f t="shared" si="34"/>
        <v>605.85524894476634</v>
      </c>
      <c r="D87">
        <f t="shared" si="34"/>
        <v>613.58440903931569</v>
      </c>
      <c r="E87">
        <f t="shared" si="34"/>
        <v>621.31356913386503</v>
      </c>
      <c r="F87">
        <f t="shared" si="34"/>
        <v>629.04272922841437</v>
      </c>
      <c r="G87" s="47">
        <f t="shared" si="41"/>
        <v>636.77188932296372</v>
      </c>
      <c r="H87" s="23">
        <f t="shared" si="35"/>
        <v>643.95401848062886</v>
      </c>
      <c r="I87" s="23">
        <f t="shared" si="35"/>
        <v>651.13614763829401</v>
      </c>
      <c r="J87" s="23">
        <f t="shared" si="35"/>
        <v>658.31827679595915</v>
      </c>
      <c r="K87" s="23">
        <f t="shared" si="35"/>
        <v>665.50040595362429</v>
      </c>
      <c r="L87" s="47">
        <f t="shared" si="41"/>
        <v>672.68253511128944</v>
      </c>
      <c r="M87" s="23">
        <f t="shared" si="36"/>
        <v>677.99895856499631</v>
      </c>
      <c r="N87" s="23">
        <f t="shared" si="36"/>
        <v>683.31538201870319</v>
      </c>
      <c r="O87" s="23">
        <f t="shared" si="36"/>
        <v>688.63180547241006</v>
      </c>
      <c r="P87" s="23">
        <f t="shared" si="36"/>
        <v>693.94822892611694</v>
      </c>
      <c r="Q87" s="47">
        <f t="shared" si="41"/>
        <v>699.26465237982381</v>
      </c>
      <c r="R87" s="23">
        <f t="shared" si="37"/>
        <v>702.8812213852724</v>
      </c>
      <c r="S87" s="23">
        <f t="shared" si="37"/>
        <v>706.49779039072087</v>
      </c>
      <c r="T87" s="23">
        <f t="shared" si="37"/>
        <v>710.11435939616945</v>
      </c>
      <c r="U87" s="23">
        <f t="shared" si="37"/>
        <v>713.73092840161792</v>
      </c>
      <c r="V87" s="47">
        <f t="shared" si="41"/>
        <v>717.3474974070665</v>
      </c>
      <c r="W87" s="23">
        <f t="shared" si="38"/>
        <v>718.79689552593049</v>
      </c>
      <c r="X87" s="23">
        <f t="shared" si="38"/>
        <v>720.24629364479449</v>
      </c>
      <c r="Y87" s="23">
        <f t="shared" si="38"/>
        <v>721.69569176365837</v>
      </c>
      <c r="Z87" s="23">
        <f t="shared" si="38"/>
        <v>723.14508988252237</v>
      </c>
      <c r="AA87" s="47">
        <f t="shared" si="41"/>
        <v>724.59448800138637</v>
      </c>
      <c r="AB87" s="23">
        <f t="shared" si="39"/>
        <v>725.08128849340483</v>
      </c>
      <c r="AC87" s="23">
        <f t="shared" si="39"/>
        <v>725.56808898542317</v>
      </c>
      <c r="AD87" s="23">
        <f t="shared" si="39"/>
        <v>726.05488947744163</v>
      </c>
      <c r="AE87" s="23">
        <f t="shared" si="39"/>
        <v>726.54168996945998</v>
      </c>
      <c r="AF87" s="47">
        <f t="shared" si="41"/>
        <v>727.02849046147844</v>
      </c>
      <c r="AG87" s="23">
        <f t="shared" si="40"/>
        <v>725.48180143014076</v>
      </c>
      <c r="AH87" s="23">
        <f t="shared" si="40"/>
        <v>723.93511239880308</v>
      </c>
      <c r="AI87" s="23">
        <f t="shared" si="40"/>
        <v>722.38842336746541</v>
      </c>
      <c r="AJ87" s="23">
        <f t="shared" si="40"/>
        <v>720.84173433612773</v>
      </c>
      <c r="AK87" s="47">
        <f t="shared" si="41"/>
        <v>719.29504530479005</v>
      </c>
    </row>
    <row r="88" spans="1:37" s="13" customFormat="1">
      <c r="A88" s="20" t="s">
        <v>135</v>
      </c>
      <c r="B88" s="49">
        <v>705337.36892714282</v>
      </c>
      <c r="C88">
        <f t="shared" si="34"/>
        <v>714451.94451033778</v>
      </c>
      <c r="D88">
        <f t="shared" si="34"/>
        <v>723566.52009353274</v>
      </c>
      <c r="E88">
        <f t="shared" si="34"/>
        <v>732681.09567672759</v>
      </c>
      <c r="F88">
        <f t="shared" si="34"/>
        <v>741795.67125992256</v>
      </c>
      <c r="G88" s="49">
        <v>750910.24684311752</v>
      </c>
      <c r="H88" s="23">
        <f t="shared" si="35"/>
        <v>759379.7387743264</v>
      </c>
      <c r="I88" s="23">
        <f t="shared" si="35"/>
        <v>767849.23070553539</v>
      </c>
      <c r="J88" s="23">
        <f t="shared" si="35"/>
        <v>776318.72263674426</v>
      </c>
      <c r="K88" s="23">
        <f t="shared" si="35"/>
        <v>784788.21456795326</v>
      </c>
      <c r="L88" s="49">
        <v>793257.70649916213</v>
      </c>
      <c r="M88" s="23">
        <f t="shared" si="36"/>
        <v>799527.07377947681</v>
      </c>
      <c r="N88" s="23">
        <f t="shared" si="36"/>
        <v>805796.4410597916</v>
      </c>
      <c r="O88" s="23">
        <f t="shared" si="36"/>
        <v>812065.80834010628</v>
      </c>
      <c r="P88" s="23">
        <f t="shared" si="36"/>
        <v>818335.17562042107</v>
      </c>
      <c r="Q88" s="49">
        <v>824604.54290073575</v>
      </c>
      <c r="R88" s="23">
        <f t="shared" si="37"/>
        <v>828869.36484112311</v>
      </c>
      <c r="S88" s="23">
        <f t="shared" si="37"/>
        <v>833134.18678151059</v>
      </c>
      <c r="T88" s="23">
        <f t="shared" si="37"/>
        <v>837399.00872189796</v>
      </c>
      <c r="U88" s="23">
        <f t="shared" si="37"/>
        <v>841663.83066228544</v>
      </c>
      <c r="V88" s="49">
        <v>845928.65260267281</v>
      </c>
      <c r="W88" s="23">
        <f t="shared" si="38"/>
        <v>847637.84849755955</v>
      </c>
      <c r="X88" s="23">
        <f t="shared" si="38"/>
        <v>849347.04439244629</v>
      </c>
      <c r="Y88" s="23">
        <f t="shared" si="38"/>
        <v>851056.24028733314</v>
      </c>
      <c r="Z88" s="23">
        <f t="shared" si="38"/>
        <v>852765.43618221988</v>
      </c>
      <c r="AA88" s="49">
        <v>854474.63207710662</v>
      </c>
      <c r="AB88" s="23">
        <f t="shared" si="39"/>
        <v>855048.68926109059</v>
      </c>
      <c r="AC88" s="23">
        <f t="shared" si="39"/>
        <v>855622.74644507456</v>
      </c>
      <c r="AD88" s="23">
        <f t="shared" si="39"/>
        <v>856196.80362905865</v>
      </c>
      <c r="AE88" s="23">
        <f t="shared" si="39"/>
        <v>856770.86081304261</v>
      </c>
      <c r="AF88" s="49">
        <v>857344.91799702658</v>
      </c>
      <c r="AG88" s="23">
        <f t="shared" si="40"/>
        <v>855520.99225252459</v>
      </c>
      <c r="AH88" s="23">
        <f t="shared" si="40"/>
        <v>853697.0665080226</v>
      </c>
      <c r="AI88" s="23">
        <f t="shared" si="40"/>
        <v>851873.1407635205</v>
      </c>
      <c r="AJ88" s="23">
        <f t="shared" si="40"/>
        <v>850049.21501901851</v>
      </c>
      <c r="AK88" s="49">
        <v>848225.28927451652</v>
      </c>
    </row>
    <row r="89" spans="1:37">
      <c r="A89" s="2" t="s">
        <v>12</v>
      </c>
      <c r="B89" s="47"/>
      <c r="C89">
        <f t="shared" si="34"/>
        <v>0</v>
      </c>
      <c r="D89">
        <f t="shared" si="34"/>
        <v>0</v>
      </c>
      <c r="E89">
        <f t="shared" si="34"/>
        <v>0</v>
      </c>
      <c r="F89">
        <f t="shared" si="34"/>
        <v>0</v>
      </c>
      <c r="G89" s="47"/>
      <c r="H89" s="23">
        <f t="shared" si="35"/>
        <v>0</v>
      </c>
      <c r="I89" s="23">
        <f t="shared" si="35"/>
        <v>0</v>
      </c>
      <c r="J89" s="23">
        <f t="shared" si="35"/>
        <v>0</v>
      </c>
      <c r="K89" s="23">
        <f t="shared" si="35"/>
        <v>0</v>
      </c>
      <c r="L89" s="47"/>
      <c r="M89" s="23">
        <f t="shared" si="36"/>
        <v>0</v>
      </c>
      <c r="N89" s="23">
        <f t="shared" si="36"/>
        <v>0</v>
      </c>
      <c r="O89" s="23">
        <f t="shared" si="36"/>
        <v>0</v>
      </c>
      <c r="P89" s="23">
        <f t="shared" si="36"/>
        <v>0</v>
      </c>
      <c r="Q89" s="47"/>
      <c r="R89" s="23">
        <f t="shared" si="37"/>
        <v>0</v>
      </c>
      <c r="S89" s="23">
        <f t="shared" si="37"/>
        <v>0</v>
      </c>
      <c r="T89" s="23">
        <f t="shared" si="37"/>
        <v>0</v>
      </c>
      <c r="U89" s="23">
        <f t="shared" si="37"/>
        <v>0</v>
      </c>
      <c r="V89" s="47"/>
      <c r="W89" s="23">
        <f t="shared" si="38"/>
        <v>0</v>
      </c>
      <c r="X89" s="23">
        <f t="shared" si="38"/>
        <v>0</v>
      </c>
      <c r="Y89" s="23">
        <f t="shared" si="38"/>
        <v>0</v>
      </c>
      <c r="Z89" s="23">
        <f t="shared" si="38"/>
        <v>0</v>
      </c>
      <c r="AA89" s="47"/>
      <c r="AB89" s="23">
        <f t="shared" si="39"/>
        <v>0</v>
      </c>
      <c r="AC89" s="23">
        <f t="shared" si="39"/>
        <v>0</v>
      </c>
      <c r="AD89" s="23">
        <f t="shared" si="39"/>
        <v>0</v>
      </c>
      <c r="AE89" s="23">
        <f t="shared" si="39"/>
        <v>0</v>
      </c>
      <c r="AF89" s="47"/>
      <c r="AG89" s="23">
        <f t="shared" si="40"/>
        <v>0</v>
      </c>
      <c r="AH89" s="23">
        <f t="shared" si="40"/>
        <v>0</v>
      </c>
      <c r="AI89" s="23">
        <f t="shared" si="40"/>
        <v>0</v>
      </c>
      <c r="AJ89" s="23">
        <f t="shared" si="40"/>
        <v>0</v>
      </c>
      <c r="AK89" s="47"/>
    </row>
    <row r="90" spans="1:37">
      <c r="A90" s="2" t="s">
        <v>13</v>
      </c>
      <c r="B90" s="47"/>
      <c r="C90">
        <f t="shared" si="34"/>
        <v>0</v>
      </c>
      <c r="D90">
        <f t="shared" si="34"/>
        <v>0</v>
      </c>
      <c r="E90">
        <f t="shared" si="34"/>
        <v>0</v>
      </c>
      <c r="F90">
        <f t="shared" si="34"/>
        <v>0</v>
      </c>
      <c r="G90" s="47"/>
      <c r="H90" s="23">
        <f t="shared" si="35"/>
        <v>0</v>
      </c>
      <c r="I90" s="23">
        <f t="shared" si="35"/>
        <v>0</v>
      </c>
      <c r="J90" s="23">
        <f t="shared" si="35"/>
        <v>0</v>
      </c>
      <c r="K90" s="23">
        <f t="shared" si="35"/>
        <v>0</v>
      </c>
      <c r="L90" s="47"/>
      <c r="M90" s="23">
        <f t="shared" si="36"/>
        <v>0</v>
      </c>
      <c r="N90" s="23">
        <f t="shared" si="36"/>
        <v>0</v>
      </c>
      <c r="O90" s="23">
        <f t="shared" si="36"/>
        <v>0</v>
      </c>
      <c r="P90" s="23">
        <f t="shared" si="36"/>
        <v>0</v>
      </c>
      <c r="Q90" s="47"/>
      <c r="R90" s="23">
        <f t="shared" si="37"/>
        <v>0</v>
      </c>
      <c r="S90" s="23">
        <f t="shared" si="37"/>
        <v>0</v>
      </c>
      <c r="T90" s="23">
        <f t="shared" si="37"/>
        <v>0</v>
      </c>
      <c r="U90" s="23">
        <f t="shared" si="37"/>
        <v>0</v>
      </c>
      <c r="V90" s="47"/>
      <c r="W90" s="23">
        <f t="shared" si="38"/>
        <v>0</v>
      </c>
      <c r="X90" s="23">
        <f t="shared" si="38"/>
        <v>0</v>
      </c>
      <c r="Y90" s="23">
        <f t="shared" si="38"/>
        <v>0</v>
      </c>
      <c r="Z90" s="23">
        <f t="shared" si="38"/>
        <v>0</v>
      </c>
      <c r="AA90" s="47"/>
      <c r="AB90" s="23">
        <f t="shared" si="39"/>
        <v>0</v>
      </c>
      <c r="AC90" s="23">
        <f t="shared" si="39"/>
        <v>0</v>
      </c>
      <c r="AD90" s="23">
        <f t="shared" si="39"/>
        <v>0</v>
      </c>
      <c r="AE90" s="23">
        <f t="shared" si="39"/>
        <v>0</v>
      </c>
      <c r="AF90" s="47"/>
      <c r="AG90" s="23">
        <f t="shared" si="40"/>
        <v>0</v>
      </c>
      <c r="AH90" s="23">
        <f t="shared" si="40"/>
        <v>0</v>
      </c>
      <c r="AI90" s="23">
        <f t="shared" si="40"/>
        <v>0</v>
      </c>
      <c r="AJ90" s="23">
        <f t="shared" si="40"/>
        <v>0</v>
      </c>
      <c r="AK90" s="47"/>
    </row>
    <row r="91" spans="1:37">
      <c r="A91" s="2" t="s">
        <v>14</v>
      </c>
      <c r="B91" s="47"/>
      <c r="C91">
        <f t="shared" si="34"/>
        <v>0</v>
      </c>
      <c r="D91">
        <f t="shared" si="34"/>
        <v>0</v>
      </c>
      <c r="E91">
        <f t="shared" si="34"/>
        <v>0</v>
      </c>
      <c r="F91">
        <f t="shared" si="34"/>
        <v>0</v>
      </c>
      <c r="G91" s="47"/>
      <c r="H91" s="23">
        <f t="shared" si="35"/>
        <v>0</v>
      </c>
      <c r="I91" s="23">
        <f t="shared" si="35"/>
        <v>0</v>
      </c>
      <c r="J91" s="23">
        <f t="shared" si="35"/>
        <v>0</v>
      </c>
      <c r="K91" s="23">
        <f t="shared" si="35"/>
        <v>0</v>
      </c>
      <c r="L91" s="47"/>
      <c r="M91" s="23">
        <f t="shared" si="36"/>
        <v>0</v>
      </c>
      <c r="N91" s="23">
        <f t="shared" si="36"/>
        <v>0</v>
      </c>
      <c r="O91" s="23">
        <f t="shared" si="36"/>
        <v>0</v>
      </c>
      <c r="P91" s="23">
        <f t="shared" si="36"/>
        <v>0</v>
      </c>
      <c r="Q91" s="47"/>
      <c r="R91" s="23">
        <f t="shared" si="37"/>
        <v>0</v>
      </c>
      <c r="S91" s="23">
        <f t="shared" si="37"/>
        <v>0</v>
      </c>
      <c r="T91" s="23">
        <f t="shared" si="37"/>
        <v>0</v>
      </c>
      <c r="U91" s="23">
        <f t="shared" si="37"/>
        <v>0</v>
      </c>
      <c r="V91" s="47"/>
      <c r="W91" s="23">
        <f t="shared" si="38"/>
        <v>0</v>
      </c>
      <c r="X91" s="23">
        <f t="shared" si="38"/>
        <v>0</v>
      </c>
      <c r="Y91" s="23">
        <f t="shared" si="38"/>
        <v>0</v>
      </c>
      <c r="Z91" s="23">
        <f t="shared" si="38"/>
        <v>0</v>
      </c>
      <c r="AA91" s="47"/>
      <c r="AB91" s="23">
        <f t="shared" si="39"/>
        <v>0</v>
      </c>
      <c r="AC91" s="23">
        <f t="shared" si="39"/>
        <v>0</v>
      </c>
      <c r="AD91" s="23">
        <f t="shared" si="39"/>
        <v>0</v>
      </c>
      <c r="AE91" s="23">
        <f t="shared" si="39"/>
        <v>0</v>
      </c>
      <c r="AF91" s="47"/>
      <c r="AG91" s="23">
        <f t="shared" si="40"/>
        <v>0</v>
      </c>
      <c r="AH91" s="23">
        <f t="shared" si="40"/>
        <v>0</v>
      </c>
      <c r="AI91" s="23">
        <f t="shared" si="40"/>
        <v>0</v>
      </c>
      <c r="AJ91" s="23">
        <f t="shared" si="40"/>
        <v>0</v>
      </c>
      <c r="AK91" s="47"/>
    </row>
    <row r="92" spans="1:37">
      <c r="A92" s="2" t="s">
        <v>15</v>
      </c>
      <c r="B92" s="47"/>
      <c r="C92">
        <f t="shared" si="34"/>
        <v>0</v>
      </c>
      <c r="D92">
        <f t="shared" si="34"/>
        <v>0</v>
      </c>
      <c r="E92">
        <f t="shared" si="34"/>
        <v>0</v>
      </c>
      <c r="F92">
        <f t="shared" si="34"/>
        <v>0</v>
      </c>
      <c r="G92" s="47"/>
      <c r="H92" s="23">
        <f t="shared" si="35"/>
        <v>0</v>
      </c>
      <c r="I92" s="23">
        <f t="shared" si="35"/>
        <v>0</v>
      </c>
      <c r="J92" s="23">
        <f t="shared" si="35"/>
        <v>0</v>
      </c>
      <c r="K92" s="23">
        <f t="shared" si="35"/>
        <v>0</v>
      </c>
      <c r="L92" s="47"/>
      <c r="M92" s="23">
        <f t="shared" si="36"/>
        <v>0</v>
      </c>
      <c r="N92" s="23">
        <f t="shared" si="36"/>
        <v>0</v>
      </c>
      <c r="O92" s="23">
        <f t="shared" si="36"/>
        <v>0</v>
      </c>
      <c r="P92" s="23">
        <f t="shared" si="36"/>
        <v>0</v>
      </c>
      <c r="Q92" s="47"/>
      <c r="R92" s="23">
        <f t="shared" si="37"/>
        <v>0</v>
      </c>
      <c r="S92" s="23">
        <f t="shared" si="37"/>
        <v>0</v>
      </c>
      <c r="T92" s="23">
        <f t="shared" si="37"/>
        <v>0</v>
      </c>
      <c r="U92" s="23">
        <f t="shared" si="37"/>
        <v>0</v>
      </c>
      <c r="V92" s="47"/>
      <c r="W92" s="23">
        <f t="shared" si="38"/>
        <v>0</v>
      </c>
      <c r="X92" s="23">
        <f t="shared" si="38"/>
        <v>0</v>
      </c>
      <c r="Y92" s="23">
        <f t="shared" si="38"/>
        <v>0</v>
      </c>
      <c r="Z92" s="23">
        <f t="shared" si="38"/>
        <v>0</v>
      </c>
      <c r="AA92" s="47"/>
      <c r="AB92" s="23">
        <f t="shared" si="39"/>
        <v>0</v>
      </c>
      <c r="AC92" s="23">
        <f t="shared" si="39"/>
        <v>0</v>
      </c>
      <c r="AD92" s="23">
        <f t="shared" si="39"/>
        <v>0</v>
      </c>
      <c r="AE92" s="23">
        <f t="shared" si="39"/>
        <v>0</v>
      </c>
      <c r="AF92" s="47"/>
      <c r="AG92" s="23">
        <f t="shared" si="40"/>
        <v>0</v>
      </c>
      <c r="AH92" s="23">
        <f t="shared" si="40"/>
        <v>0</v>
      </c>
      <c r="AI92" s="23">
        <f t="shared" si="40"/>
        <v>0</v>
      </c>
      <c r="AJ92" s="23">
        <f t="shared" si="40"/>
        <v>0</v>
      </c>
      <c r="AK92" s="47"/>
    </row>
    <row r="93" spans="1:37">
      <c r="A93" s="2" t="s">
        <v>16</v>
      </c>
      <c r="B93" s="47"/>
      <c r="C93">
        <f t="shared" si="34"/>
        <v>0</v>
      </c>
      <c r="D93">
        <f t="shared" si="34"/>
        <v>0</v>
      </c>
      <c r="E93">
        <f t="shared" si="34"/>
        <v>0</v>
      </c>
      <c r="F93">
        <f t="shared" si="34"/>
        <v>0</v>
      </c>
      <c r="G93" s="47"/>
      <c r="H93" s="23">
        <f t="shared" si="35"/>
        <v>0</v>
      </c>
      <c r="I93" s="23">
        <f t="shared" si="35"/>
        <v>0</v>
      </c>
      <c r="J93" s="23">
        <f t="shared" si="35"/>
        <v>0</v>
      </c>
      <c r="K93" s="23">
        <f t="shared" si="35"/>
        <v>0</v>
      </c>
      <c r="L93" s="47"/>
      <c r="M93" s="23">
        <f t="shared" si="36"/>
        <v>0</v>
      </c>
      <c r="N93" s="23">
        <f t="shared" si="36"/>
        <v>0</v>
      </c>
      <c r="O93" s="23">
        <f t="shared" si="36"/>
        <v>0</v>
      </c>
      <c r="P93" s="23">
        <f t="shared" si="36"/>
        <v>0</v>
      </c>
      <c r="Q93" s="47"/>
      <c r="R93" s="23">
        <f t="shared" si="37"/>
        <v>0</v>
      </c>
      <c r="S93" s="23">
        <f t="shared" si="37"/>
        <v>0</v>
      </c>
      <c r="T93" s="23">
        <f t="shared" si="37"/>
        <v>0</v>
      </c>
      <c r="U93" s="23">
        <f t="shared" si="37"/>
        <v>0</v>
      </c>
      <c r="V93" s="47"/>
      <c r="W93" s="23">
        <f t="shared" si="38"/>
        <v>0</v>
      </c>
      <c r="X93" s="23">
        <f t="shared" si="38"/>
        <v>0</v>
      </c>
      <c r="Y93" s="23">
        <f t="shared" si="38"/>
        <v>0</v>
      </c>
      <c r="Z93" s="23">
        <f t="shared" si="38"/>
        <v>0</v>
      </c>
      <c r="AA93" s="47"/>
      <c r="AB93" s="23">
        <f t="shared" si="39"/>
        <v>0</v>
      </c>
      <c r="AC93" s="23">
        <f t="shared" si="39"/>
        <v>0</v>
      </c>
      <c r="AD93" s="23">
        <f t="shared" si="39"/>
        <v>0</v>
      </c>
      <c r="AE93" s="23">
        <f t="shared" si="39"/>
        <v>0</v>
      </c>
      <c r="AF93" s="47"/>
      <c r="AG93" s="23">
        <f t="shared" si="40"/>
        <v>0</v>
      </c>
      <c r="AH93" s="23">
        <f t="shared" si="40"/>
        <v>0</v>
      </c>
      <c r="AI93" s="23">
        <f t="shared" si="40"/>
        <v>0</v>
      </c>
      <c r="AJ93" s="23">
        <f t="shared" si="40"/>
        <v>0</v>
      </c>
      <c r="AK93" s="47"/>
    </row>
    <row r="94" spans="1:37">
      <c r="A94" s="2"/>
      <c r="B94" s="47"/>
      <c r="G94" s="47"/>
      <c r="H94" s="23"/>
      <c r="I94" s="23"/>
      <c r="J94" s="23"/>
      <c r="K94" s="23"/>
      <c r="L94" s="47"/>
      <c r="M94" s="23"/>
      <c r="N94" s="23"/>
      <c r="O94" s="23"/>
      <c r="P94" s="23"/>
      <c r="Q94" s="47"/>
      <c r="R94" s="23"/>
      <c r="S94" s="23"/>
      <c r="T94" s="23"/>
      <c r="U94" s="23"/>
      <c r="V94" s="47"/>
      <c r="W94" s="23"/>
      <c r="X94" s="23"/>
      <c r="Y94" s="23"/>
      <c r="Z94" s="23"/>
      <c r="AA94" s="47"/>
      <c r="AB94" s="23"/>
      <c r="AC94" s="23"/>
      <c r="AD94" s="23"/>
      <c r="AE94" s="23"/>
      <c r="AF94" s="47"/>
      <c r="AG94" s="23"/>
      <c r="AH94" s="23"/>
      <c r="AI94" s="23"/>
      <c r="AJ94" s="23"/>
      <c r="AK94" s="47"/>
    </row>
    <row r="95" spans="1:37">
      <c r="A95" s="92" t="s">
        <v>236</v>
      </c>
      <c r="B95" s="47"/>
      <c r="G95" s="47"/>
      <c r="H95" s="23"/>
      <c r="I95" s="23"/>
      <c r="J95" s="23"/>
      <c r="K95" s="23"/>
      <c r="L95" s="47"/>
      <c r="M95" s="23"/>
      <c r="N95" s="23"/>
      <c r="O95" s="23"/>
      <c r="P95" s="23"/>
      <c r="Q95" s="47"/>
      <c r="R95" s="23"/>
      <c r="S95" s="23"/>
      <c r="T95" s="23"/>
      <c r="U95" s="23"/>
      <c r="V95" s="47"/>
      <c r="W95" s="23"/>
      <c r="X95" s="23"/>
      <c r="Y95" s="23"/>
      <c r="Z95" s="23"/>
      <c r="AA95" s="47"/>
      <c r="AB95" s="23"/>
      <c r="AC95" s="23"/>
      <c r="AD95" s="23"/>
      <c r="AE95" s="23"/>
      <c r="AF95" s="47"/>
      <c r="AG95" s="23"/>
      <c r="AH95" s="23"/>
      <c r="AI95" s="23"/>
      <c r="AJ95" s="23"/>
      <c r="AK95" s="47"/>
    </row>
    <row r="96" spans="1:37">
      <c r="A96" s="2" t="s">
        <v>7</v>
      </c>
      <c r="B96" s="47">
        <f>B71+B83</f>
        <v>1060.9869017700883</v>
      </c>
      <c r="C96" s="47">
        <f t="shared" ref="C96:AK96" si="42">C71+C83</f>
        <v>1070.2935430431799</v>
      </c>
      <c r="D96" s="47">
        <f t="shared" si="42"/>
        <v>1079.6001843162712</v>
      </c>
      <c r="E96" s="47">
        <f t="shared" si="42"/>
        <v>1088.9068255893628</v>
      </c>
      <c r="F96" s="47">
        <f t="shared" si="42"/>
        <v>1098.2134668624542</v>
      </c>
      <c r="G96" s="47">
        <f t="shared" si="42"/>
        <v>1107.5201081355458</v>
      </c>
      <c r="H96" s="47">
        <f t="shared" si="42"/>
        <v>1115.2968259382119</v>
      </c>
      <c r="I96" s="47">
        <f t="shared" si="42"/>
        <v>1123.0735437408778</v>
      </c>
      <c r="J96" s="47">
        <f t="shared" si="42"/>
        <v>1130.8502615435439</v>
      </c>
      <c r="K96" s="47">
        <f t="shared" si="42"/>
        <v>1138.6269793462097</v>
      </c>
      <c r="L96" s="47">
        <f t="shared" si="42"/>
        <v>1146.4036971488758</v>
      </c>
      <c r="M96" s="47">
        <f t="shared" si="42"/>
        <v>1152.5089191137483</v>
      </c>
      <c r="N96" s="47">
        <f t="shared" si="42"/>
        <v>1158.6141410786206</v>
      </c>
      <c r="O96" s="47">
        <f t="shared" si="42"/>
        <v>1164.7193630434931</v>
      </c>
      <c r="P96" s="47">
        <f t="shared" si="42"/>
        <v>1170.8245850083654</v>
      </c>
      <c r="Q96" s="47">
        <f t="shared" si="42"/>
        <v>1176.9298069732379</v>
      </c>
      <c r="R96" s="47">
        <f t="shared" si="42"/>
        <v>1179.1020782333521</v>
      </c>
      <c r="S96" s="47">
        <f t="shared" si="42"/>
        <v>1181.2743494934664</v>
      </c>
      <c r="T96" s="47">
        <f t="shared" si="42"/>
        <v>1183.4466207535804</v>
      </c>
      <c r="U96" s="47">
        <f t="shared" si="42"/>
        <v>1185.6188920136947</v>
      </c>
      <c r="V96" s="47">
        <f t="shared" si="42"/>
        <v>1187.7911632738089</v>
      </c>
      <c r="W96" s="47">
        <f t="shared" si="42"/>
        <v>1184.9249495785796</v>
      </c>
      <c r="X96" s="47">
        <f t="shared" si="42"/>
        <v>1182.05873588335</v>
      </c>
      <c r="Y96" s="47">
        <f t="shared" si="42"/>
        <v>1179.1925221881206</v>
      </c>
      <c r="Z96" s="47">
        <f t="shared" si="42"/>
        <v>1176.326308492891</v>
      </c>
      <c r="AA96" s="47">
        <f t="shared" si="42"/>
        <v>1173.4600947976617</v>
      </c>
      <c r="AB96" s="47">
        <f t="shared" si="42"/>
        <v>1168.84244846205</v>
      </c>
      <c r="AC96" s="47">
        <f t="shared" si="42"/>
        <v>1164.2248021264384</v>
      </c>
      <c r="AD96" s="47">
        <f t="shared" si="42"/>
        <v>1159.6071557908269</v>
      </c>
      <c r="AE96" s="47">
        <f t="shared" si="42"/>
        <v>1154.9895094552153</v>
      </c>
      <c r="AF96" s="47">
        <f t="shared" si="42"/>
        <v>1150.3718631196036</v>
      </c>
      <c r="AG96" s="47">
        <f t="shared" si="42"/>
        <v>1144.1483863476237</v>
      </c>
      <c r="AH96" s="47">
        <f t="shared" si="42"/>
        <v>1137.9249095756438</v>
      </c>
      <c r="AI96" s="47">
        <f t="shared" si="42"/>
        <v>1131.7014328036639</v>
      </c>
      <c r="AJ96" s="47">
        <f t="shared" si="42"/>
        <v>1125.477956031684</v>
      </c>
      <c r="AK96" s="47">
        <f t="shared" si="42"/>
        <v>1119.2544792597041</v>
      </c>
    </row>
    <row r="97" spans="1:37">
      <c r="A97" s="2" t="s">
        <v>8</v>
      </c>
      <c r="B97" s="47">
        <f>B73+B84</f>
        <v>0</v>
      </c>
      <c r="C97" s="47">
        <f t="shared" ref="C97:AK97" si="43">C73+C84</f>
        <v>0</v>
      </c>
      <c r="D97" s="47">
        <f t="shared" si="43"/>
        <v>0</v>
      </c>
      <c r="E97" s="47">
        <f t="shared" si="43"/>
        <v>0</v>
      </c>
      <c r="F97" s="47">
        <f t="shared" si="43"/>
        <v>0</v>
      </c>
      <c r="G97" s="47">
        <f t="shared" si="43"/>
        <v>0</v>
      </c>
      <c r="H97" s="47">
        <f t="shared" si="43"/>
        <v>0</v>
      </c>
      <c r="I97" s="47">
        <f t="shared" si="43"/>
        <v>0</v>
      </c>
      <c r="J97" s="47">
        <f t="shared" si="43"/>
        <v>0</v>
      </c>
      <c r="K97" s="47">
        <f t="shared" si="43"/>
        <v>0</v>
      </c>
      <c r="L97" s="47">
        <f t="shared" si="43"/>
        <v>0</v>
      </c>
      <c r="M97" s="47">
        <f t="shared" si="43"/>
        <v>0</v>
      </c>
      <c r="N97" s="47">
        <f t="shared" si="43"/>
        <v>0</v>
      </c>
      <c r="O97" s="47">
        <f t="shared" si="43"/>
        <v>0</v>
      </c>
      <c r="P97" s="47">
        <f t="shared" si="43"/>
        <v>0</v>
      </c>
      <c r="Q97" s="47">
        <f t="shared" si="43"/>
        <v>0</v>
      </c>
      <c r="R97" s="47">
        <f t="shared" si="43"/>
        <v>0</v>
      </c>
      <c r="S97" s="47">
        <f t="shared" si="43"/>
        <v>0</v>
      </c>
      <c r="T97" s="47">
        <f t="shared" si="43"/>
        <v>0</v>
      </c>
      <c r="U97" s="47">
        <f t="shared" si="43"/>
        <v>0</v>
      </c>
      <c r="V97" s="47">
        <f t="shared" si="43"/>
        <v>0</v>
      </c>
      <c r="W97" s="47">
        <f t="shared" si="43"/>
        <v>0</v>
      </c>
      <c r="X97" s="47">
        <f t="shared" si="43"/>
        <v>0</v>
      </c>
      <c r="Y97" s="47">
        <f t="shared" si="43"/>
        <v>0</v>
      </c>
      <c r="Z97" s="47">
        <f t="shared" si="43"/>
        <v>0</v>
      </c>
      <c r="AA97" s="47">
        <f t="shared" si="43"/>
        <v>0</v>
      </c>
      <c r="AB97" s="47">
        <f t="shared" si="43"/>
        <v>0</v>
      </c>
      <c r="AC97" s="47">
        <f t="shared" si="43"/>
        <v>0</v>
      </c>
      <c r="AD97" s="47">
        <f t="shared" si="43"/>
        <v>0</v>
      </c>
      <c r="AE97" s="47">
        <f t="shared" si="43"/>
        <v>0</v>
      </c>
      <c r="AF97" s="47">
        <f t="shared" si="43"/>
        <v>0</v>
      </c>
      <c r="AG97" s="47">
        <f t="shared" si="43"/>
        <v>0</v>
      </c>
      <c r="AH97" s="47">
        <f t="shared" si="43"/>
        <v>0</v>
      </c>
      <c r="AI97" s="47">
        <f t="shared" si="43"/>
        <v>0</v>
      </c>
      <c r="AJ97" s="47">
        <f t="shared" si="43"/>
        <v>0</v>
      </c>
      <c r="AK97" s="47">
        <f t="shared" si="43"/>
        <v>0</v>
      </c>
    </row>
    <row r="98" spans="1:37">
      <c r="A98" s="2" t="s">
        <v>9</v>
      </c>
      <c r="B98" s="47">
        <f>B74+B85</f>
        <v>0</v>
      </c>
      <c r="C98" s="47">
        <f t="shared" ref="C98:AK98" si="44">C74+C85</f>
        <v>0</v>
      </c>
      <c r="D98" s="47">
        <f t="shared" si="44"/>
        <v>0</v>
      </c>
      <c r="E98" s="47">
        <f t="shared" si="44"/>
        <v>0</v>
      </c>
      <c r="F98" s="47">
        <f t="shared" si="44"/>
        <v>0</v>
      </c>
      <c r="G98" s="47">
        <f t="shared" si="44"/>
        <v>0</v>
      </c>
      <c r="H98" s="47">
        <f t="shared" si="44"/>
        <v>0</v>
      </c>
      <c r="I98" s="47">
        <f t="shared" si="44"/>
        <v>0</v>
      </c>
      <c r="J98" s="47">
        <f t="shared" si="44"/>
        <v>0</v>
      </c>
      <c r="K98" s="47">
        <f t="shared" si="44"/>
        <v>0</v>
      </c>
      <c r="L98" s="47">
        <f t="shared" si="44"/>
        <v>0</v>
      </c>
      <c r="M98" s="47">
        <f t="shared" si="44"/>
        <v>0</v>
      </c>
      <c r="N98" s="47">
        <f t="shared" si="44"/>
        <v>0</v>
      </c>
      <c r="O98" s="47">
        <f t="shared" si="44"/>
        <v>0</v>
      </c>
      <c r="P98" s="47">
        <f t="shared" si="44"/>
        <v>0</v>
      </c>
      <c r="Q98" s="47">
        <f t="shared" si="44"/>
        <v>0</v>
      </c>
      <c r="R98" s="47">
        <f t="shared" si="44"/>
        <v>0</v>
      </c>
      <c r="S98" s="47">
        <f t="shared" si="44"/>
        <v>0</v>
      </c>
      <c r="T98" s="47">
        <f t="shared" si="44"/>
        <v>0</v>
      </c>
      <c r="U98" s="47">
        <f t="shared" si="44"/>
        <v>0</v>
      </c>
      <c r="V98" s="47">
        <f t="shared" si="44"/>
        <v>0</v>
      </c>
      <c r="W98" s="47">
        <f t="shared" si="44"/>
        <v>0</v>
      </c>
      <c r="X98" s="47">
        <f t="shared" si="44"/>
        <v>0</v>
      </c>
      <c r="Y98" s="47">
        <f t="shared" si="44"/>
        <v>0</v>
      </c>
      <c r="Z98" s="47">
        <f t="shared" si="44"/>
        <v>0</v>
      </c>
      <c r="AA98" s="47">
        <f t="shared" si="44"/>
        <v>0</v>
      </c>
      <c r="AB98" s="47">
        <f t="shared" si="44"/>
        <v>0</v>
      </c>
      <c r="AC98" s="47">
        <f t="shared" si="44"/>
        <v>0</v>
      </c>
      <c r="AD98" s="47">
        <f t="shared" si="44"/>
        <v>0</v>
      </c>
      <c r="AE98" s="47">
        <f t="shared" si="44"/>
        <v>0</v>
      </c>
      <c r="AF98" s="47">
        <f t="shared" si="44"/>
        <v>0</v>
      </c>
      <c r="AG98" s="47">
        <f t="shared" si="44"/>
        <v>0</v>
      </c>
      <c r="AH98" s="47">
        <f t="shared" si="44"/>
        <v>0</v>
      </c>
      <c r="AI98" s="47">
        <f t="shared" si="44"/>
        <v>0</v>
      </c>
      <c r="AJ98" s="47">
        <f t="shared" si="44"/>
        <v>0</v>
      </c>
      <c r="AK98" s="47">
        <f t="shared" si="44"/>
        <v>0</v>
      </c>
    </row>
    <row r="99" spans="1:37">
      <c r="A99" s="2" t="s">
        <v>10</v>
      </c>
      <c r="B99" s="47">
        <f>B75+B86</f>
        <v>0</v>
      </c>
      <c r="C99" s="47">
        <f t="shared" ref="C99:AK99" si="45">C75+C86</f>
        <v>0</v>
      </c>
      <c r="D99" s="47">
        <f t="shared" si="45"/>
        <v>0</v>
      </c>
      <c r="E99" s="47">
        <f t="shared" si="45"/>
        <v>0</v>
      </c>
      <c r="F99" s="47">
        <f t="shared" si="45"/>
        <v>0</v>
      </c>
      <c r="G99" s="47">
        <f t="shared" si="45"/>
        <v>0</v>
      </c>
      <c r="H99" s="47">
        <f t="shared" si="45"/>
        <v>0</v>
      </c>
      <c r="I99" s="47">
        <f t="shared" si="45"/>
        <v>0</v>
      </c>
      <c r="J99" s="47">
        <f t="shared" si="45"/>
        <v>0</v>
      </c>
      <c r="K99" s="47">
        <f t="shared" si="45"/>
        <v>0</v>
      </c>
      <c r="L99" s="47">
        <f t="shared" si="45"/>
        <v>0</v>
      </c>
      <c r="M99" s="47">
        <f t="shared" si="45"/>
        <v>0</v>
      </c>
      <c r="N99" s="47">
        <f t="shared" si="45"/>
        <v>0</v>
      </c>
      <c r="O99" s="47">
        <f t="shared" si="45"/>
        <v>0</v>
      </c>
      <c r="P99" s="47">
        <f t="shared" si="45"/>
        <v>0</v>
      </c>
      <c r="Q99" s="47">
        <f t="shared" si="45"/>
        <v>0</v>
      </c>
      <c r="R99" s="47">
        <f t="shared" si="45"/>
        <v>0</v>
      </c>
      <c r="S99" s="47">
        <f t="shared" si="45"/>
        <v>0</v>
      </c>
      <c r="T99" s="47">
        <f t="shared" si="45"/>
        <v>0</v>
      </c>
      <c r="U99" s="47">
        <f t="shared" si="45"/>
        <v>0</v>
      </c>
      <c r="V99" s="47">
        <f t="shared" si="45"/>
        <v>0</v>
      </c>
      <c r="W99" s="47">
        <f t="shared" si="45"/>
        <v>0</v>
      </c>
      <c r="X99" s="47">
        <f t="shared" si="45"/>
        <v>0</v>
      </c>
      <c r="Y99" s="47">
        <f t="shared" si="45"/>
        <v>0</v>
      </c>
      <c r="Z99" s="47">
        <f t="shared" si="45"/>
        <v>0</v>
      </c>
      <c r="AA99" s="47">
        <f t="shared" si="45"/>
        <v>0</v>
      </c>
      <c r="AB99" s="47">
        <f t="shared" si="45"/>
        <v>0</v>
      </c>
      <c r="AC99" s="47">
        <f t="shared" si="45"/>
        <v>0</v>
      </c>
      <c r="AD99" s="47">
        <f t="shared" si="45"/>
        <v>0</v>
      </c>
      <c r="AE99" s="47">
        <f t="shared" si="45"/>
        <v>0</v>
      </c>
      <c r="AF99" s="47">
        <f t="shared" si="45"/>
        <v>0</v>
      </c>
      <c r="AG99" s="47">
        <f t="shared" si="45"/>
        <v>0</v>
      </c>
      <c r="AH99" s="47">
        <f t="shared" si="45"/>
        <v>0</v>
      </c>
      <c r="AI99" s="47">
        <f t="shared" si="45"/>
        <v>0</v>
      </c>
      <c r="AJ99" s="47">
        <f t="shared" si="45"/>
        <v>0</v>
      </c>
      <c r="AK99" s="47">
        <f t="shared" si="45"/>
        <v>0</v>
      </c>
    </row>
    <row r="100" spans="1:37">
      <c r="A100" s="2" t="s">
        <v>11</v>
      </c>
      <c r="B100" s="47">
        <f>B76+B87</f>
        <v>598.126088850217</v>
      </c>
      <c r="C100" s="47">
        <f t="shared" ref="C100:AK100" si="46">C76+C87</f>
        <v>605.85524894476634</v>
      </c>
      <c r="D100" s="47">
        <f t="shared" si="46"/>
        <v>613.58440903931569</v>
      </c>
      <c r="E100" s="47">
        <f t="shared" si="46"/>
        <v>621.31356913386503</v>
      </c>
      <c r="F100" s="47">
        <f t="shared" si="46"/>
        <v>629.04272922841437</v>
      </c>
      <c r="G100" s="47">
        <f t="shared" si="46"/>
        <v>636.77188932296372</v>
      </c>
      <c r="H100" s="47">
        <f t="shared" si="46"/>
        <v>643.95401848062886</v>
      </c>
      <c r="I100" s="47">
        <f t="shared" si="46"/>
        <v>651.13614763829401</v>
      </c>
      <c r="J100" s="47">
        <f t="shared" si="46"/>
        <v>658.31827679595915</v>
      </c>
      <c r="K100" s="47">
        <f t="shared" si="46"/>
        <v>665.50040595362429</v>
      </c>
      <c r="L100" s="47">
        <f t="shared" si="46"/>
        <v>672.68253511128944</v>
      </c>
      <c r="M100" s="47">
        <f t="shared" si="46"/>
        <v>677.99895856499631</v>
      </c>
      <c r="N100" s="47">
        <f t="shared" si="46"/>
        <v>683.31538201870319</v>
      </c>
      <c r="O100" s="47">
        <f t="shared" si="46"/>
        <v>688.63180547241006</v>
      </c>
      <c r="P100" s="47">
        <f t="shared" si="46"/>
        <v>693.94822892611694</v>
      </c>
      <c r="Q100" s="47">
        <f t="shared" si="46"/>
        <v>699.26465237982381</v>
      </c>
      <c r="R100" s="47">
        <f t="shared" si="46"/>
        <v>702.8812213852724</v>
      </c>
      <c r="S100" s="47">
        <f t="shared" si="46"/>
        <v>706.49779039072087</v>
      </c>
      <c r="T100" s="47">
        <f t="shared" si="46"/>
        <v>710.11435939616945</v>
      </c>
      <c r="U100" s="47">
        <f t="shared" si="46"/>
        <v>713.73092840161792</v>
      </c>
      <c r="V100" s="47">
        <f t="shared" si="46"/>
        <v>717.3474974070665</v>
      </c>
      <c r="W100" s="47">
        <f t="shared" si="46"/>
        <v>718.79689552593049</v>
      </c>
      <c r="X100" s="47">
        <f t="shared" si="46"/>
        <v>720.24629364479449</v>
      </c>
      <c r="Y100" s="47">
        <f t="shared" si="46"/>
        <v>721.69569176365837</v>
      </c>
      <c r="Z100" s="47">
        <f t="shared" si="46"/>
        <v>723.14508988252237</v>
      </c>
      <c r="AA100" s="47">
        <f t="shared" si="46"/>
        <v>724.59448800138637</v>
      </c>
      <c r="AB100" s="47">
        <f t="shared" si="46"/>
        <v>725.08128849340483</v>
      </c>
      <c r="AC100" s="47">
        <f t="shared" si="46"/>
        <v>725.56808898542317</v>
      </c>
      <c r="AD100" s="47">
        <f t="shared" si="46"/>
        <v>726.05488947744163</v>
      </c>
      <c r="AE100" s="47">
        <f t="shared" si="46"/>
        <v>726.54168996945998</v>
      </c>
      <c r="AF100" s="47">
        <f t="shared" si="46"/>
        <v>727.02849046147844</v>
      </c>
      <c r="AG100" s="47">
        <f t="shared" si="46"/>
        <v>725.48180143014076</v>
      </c>
      <c r="AH100" s="47">
        <f t="shared" si="46"/>
        <v>723.93511239880308</v>
      </c>
      <c r="AI100" s="47">
        <f t="shared" si="46"/>
        <v>722.38842336746541</v>
      </c>
      <c r="AJ100" s="47">
        <f t="shared" si="46"/>
        <v>720.84173433612773</v>
      </c>
      <c r="AK100" s="47">
        <f t="shared" si="46"/>
        <v>719.29504530479005</v>
      </c>
    </row>
    <row r="101" spans="1:37">
      <c r="A101" s="2" t="s">
        <v>12</v>
      </c>
      <c r="B101" s="47">
        <f>0</f>
        <v>0</v>
      </c>
      <c r="C101" s="47">
        <f>0</f>
        <v>0</v>
      </c>
      <c r="D101" s="47">
        <f>0</f>
        <v>0</v>
      </c>
      <c r="E101" s="47">
        <f>0</f>
        <v>0</v>
      </c>
      <c r="F101" s="47">
        <f>0</f>
        <v>0</v>
      </c>
      <c r="G101" s="47">
        <f>0</f>
        <v>0</v>
      </c>
      <c r="H101" s="47">
        <f>0</f>
        <v>0</v>
      </c>
      <c r="I101" s="47">
        <f>0</f>
        <v>0</v>
      </c>
      <c r="J101" s="47">
        <f>0</f>
        <v>0</v>
      </c>
      <c r="K101" s="47">
        <f>0</f>
        <v>0</v>
      </c>
      <c r="L101" s="47">
        <f>0</f>
        <v>0</v>
      </c>
      <c r="M101" s="47">
        <f>0</f>
        <v>0</v>
      </c>
      <c r="N101" s="47">
        <f>0</f>
        <v>0</v>
      </c>
      <c r="O101" s="47">
        <f>0</f>
        <v>0</v>
      </c>
      <c r="P101" s="47">
        <f>0</f>
        <v>0</v>
      </c>
      <c r="Q101" s="47">
        <f>0</f>
        <v>0</v>
      </c>
      <c r="R101" s="47">
        <f>0</f>
        <v>0</v>
      </c>
      <c r="S101" s="47">
        <f>0</f>
        <v>0</v>
      </c>
      <c r="T101" s="47">
        <f>0</f>
        <v>0</v>
      </c>
      <c r="U101" s="47">
        <f>0</f>
        <v>0</v>
      </c>
      <c r="V101" s="47">
        <f>0</f>
        <v>0</v>
      </c>
      <c r="W101" s="47">
        <f>0</f>
        <v>0</v>
      </c>
      <c r="X101" s="47">
        <f>0</f>
        <v>0</v>
      </c>
      <c r="Y101" s="47">
        <f>0</f>
        <v>0</v>
      </c>
      <c r="Z101" s="47">
        <f>0</f>
        <v>0</v>
      </c>
      <c r="AA101" s="47">
        <f>0</f>
        <v>0</v>
      </c>
      <c r="AB101" s="47">
        <f>0</f>
        <v>0</v>
      </c>
      <c r="AC101" s="47">
        <f>0</f>
        <v>0</v>
      </c>
      <c r="AD101" s="47">
        <f>0</f>
        <v>0</v>
      </c>
      <c r="AE101" s="47">
        <f>0</f>
        <v>0</v>
      </c>
      <c r="AF101" s="47">
        <f>0</f>
        <v>0</v>
      </c>
      <c r="AG101" s="47">
        <f>0</f>
        <v>0</v>
      </c>
      <c r="AH101" s="47">
        <f>0</f>
        <v>0</v>
      </c>
      <c r="AI101" s="47">
        <f>0</f>
        <v>0</v>
      </c>
      <c r="AJ101" s="47">
        <f>0</f>
        <v>0</v>
      </c>
      <c r="AK101" s="47">
        <f>0</f>
        <v>0</v>
      </c>
    </row>
    <row r="102" spans="1:37">
      <c r="A102" s="2" t="s">
        <v>13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0</v>
      </c>
      <c r="AI102" s="47">
        <v>0</v>
      </c>
      <c r="AJ102" s="47">
        <v>0</v>
      </c>
      <c r="AK102" s="47">
        <v>0</v>
      </c>
    </row>
    <row r="103" spans="1:37">
      <c r="A103" s="2" t="s">
        <v>14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0</v>
      </c>
      <c r="AK103" s="47">
        <v>0</v>
      </c>
    </row>
    <row r="104" spans="1:37">
      <c r="A104" s="2" t="s">
        <v>15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47">
        <v>0</v>
      </c>
      <c r="AH104" s="47">
        <v>0</v>
      </c>
      <c r="AI104" s="47">
        <v>0</v>
      </c>
      <c r="AJ104" s="47">
        <v>0</v>
      </c>
      <c r="AK104" s="47">
        <v>0</v>
      </c>
    </row>
    <row r="105" spans="1:37">
      <c r="A105" s="2" t="s">
        <v>16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  <c r="AH105" s="47">
        <v>0</v>
      </c>
      <c r="AI105" s="47">
        <v>0</v>
      </c>
      <c r="AJ105" s="47">
        <v>0</v>
      </c>
      <c r="AK105" s="47">
        <v>0</v>
      </c>
    </row>
    <row r="106" spans="1:37">
      <c r="A106" s="2"/>
      <c r="B106" s="47"/>
      <c r="G106" s="47"/>
      <c r="H106" s="23"/>
      <c r="I106" s="23"/>
      <c r="J106" s="23"/>
      <c r="K106" s="23"/>
      <c r="L106" s="47"/>
      <c r="M106" s="23"/>
      <c r="N106" s="23"/>
      <c r="O106" s="23"/>
      <c r="P106" s="23"/>
      <c r="Q106" s="47"/>
      <c r="R106" s="23"/>
      <c r="S106" s="23"/>
      <c r="T106" s="23"/>
      <c r="U106" s="23"/>
      <c r="V106" s="47"/>
      <c r="W106" s="23"/>
      <c r="X106" s="23"/>
      <c r="Y106" s="23"/>
      <c r="Z106" s="23"/>
      <c r="AA106" s="47"/>
      <c r="AB106" s="23"/>
      <c r="AC106" s="23"/>
      <c r="AD106" s="23"/>
      <c r="AE106" s="23"/>
      <c r="AF106" s="47"/>
      <c r="AG106" s="23"/>
      <c r="AH106" s="23"/>
      <c r="AI106" s="23"/>
      <c r="AJ106" s="23"/>
      <c r="AK106" s="47"/>
    </row>
    <row r="107" spans="1:37">
      <c r="B107" s="47"/>
      <c r="G107" s="47"/>
      <c r="H107" s="23"/>
      <c r="I107" s="23"/>
      <c r="J107" s="23"/>
      <c r="K107" s="23"/>
      <c r="L107" s="47"/>
      <c r="M107" s="23"/>
      <c r="N107" s="23"/>
      <c r="O107" s="23"/>
      <c r="P107" s="23"/>
      <c r="Q107" s="47"/>
      <c r="R107" s="23"/>
      <c r="S107" s="23"/>
      <c r="T107" s="23"/>
      <c r="U107" s="23"/>
      <c r="V107" s="47"/>
      <c r="W107" s="23"/>
      <c r="X107" s="23"/>
      <c r="Y107" s="23"/>
      <c r="Z107" s="23"/>
      <c r="AA107" s="47"/>
      <c r="AB107" s="23"/>
      <c r="AC107" s="23"/>
      <c r="AD107" s="23"/>
      <c r="AE107" s="23"/>
      <c r="AF107" s="47"/>
      <c r="AG107" s="23"/>
      <c r="AH107" s="23"/>
      <c r="AI107" s="23"/>
      <c r="AJ107" s="23"/>
      <c r="AK107" s="47"/>
    </row>
    <row r="108" spans="1:37" ht="14.65" thickBot="1">
      <c r="A108" s="1" t="s">
        <v>6</v>
      </c>
      <c r="B108" s="47"/>
      <c r="G108" s="47"/>
      <c r="H108" s="23"/>
      <c r="I108" s="23"/>
      <c r="J108" s="23"/>
      <c r="K108" s="23"/>
      <c r="L108" s="47"/>
      <c r="M108" s="23"/>
      <c r="N108" s="23"/>
      <c r="O108" s="23"/>
      <c r="P108" s="23"/>
      <c r="Q108" s="47"/>
      <c r="R108" s="23"/>
      <c r="S108" s="23"/>
      <c r="T108" s="23"/>
      <c r="U108" s="23"/>
      <c r="V108" s="47"/>
      <c r="W108" s="23"/>
      <c r="X108" s="23"/>
      <c r="Y108" s="23"/>
      <c r="Z108" s="23"/>
      <c r="AA108" s="47"/>
      <c r="AB108" s="23"/>
      <c r="AC108" s="23"/>
      <c r="AD108" s="23"/>
      <c r="AE108" s="23"/>
      <c r="AF108" s="47"/>
      <c r="AG108" s="23"/>
      <c r="AH108" s="23"/>
      <c r="AI108" s="23"/>
      <c r="AJ108" s="23"/>
      <c r="AK108" s="47"/>
    </row>
    <row r="109" spans="1:37" s="12" customFormat="1" ht="14.65" thickBot="1">
      <c r="A109" s="60" t="s">
        <v>7</v>
      </c>
      <c r="B109" s="61">
        <v>2303.0389774885471</v>
      </c>
      <c r="C109" s="12">
        <v>2427.8390021206565</v>
      </c>
      <c r="D109" s="65">
        <v>2470.2936687841434</v>
      </c>
      <c r="E109" s="12">
        <f>D109*(1+'Data MOP'!J102)</f>
        <v>2523.0302751963891</v>
      </c>
      <c r="F109" s="12">
        <f>E109*(1+'Data MOP'!K102)</f>
        <v>2575.7668816086343</v>
      </c>
      <c r="G109" s="12">
        <f>F109*(1+'Data MOP'!L102)</f>
        <v>2628.50348802088</v>
      </c>
      <c r="H109" s="12">
        <f>G109*(1+'Data MOP'!M102)</f>
        <v>2681.2400944331253</v>
      </c>
      <c r="I109" s="12">
        <f>H109*(1+'Data MOP'!N102)</f>
        <v>2733.9767008453705</v>
      </c>
      <c r="J109" s="12">
        <f>I109*(1+'Data MOP'!O102)</f>
        <v>2786.7133072576162</v>
      </c>
      <c r="K109" s="12">
        <f>J109*(1+'Data MOP'!P102)</f>
        <v>2839.4499136698614</v>
      </c>
      <c r="L109" s="12">
        <f>K109*(1+'Data MOP'!Q102)</f>
        <v>2892.1865200821071</v>
      </c>
      <c r="M109" s="12">
        <f>L109*(1+'Data MOP'!R102)</f>
        <v>2944.9231264943528</v>
      </c>
      <c r="N109" s="12">
        <f>M109*(1+'Data MOP'!S102)</f>
        <v>2997.6597329065985</v>
      </c>
      <c r="O109" s="12">
        <f>N109*(1+'Data MOP'!T102)</f>
        <v>3050.3963393188442</v>
      </c>
      <c r="P109" s="12">
        <f>O109*(1+'Data MOP'!U102)</f>
        <v>3103.1329457310903</v>
      </c>
      <c r="Q109" s="12">
        <f>P109*(1+'Data MOP'!V102)</f>
        <v>3155.869552143336</v>
      </c>
      <c r="R109" s="12">
        <f>Q109*(1+'Data MOP'!W102)</f>
        <v>3208.6061585555813</v>
      </c>
      <c r="S109" s="12">
        <f>R109*(1+'Data MOP'!X102)</f>
        <v>3261.3427649678274</v>
      </c>
      <c r="T109" s="12">
        <f>S109*(1+'Data MOP'!Y102)</f>
        <v>3314.0793713800726</v>
      </c>
      <c r="U109" s="12">
        <f>T109*(1+'Data MOP'!Z102)</f>
        <v>3366.8159777923188</v>
      </c>
      <c r="V109" s="12">
        <f>U109*(1+'Data MOP'!AA102)</f>
        <v>3419.5525842045645</v>
      </c>
      <c r="W109" s="12">
        <f>V109*(1+'Data MOP'!AB102)</f>
        <v>3472.2891906168102</v>
      </c>
      <c r="X109" s="12">
        <f>W109*(1+'Data MOP'!AC102)</f>
        <v>3525.025797029055</v>
      </c>
      <c r="Y109" s="12">
        <f>X109*(1+'Data MOP'!AD102)</f>
        <v>3577.7624034413011</v>
      </c>
      <c r="Z109" s="12">
        <f>Y109*(1+'Data MOP'!AE102)</f>
        <v>3630.4990098535459</v>
      </c>
      <c r="AA109" s="12">
        <f>Z109*(1+'Data MOP'!AF102)</f>
        <v>3683.2356162657916</v>
      </c>
      <c r="AB109" s="12">
        <f>AA109*(1+'Data MOP'!AG102)</f>
        <v>3735.9722226780373</v>
      </c>
      <c r="AC109" s="12">
        <f>AB109*(1+'Data MOP'!AH102)</f>
        <v>3788.708829090283</v>
      </c>
      <c r="AD109" s="12">
        <f>AC109*(1+'Data MOP'!AI102)</f>
        <v>3841.4454355025287</v>
      </c>
      <c r="AE109" s="12">
        <f>AD109*(1+'Data MOP'!AJ102)</f>
        <v>3894.1820419147739</v>
      </c>
      <c r="AF109" s="12">
        <f>AE109*(1+'Data MOP'!AK102)</f>
        <v>3946.9186483270196</v>
      </c>
      <c r="AG109" s="12">
        <f>AF109*(1+'Data MOP'!AL102)</f>
        <v>3999.6552547392657</v>
      </c>
      <c r="AH109" s="12">
        <f>AG109*(1+'Data MOP'!AM102)</f>
        <v>4052.3918611515105</v>
      </c>
      <c r="AI109" s="12">
        <f>AH109*(1+'Data MOP'!AN102)</f>
        <v>4105.1284675637562</v>
      </c>
      <c r="AJ109" s="12">
        <f>AI109*(1+'Data MOP'!AO102)</f>
        <v>4157.8650739760014</v>
      </c>
      <c r="AK109" s="12">
        <f>AJ109*(1+'Data MOP'!AP102)</f>
        <v>4210.6016803882467</v>
      </c>
    </row>
    <row r="110" spans="1:37">
      <c r="A110" s="2" t="s">
        <v>8</v>
      </c>
      <c r="B110" s="47">
        <v>0</v>
      </c>
      <c r="C110">
        <f t="shared" si="34"/>
        <v>0</v>
      </c>
      <c r="D110">
        <f t="shared" si="34"/>
        <v>0</v>
      </c>
      <c r="E110">
        <f t="shared" si="34"/>
        <v>0</v>
      </c>
      <c r="F110">
        <f t="shared" si="34"/>
        <v>0</v>
      </c>
      <c r="G110" s="47">
        <v>0</v>
      </c>
      <c r="H110" s="23">
        <f t="shared" si="35"/>
        <v>0</v>
      </c>
      <c r="I110" s="23">
        <f t="shared" si="35"/>
        <v>0</v>
      </c>
      <c r="J110" s="23">
        <f t="shared" si="35"/>
        <v>0</v>
      </c>
      <c r="K110" s="23">
        <f t="shared" si="35"/>
        <v>0</v>
      </c>
      <c r="L110" s="47">
        <v>0</v>
      </c>
      <c r="M110" s="23">
        <f t="shared" si="36"/>
        <v>0</v>
      </c>
      <c r="N110" s="23">
        <f t="shared" si="36"/>
        <v>0</v>
      </c>
      <c r="O110" s="23">
        <f t="shared" si="36"/>
        <v>0</v>
      </c>
      <c r="P110" s="23">
        <f t="shared" si="36"/>
        <v>0</v>
      </c>
      <c r="Q110" s="47">
        <v>0</v>
      </c>
      <c r="R110" s="23">
        <f t="shared" si="37"/>
        <v>0</v>
      </c>
      <c r="S110" s="23">
        <f t="shared" si="37"/>
        <v>0</v>
      </c>
      <c r="T110" s="23">
        <f t="shared" si="37"/>
        <v>0</v>
      </c>
      <c r="U110" s="23">
        <f t="shared" si="37"/>
        <v>0</v>
      </c>
      <c r="V110" s="47">
        <v>0</v>
      </c>
      <c r="W110" s="23">
        <f t="shared" si="38"/>
        <v>0</v>
      </c>
      <c r="X110" s="23">
        <f t="shared" si="38"/>
        <v>0</v>
      </c>
      <c r="Y110" s="23">
        <f t="shared" si="38"/>
        <v>0</v>
      </c>
      <c r="Z110" s="23">
        <f t="shared" si="38"/>
        <v>0</v>
      </c>
      <c r="AA110" s="47">
        <v>0</v>
      </c>
      <c r="AB110" s="23">
        <f t="shared" si="39"/>
        <v>0</v>
      </c>
      <c r="AC110" s="23">
        <f t="shared" si="39"/>
        <v>0</v>
      </c>
      <c r="AD110" s="23">
        <f t="shared" si="39"/>
        <v>0</v>
      </c>
      <c r="AE110" s="23">
        <f t="shared" si="39"/>
        <v>0</v>
      </c>
      <c r="AF110" s="47">
        <v>0</v>
      </c>
      <c r="AG110" s="23">
        <f t="shared" si="40"/>
        <v>0</v>
      </c>
      <c r="AH110" s="23">
        <f t="shared" si="40"/>
        <v>0</v>
      </c>
      <c r="AI110" s="23">
        <f t="shared" si="40"/>
        <v>0</v>
      </c>
      <c r="AJ110" s="23">
        <f t="shared" si="40"/>
        <v>0</v>
      </c>
      <c r="AK110" s="47">
        <v>0</v>
      </c>
    </row>
    <row r="111" spans="1:37">
      <c r="A111" s="2" t="s">
        <v>9</v>
      </c>
      <c r="B111" s="47">
        <v>0</v>
      </c>
      <c r="C111">
        <f t="shared" si="34"/>
        <v>0</v>
      </c>
      <c r="D111">
        <f t="shared" si="34"/>
        <v>0</v>
      </c>
      <c r="E111">
        <f t="shared" si="34"/>
        <v>0</v>
      </c>
      <c r="F111">
        <f t="shared" si="34"/>
        <v>0</v>
      </c>
      <c r="G111" s="47">
        <v>0</v>
      </c>
      <c r="H111" s="23">
        <f t="shared" si="35"/>
        <v>0</v>
      </c>
      <c r="I111" s="23">
        <f t="shared" si="35"/>
        <v>0</v>
      </c>
      <c r="J111" s="23">
        <f t="shared" si="35"/>
        <v>0</v>
      </c>
      <c r="K111" s="23">
        <f t="shared" si="35"/>
        <v>0</v>
      </c>
      <c r="L111" s="47">
        <v>0</v>
      </c>
      <c r="M111" s="23">
        <f t="shared" si="36"/>
        <v>0</v>
      </c>
      <c r="N111" s="23">
        <f t="shared" si="36"/>
        <v>0</v>
      </c>
      <c r="O111" s="23">
        <f t="shared" si="36"/>
        <v>0</v>
      </c>
      <c r="P111" s="23">
        <f t="shared" si="36"/>
        <v>0</v>
      </c>
      <c r="Q111" s="47">
        <v>0</v>
      </c>
      <c r="R111" s="23">
        <f t="shared" si="37"/>
        <v>0</v>
      </c>
      <c r="S111" s="23">
        <f t="shared" si="37"/>
        <v>0</v>
      </c>
      <c r="T111" s="23">
        <f t="shared" si="37"/>
        <v>0</v>
      </c>
      <c r="U111" s="23">
        <f t="shared" si="37"/>
        <v>0</v>
      </c>
      <c r="V111" s="47">
        <v>0</v>
      </c>
      <c r="W111" s="23">
        <f t="shared" si="38"/>
        <v>0</v>
      </c>
      <c r="X111" s="23">
        <f t="shared" si="38"/>
        <v>0</v>
      </c>
      <c r="Y111" s="23">
        <f t="shared" si="38"/>
        <v>0</v>
      </c>
      <c r="Z111" s="23">
        <f t="shared" si="38"/>
        <v>0</v>
      </c>
      <c r="AA111" s="47">
        <v>0</v>
      </c>
      <c r="AB111" s="23">
        <f t="shared" si="39"/>
        <v>0</v>
      </c>
      <c r="AC111" s="23">
        <f t="shared" si="39"/>
        <v>0</v>
      </c>
      <c r="AD111" s="23">
        <f t="shared" si="39"/>
        <v>0</v>
      </c>
      <c r="AE111" s="23">
        <f t="shared" si="39"/>
        <v>0</v>
      </c>
      <c r="AF111" s="47">
        <v>0</v>
      </c>
      <c r="AG111" s="23">
        <f t="shared" si="40"/>
        <v>0</v>
      </c>
      <c r="AH111" s="23">
        <f t="shared" si="40"/>
        <v>0</v>
      </c>
      <c r="AI111" s="23">
        <f t="shared" si="40"/>
        <v>0</v>
      </c>
      <c r="AJ111" s="23">
        <f t="shared" si="40"/>
        <v>0</v>
      </c>
      <c r="AK111" s="47">
        <v>0</v>
      </c>
    </row>
    <row r="112" spans="1:37">
      <c r="A112" s="2" t="s">
        <v>10</v>
      </c>
      <c r="B112" s="47">
        <f>Agriculture!G31</f>
        <v>3374.5111159546536</v>
      </c>
      <c r="C112">
        <f t="shared" si="34"/>
        <v>3463.0126416739217</v>
      </c>
      <c r="D112">
        <f t="shared" si="34"/>
        <v>3551.5141673931898</v>
      </c>
      <c r="E112">
        <f t="shared" si="34"/>
        <v>3640.0156931124575</v>
      </c>
      <c r="F112">
        <f t="shared" si="34"/>
        <v>3728.5172188317256</v>
      </c>
      <c r="G112" s="47">
        <f>Agriculture!L31</f>
        <v>3817.0187445509937</v>
      </c>
      <c r="H112" s="23">
        <f t="shared" si="35"/>
        <v>3905.5202702702618</v>
      </c>
      <c r="I112" s="23">
        <f t="shared" si="35"/>
        <v>3994.0217959895303</v>
      </c>
      <c r="J112" s="23">
        <f t="shared" si="35"/>
        <v>4082.5233217087984</v>
      </c>
      <c r="K112" s="23">
        <f t="shared" si="35"/>
        <v>4171.024847428067</v>
      </c>
      <c r="L112" s="47">
        <f>Agriculture!Q31</f>
        <v>4259.5263731473351</v>
      </c>
      <c r="M112" s="23">
        <f t="shared" si="36"/>
        <v>4348.0278988666032</v>
      </c>
      <c r="N112" s="23">
        <f t="shared" si="36"/>
        <v>4436.5294245858713</v>
      </c>
      <c r="O112" s="23">
        <f t="shared" si="36"/>
        <v>4525.0309503051385</v>
      </c>
      <c r="P112" s="23">
        <f t="shared" si="36"/>
        <v>4613.5324760244066</v>
      </c>
      <c r="Q112" s="47">
        <f>Agriculture!V31</f>
        <v>4702.0340017436747</v>
      </c>
      <c r="R112" s="23">
        <f t="shared" si="37"/>
        <v>4790.5355274629428</v>
      </c>
      <c r="S112" s="23">
        <f t="shared" si="37"/>
        <v>4879.0370531822109</v>
      </c>
      <c r="T112" s="23">
        <f t="shared" si="37"/>
        <v>4967.5385789014781</v>
      </c>
      <c r="U112" s="23">
        <f t="shared" si="37"/>
        <v>5056.0401046207462</v>
      </c>
      <c r="V112" s="47">
        <f>Agriculture!AA31</f>
        <v>5144.5416303400143</v>
      </c>
      <c r="W112" s="23">
        <f t="shared" si="38"/>
        <v>5233.0431560592824</v>
      </c>
      <c r="X112" s="23">
        <f t="shared" si="38"/>
        <v>5321.5446817785505</v>
      </c>
      <c r="Y112" s="23">
        <f t="shared" si="38"/>
        <v>5410.0462074978186</v>
      </c>
      <c r="Z112" s="23">
        <f t="shared" si="38"/>
        <v>5498.5477332170867</v>
      </c>
      <c r="AA112" s="47">
        <f>Agriculture!AF31</f>
        <v>5587.0492589363548</v>
      </c>
      <c r="AB112" s="23">
        <f t="shared" si="39"/>
        <v>5675.5507846556229</v>
      </c>
      <c r="AC112" s="23">
        <f t="shared" si="39"/>
        <v>5764.052310374891</v>
      </c>
      <c r="AD112" s="23">
        <f t="shared" si="39"/>
        <v>5852.55383609416</v>
      </c>
      <c r="AE112" s="23">
        <f t="shared" si="39"/>
        <v>5941.0553618134281</v>
      </c>
      <c r="AF112" s="47">
        <f>Agriculture!AK31</f>
        <v>6029.5568875326962</v>
      </c>
      <c r="AG112" s="23">
        <f t="shared" si="40"/>
        <v>6118.0584132519643</v>
      </c>
      <c r="AH112" s="23">
        <f t="shared" si="40"/>
        <v>6206.5599389712324</v>
      </c>
      <c r="AI112" s="23">
        <f t="shared" si="40"/>
        <v>6295.0614646904996</v>
      </c>
      <c r="AJ112" s="23">
        <f t="shared" si="40"/>
        <v>6383.5629904097677</v>
      </c>
      <c r="AK112" s="47">
        <f>Agriculture!AP31</f>
        <v>6472.0645161290358</v>
      </c>
    </row>
    <row r="113" spans="1:37">
      <c r="A113" s="2" t="s">
        <v>11</v>
      </c>
      <c r="B113" s="47">
        <f>Agriculture!G32</f>
        <v>6073.2870531822145</v>
      </c>
      <c r="C113">
        <f t="shared" si="34"/>
        <v>6124.3055797733214</v>
      </c>
      <c r="D113">
        <f t="shared" si="34"/>
        <v>6175.3241063644282</v>
      </c>
      <c r="E113">
        <f t="shared" si="34"/>
        <v>6226.3426329555359</v>
      </c>
      <c r="F113">
        <f t="shared" si="34"/>
        <v>6277.3611595466427</v>
      </c>
      <c r="G113" s="47">
        <f>Agriculture!L32</f>
        <v>6328.3796861377496</v>
      </c>
      <c r="H113" s="23">
        <f t="shared" si="35"/>
        <v>6379.3982127288573</v>
      </c>
      <c r="I113" s="23">
        <f t="shared" si="35"/>
        <v>6430.4167393199641</v>
      </c>
      <c r="J113" s="23">
        <f t="shared" si="35"/>
        <v>6481.4352659110718</v>
      </c>
      <c r="K113" s="23">
        <f t="shared" si="35"/>
        <v>6532.4537925021787</v>
      </c>
      <c r="L113" s="47">
        <f>Agriculture!Q32</f>
        <v>6583.4723190932864</v>
      </c>
      <c r="M113" s="23">
        <f t="shared" si="36"/>
        <v>6634.4908456843932</v>
      </c>
      <c r="N113" s="23">
        <f t="shared" si="36"/>
        <v>6685.5093722755009</v>
      </c>
      <c r="O113" s="23">
        <f t="shared" si="36"/>
        <v>6736.5278988666078</v>
      </c>
      <c r="P113" s="23">
        <f t="shared" si="36"/>
        <v>6787.5464254577155</v>
      </c>
      <c r="Q113" s="47">
        <f>Agriculture!V32</f>
        <v>6838.5649520488223</v>
      </c>
      <c r="R113" s="23">
        <f t="shared" si="37"/>
        <v>6889.5834786399291</v>
      </c>
      <c r="S113" s="23">
        <f t="shared" si="37"/>
        <v>6940.6020052310369</v>
      </c>
      <c r="T113" s="23">
        <f t="shared" si="37"/>
        <v>6991.6205318221437</v>
      </c>
      <c r="U113" s="23">
        <f t="shared" si="37"/>
        <v>7042.6390584132514</v>
      </c>
      <c r="V113" s="47">
        <f>Agriculture!AA32</f>
        <v>7093.6575850043582</v>
      </c>
      <c r="W113" s="23">
        <f t="shared" si="38"/>
        <v>7144.676111595465</v>
      </c>
      <c r="X113" s="23">
        <f t="shared" si="38"/>
        <v>7195.6946381865728</v>
      </c>
      <c r="Y113" s="23">
        <f t="shared" si="38"/>
        <v>7246.7131647776796</v>
      </c>
      <c r="Z113" s="23">
        <f t="shared" si="38"/>
        <v>7297.7316913687873</v>
      </c>
      <c r="AA113" s="47">
        <f>Agriculture!AF32</f>
        <v>7348.7502179598941</v>
      </c>
      <c r="AB113" s="23">
        <f t="shared" si="39"/>
        <v>7399.768744551001</v>
      </c>
      <c r="AC113" s="23">
        <f t="shared" si="39"/>
        <v>7450.7872711421087</v>
      </c>
      <c r="AD113" s="23">
        <f t="shared" si="39"/>
        <v>7501.8057977332155</v>
      </c>
      <c r="AE113" s="23">
        <f t="shared" si="39"/>
        <v>7552.8243243243232</v>
      </c>
      <c r="AF113" s="47">
        <f>Agriculture!AK32</f>
        <v>7603.8428509154301</v>
      </c>
      <c r="AG113" s="23">
        <f t="shared" si="40"/>
        <v>7654.8613775065369</v>
      </c>
      <c r="AH113" s="23">
        <f t="shared" si="40"/>
        <v>7705.8799040976437</v>
      </c>
      <c r="AI113" s="23">
        <f t="shared" si="40"/>
        <v>7756.8984306887514</v>
      </c>
      <c r="AJ113" s="23">
        <f t="shared" si="40"/>
        <v>7807.9169572798583</v>
      </c>
      <c r="AK113" s="47">
        <f>Agriculture!AP32</f>
        <v>7858.9354838709651</v>
      </c>
    </row>
    <row r="114" spans="1:37">
      <c r="A114" s="2" t="s">
        <v>12</v>
      </c>
      <c r="B114" s="47">
        <v>0</v>
      </c>
      <c r="C114">
        <f t="shared" si="34"/>
        <v>0</v>
      </c>
      <c r="D114">
        <f t="shared" si="34"/>
        <v>0</v>
      </c>
      <c r="E114">
        <f t="shared" si="34"/>
        <v>0</v>
      </c>
      <c r="F114">
        <f t="shared" si="34"/>
        <v>0</v>
      </c>
      <c r="G114" s="47">
        <v>0</v>
      </c>
      <c r="H114" s="23">
        <f t="shared" si="35"/>
        <v>0</v>
      </c>
      <c r="I114" s="23">
        <f t="shared" si="35"/>
        <v>0</v>
      </c>
      <c r="J114" s="23">
        <f t="shared" si="35"/>
        <v>0</v>
      </c>
      <c r="K114" s="23">
        <f t="shared" si="35"/>
        <v>0</v>
      </c>
      <c r="L114" s="47">
        <v>0</v>
      </c>
      <c r="M114" s="23">
        <f t="shared" si="36"/>
        <v>0</v>
      </c>
      <c r="N114" s="23">
        <f t="shared" si="36"/>
        <v>0</v>
      </c>
      <c r="O114" s="23">
        <f t="shared" si="36"/>
        <v>0</v>
      </c>
      <c r="P114" s="23">
        <f t="shared" si="36"/>
        <v>0</v>
      </c>
      <c r="Q114" s="47">
        <v>0</v>
      </c>
      <c r="R114" s="23">
        <f t="shared" si="37"/>
        <v>0</v>
      </c>
      <c r="S114" s="23">
        <f t="shared" si="37"/>
        <v>0</v>
      </c>
      <c r="T114" s="23">
        <f t="shared" si="37"/>
        <v>0</v>
      </c>
      <c r="U114" s="23">
        <f t="shared" si="37"/>
        <v>0</v>
      </c>
      <c r="V114" s="47">
        <v>0</v>
      </c>
      <c r="W114" s="23">
        <f t="shared" si="38"/>
        <v>0</v>
      </c>
      <c r="X114" s="23">
        <f t="shared" si="38"/>
        <v>0</v>
      </c>
      <c r="Y114" s="23">
        <f t="shared" si="38"/>
        <v>0</v>
      </c>
      <c r="Z114" s="23">
        <f t="shared" si="38"/>
        <v>0</v>
      </c>
      <c r="AA114" s="47">
        <v>0</v>
      </c>
      <c r="AB114" s="23">
        <f t="shared" si="39"/>
        <v>0</v>
      </c>
      <c r="AC114" s="23">
        <f t="shared" si="39"/>
        <v>0</v>
      </c>
      <c r="AD114" s="23">
        <f t="shared" si="39"/>
        <v>0</v>
      </c>
      <c r="AE114" s="23">
        <f t="shared" si="39"/>
        <v>0</v>
      </c>
      <c r="AF114" s="47">
        <v>0</v>
      </c>
      <c r="AG114" s="23">
        <f t="shared" si="40"/>
        <v>0</v>
      </c>
      <c r="AH114" s="23">
        <f t="shared" si="40"/>
        <v>0</v>
      </c>
      <c r="AI114" s="23">
        <f t="shared" si="40"/>
        <v>0</v>
      </c>
      <c r="AJ114" s="23">
        <f t="shared" si="40"/>
        <v>0</v>
      </c>
      <c r="AK114" s="47">
        <v>0</v>
      </c>
    </row>
    <row r="115" spans="1:37">
      <c r="A115" s="2" t="s">
        <v>13</v>
      </c>
      <c r="B115" s="47">
        <v>0</v>
      </c>
      <c r="C115">
        <f t="shared" si="34"/>
        <v>0</v>
      </c>
      <c r="D115">
        <f t="shared" si="34"/>
        <v>0</v>
      </c>
      <c r="E115">
        <f t="shared" si="34"/>
        <v>0</v>
      </c>
      <c r="F115">
        <f t="shared" si="34"/>
        <v>0</v>
      </c>
      <c r="G115" s="47">
        <v>0</v>
      </c>
      <c r="H115" s="23">
        <f t="shared" si="35"/>
        <v>0</v>
      </c>
      <c r="I115" s="23">
        <f t="shared" si="35"/>
        <v>0</v>
      </c>
      <c r="J115" s="23">
        <f t="shared" si="35"/>
        <v>0</v>
      </c>
      <c r="K115" s="23">
        <f t="shared" si="35"/>
        <v>0</v>
      </c>
      <c r="L115" s="47">
        <v>0</v>
      </c>
      <c r="M115" s="23">
        <f t="shared" si="36"/>
        <v>0</v>
      </c>
      <c r="N115" s="23">
        <f t="shared" si="36"/>
        <v>0</v>
      </c>
      <c r="O115" s="23">
        <f t="shared" si="36"/>
        <v>0</v>
      </c>
      <c r="P115" s="23">
        <f t="shared" si="36"/>
        <v>0</v>
      </c>
      <c r="Q115" s="47">
        <v>0</v>
      </c>
      <c r="R115" s="23">
        <f t="shared" si="37"/>
        <v>0</v>
      </c>
      <c r="S115" s="23">
        <f t="shared" si="37"/>
        <v>0</v>
      </c>
      <c r="T115" s="23">
        <f t="shared" si="37"/>
        <v>0</v>
      </c>
      <c r="U115" s="23">
        <f t="shared" si="37"/>
        <v>0</v>
      </c>
      <c r="V115" s="47">
        <v>0</v>
      </c>
      <c r="W115" s="23">
        <f t="shared" si="38"/>
        <v>0</v>
      </c>
      <c r="X115" s="23">
        <f t="shared" si="38"/>
        <v>0</v>
      </c>
      <c r="Y115" s="23">
        <f t="shared" si="38"/>
        <v>0</v>
      </c>
      <c r="Z115" s="23">
        <f t="shared" si="38"/>
        <v>0</v>
      </c>
      <c r="AA115" s="47">
        <v>0</v>
      </c>
      <c r="AB115" s="23">
        <f t="shared" si="39"/>
        <v>0</v>
      </c>
      <c r="AC115" s="23">
        <f t="shared" si="39"/>
        <v>0</v>
      </c>
      <c r="AD115" s="23">
        <f t="shared" si="39"/>
        <v>0</v>
      </c>
      <c r="AE115" s="23">
        <f t="shared" si="39"/>
        <v>0</v>
      </c>
      <c r="AF115" s="47">
        <v>0</v>
      </c>
      <c r="AG115" s="23">
        <f t="shared" si="40"/>
        <v>0</v>
      </c>
      <c r="AH115" s="23">
        <f t="shared" si="40"/>
        <v>0</v>
      </c>
      <c r="AI115" s="23">
        <f t="shared" si="40"/>
        <v>0</v>
      </c>
      <c r="AJ115" s="23">
        <f t="shared" si="40"/>
        <v>0</v>
      </c>
      <c r="AK115" s="47">
        <v>0</v>
      </c>
    </row>
    <row r="116" spans="1:37">
      <c r="A116" s="2" t="s">
        <v>14</v>
      </c>
      <c r="B116" s="47">
        <v>0</v>
      </c>
      <c r="C116">
        <f t="shared" si="34"/>
        <v>0</v>
      </c>
      <c r="D116">
        <f t="shared" si="34"/>
        <v>0</v>
      </c>
      <c r="E116">
        <f t="shared" si="34"/>
        <v>0</v>
      </c>
      <c r="F116">
        <f t="shared" si="34"/>
        <v>0</v>
      </c>
      <c r="G116" s="47">
        <v>0</v>
      </c>
      <c r="H116" s="23">
        <f t="shared" si="35"/>
        <v>0</v>
      </c>
      <c r="I116" s="23">
        <f t="shared" si="35"/>
        <v>0</v>
      </c>
      <c r="J116" s="23">
        <f t="shared" si="35"/>
        <v>0</v>
      </c>
      <c r="K116" s="23">
        <f t="shared" si="35"/>
        <v>0</v>
      </c>
      <c r="L116" s="47">
        <v>0</v>
      </c>
      <c r="M116" s="23">
        <f t="shared" si="36"/>
        <v>0</v>
      </c>
      <c r="N116" s="23">
        <f t="shared" si="36"/>
        <v>0</v>
      </c>
      <c r="O116" s="23">
        <f t="shared" si="36"/>
        <v>0</v>
      </c>
      <c r="P116" s="23">
        <f t="shared" si="36"/>
        <v>0</v>
      </c>
      <c r="Q116" s="47">
        <v>0</v>
      </c>
      <c r="R116" s="23">
        <f t="shared" si="37"/>
        <v>0</v>
      </c>
      <c r="S116" s="23">
        <f t="shared" si="37"/>
        <v>0</v>
      </c>
      <c r="T116" s="23">
        <f t="shared" si="37"/>
        <v>0</v>
      </c>
      <c r="U116" s="23">
        <f t="shared" si="37"/>
        <v>0</v>
      </c>
      <c r="V116" s="47">
        <v>0</v>
      </c>
      <c r="W116" s="23">
        <f t="shared" si="38"/>
        <v>0</v>
      </c>
      <c r="X116" s="23">
        <f t="shared" si="38"/>
        <v>0</v>
      </c>
      <c r="Y116" s="23">
        <f t="shared" si="38"/>
        <v>0</v>
      </c>
      <c r="Z116" s="23">
        <f t="shared" si="38"/>
        <v>0</v>
      </c>
      <c r="AA116" s="47">
        <v>0</v>
      </c>
      <c r="AB116" s="23">
        <f t="shared" si="39"/>
        <v>0</v>
      </c>
      <c r="AC116" s="23">
        <f t="shared" si="39"/>
        <v>0</v>
      </c>
      <c r="AD116" s="23">
        <f t="shared" si="39"/>
        <v>0</v>
      </c>
      <c r="AE116" s="23">
        <f t="shared" si="39"/>
        <v>0</v>
      </c>
      <c r="AF116" s="47">
        <v>0</v>
      </c>
      <c r="AG116" s="23">
        <f t="shared" si="40"/>
        <v>0</v>
      </c>
      <c r="AH116" s="23">
        <f t="shared" si="40"/>
        <v>0</v>
      </c>
      <c r="AI116" s="23">
        <f t="shared" si="40"/>
        <v>0</v>
      </c>
      <c r="AJ116" s="23">
        <f t="shared" si="40"/>
        <v>0</v>
      </c>
      <c r="AK116" s="47">
        <v>0</v>
      </c>
    </row>
    <row r="117" spans="1:37">
      <c r="A117" s="2" t="s">
        <v>15</v>
      </c>
      <c r="B117" s="47">
        <v>0</v>
      </c>
      <c r="C117">
        <f t="shared" si="34"/>
        <v>0</v>
      </c>
      <c r="D117">
        <f t="shared" si="34"/>
        <v>0</v>
      </c>
      <c r="E117">
        <f t="shared" si="34"/>
        <v>0</v>
      </c>
      <c r="F117">
        <f t="shared" si="34"/>
        <v>0</v>
      </c>
      <c r="G117" s="47">
        <v>0</v>
      </c>
      <c r="H117" s="23">
        <f t="shared" si="35"/>
        <v>0</v>
      </c>
      <c r="I117" s="23">
        <f t="shared" si="35"/>
        <v>0</v>
      </c>
      <c r="J117" s="23">
        <f t="shared" si="35"/>
        <v>0</v>
      </c>
      <c r="K117" s="23">
        <f t="shared" si="35"/>
        <v>0</v>
      </c>
      <c r="L117" s="47">
        <v>0</v>
      </c>
      <c r="M117" s="23">
        <f t="shared" si="36"/>
        <v>0</v>
      </c>
      <c r="N117" s="23">
        <f t="shared" si="36"/>
        <v>0</v>
      </c>
      <c r="O117" s="23">
        <f t="shared" si="36"/>
        <v>0</v>
      </c>
      <c r="P117" s="23">
        <f t="shared" si="36"/>
        <v>0</v>
      </c>
      <c r="Q117" s="47">
        <v>0</v>
      </c>
      <c r="R117" s="23">
        <f t="shared" si="37"/>
        <v>0</v>
      </c>
      <c r="S117" s="23">
        <f t="shared" si="37"/>
        <v>0</v>
      </c>
      <c r="T117" s="23">
        <f t="shared" si="37"/>
        <v>0</v>
      </c>
      <c r="U117" s="23">
        <f t="shared" si="37"/>
        <v>0</v>
      </c>
      <c r="V117" s="47">
        <v>0</v>
      </c>
      <c r="W117" s="23">
        <f t="shared" si="38"/>
        <v>0</v>
      </c>
      <c r="X117" s="23">
        <f t="shared" si="38"/>
        <v>0</v>
      </c>
      <c r="Y117" s="23">
        <f t="shared" si="38"/>
        <v>0</v>
      </c>
      <c r="Z117" s="23">
        <f t="shared" si="38"/>
        <v>0</v>
      </c>
      <c r="AA117" s="47">
        <v>0</v>
      </c>
      <c r="AB117" s="23">
        <f t="shared" si="39"/>
        <v>0</v>
      </c>
      <c r="AC117" s="23">
        <f t="shared" si="39"/>
        <v>0</v>
      </c>
      <c r="AD117" s="23">
        <f t="shared" si="39"/>
        <v>0</v>
      </c>
      <c r="AE117" s="23">
        <f t="shared" si="39"/>
        <v>0</v>
      </c>
      <c r="AF117" s="47">
        <v>0</v>
      </c>
      <c r="AG117" s="23">
        <f t="shared" si="40"/>
        <v>0</v>
      </c>
      <c r="AH117" s="23">
        <f t="shared" si="40"/>
        <v>0</v>
      </c>
      <c r="AI117" s="23">
        <f t="shared" si="40"/>
        <v>0</v>
      </c>
      <c r="AJ117" s="23">
        <f t="shared" si="40"/>
        <v>0</v>
      </c>
      <c r="AK117" s="47">
        <v>0</v>
      </c>
    </row>
    <row r="118" spans="1:37">
      <c r="A118" s="2" t="s">
        <v>16</v>
      </c>
      <c r="B118" s="47">
        <v>0</v>
      </c>
      <c r="C118">
        <f t="shared" si="34"/>
        <v>0</v>
      </c>
      <c r="D118">
        <f t="shared" si="34"/>
        <v>0</v>
      </c>
      <c r="E118">
        <f t="shared" si="34"/>
        <v>0</v>
      </c>
      <c r="F118">
        <f t="shared" si="34"/>
        <v>0</v>
      </c>
      <c r="G118" s="47">
        <v>0</v>
      </c>
      <c r="H118" s="23">
        <f t="shared" si="35"/>
        <v>0</v>
      </c>
      <c r="I118" s="23">
        <f t="shared" si="35"/>
        <v>0</v>
      </c>
      <c r="J118" s="23">
        <f t="shared" si="35"/>
        <v>0</v>
      </c>
      <c r="K118" s="23">
        <f t="shared" si="35"/>
        <v>0</v>
      </c>
      <c r="L118" s="47">
        <v>0</v>
      </c>
      <c r="M118" s="23">
        <f t="shared" si="36"/>
        <v>0</v>
      </c>
      <c r="N118" s="23">
        <f t="shared" si="36"/>
        <v>0</v>
      </c>
      <c r="O118" s="23">
        <f t="shared" si="36"/>
        <v>0</v>
      </c>
      <c r="P118" s="23">
        <f t="shared" si="36"/>
        <v>0</v>
      </c>
      <c r="Q118" s="47">
        <v>0</v>
      </c>
      <c r="R118" s="23">
        <f t="shared" si="37"/>
        <v>0</v>
      </c>
      <c r="S118" s="23">
        <f t="shared" si="37"/>
        <v>0</v>
      </c>
      <c r="T118" s="23">
        <f t="shared" si="37"/>
        <v>0</v>
      </c>
      <c r="U118" s="23">
        <f t="shared" si="37"/>
        <v>0</v>
      </c>
      <c r="V118" s="47">
        <v>0</v>
      </c>
      <c r="W118" s="23">
        <f t="shared" si="38"/>
        <v>0</v>
      </c>
      <c r="X118" s="23">
        <f t="shared" si="38"/>
        <v>0</v>
      </c>
      <c r="Y118" s="23">
        <f t="shared" si="38"/>
        <v>0</v>
      </c>
      <c r="Z118" s="23">
        <f t="shared" si="38"/>
        <v>0</v>
      </c>
      <c r="AA118" s="47">
        <v>0</v>
      </c>
      <c r="AB118" s="23">
        <f t="shared" si="39"/>
        <v>0</v>
      </c>
      <c r="AC118" s="23">
        <f t="shared" si="39"/>
        <v>0</v>
      </c>
      <c r="AD118" s="23">
        <f t="shared" si="39"/>
        <v>0</v>
      </c>
      <c r="AE118" s="23">
        <f t="shared" si="39"/>
        <v>0</v>
      </c>
      <c r="AF118" s="47">
        <v>0</v>
      </c>
      <c r="AG118" s="23">
        <f t="shared" si="40"/>
        <v>0</v>
      </c>
      <c r="AH118" s="23">
        <f t="shared" si="40"/>
        <v>0</v>
      </c>
      <c r="AI118" s="23">
        <f t="shared" si="40"/>
        <v>0</v>
      </c>
      <c r="AJ118" s="23">
        <f t="shared" si="40"/>
        <v>0</v>
      </c>
      <c r="AK118" s="47">
        <v>0</v>
      </c>
    </row>
    <row r="119" spans="1:37">
      <c r="B119" s="47"/>
      <c r="G119" s="47"/>
      <c r="H119" s="23"/>
      <c r="I119" s="23"/>
      <c r="J119" s="23"/>
      <c r="K119" s="23"/>
      <c r="L119" s="47"/>
      <c r="M119" s="23"/>
      <c r="N119" s="23"/>
      <c r="O119" s="23"/>
      <c r="P119" s="23"/>
      <c r="Q119" s="47"/>
      <c r="R119" s="23"/>
      <c r="S119" s="23"/>
      <c r="T119" s="23"/>
      <c r="U119" s="23"/>
      <c r="V119" s="47"/>
      <c r="W119" s="23"/>
      <c r="X119" s="23"/>
      <c r="Y119" s="23"/>
      <c r="Z119" s="23"/>
      <c r="AA119" s="47"/>
      <c r="AB119" s="23"/>
      <c r="AC119" s="23"/>
      <c r="AD119" s="23"/>
      <c r="AE119" s="23"/>
      <c r="AF119" s="47"/>
      <c r="AG119" s="23"/>
      <c r="AH119" s="23"/>
      <c r="AI119" s="23"/>
      <c r="AJ119" s="23"/>
      <c r="AK119" s="47"/>
    </row>
    <row r="120" spans="1:37">
      <c r="A120" s="1" t="s">
        <v>66</v>
      </c>
      <c r="B120" s="47"/>
      <c r="C120">
        <f t="shared" si="34"/>
        <v>0</v>
      </c>
      <c r="D120">
        <f t="shared" si="34"/>
        <v>0</v>
      </c>
      <c r="E120">
        <f t="shared" si="34"/>
        <v>0</v>
      </c>
      <c r="F120">
        <f t="shared" si="34"/>
        <v>0</v>
      </c>
      <c r="G120" s="47"/>
      <c r="H120" s="23">
        <f t="shared" si="35"/>
        <v>0</v>
      </c>
      <c r="I120" s="23">
        <f t="shared" si="35"/>
        <v>0</v>
      </c>
      <c r="J120" s="23">
        <f t="shared" si="35"/>
        <v>0</v>
      </c>
      <c r="K120" s="23">
        <f t="shared" si="35"/>
        <v>0</v>
      </c>
      <c r="L120" s="47"/>
      <c r="M120" s="23">
        <f t="shared" si="36"/>
        <v>0</v>
      </c>
      <c r="N120" s="23">
        <f t="shared" si="36"/>
        <v>0</v>
      </c>
      <c r="O120" s="23">
        <f t="shared" si="36"/>
        <v>0</v>
      </c>
      <c r="P120" s="23">
        <f t="shared" si="36"/>
        <v>0</v>
      </c>
      <c r="Q120" s="47"/>
      <c r="R120" s="23">
        <f t="shared" si="37"/>
        <v>0</v>
      </c>
      <c r="S120" s="23">
        <f t="shared" si="37"/>
        <v>0</v>
      </c>
      <c r="T120" s="23">
        <f t="shared" si="37"/>
        <v>0</v>
      </c>
      <c r="U120" s="23">
        <f t="shared" si="37"/>
        <v>0</v>
      </c>
      <c r="V120" s="47"/>
      <c r="W120" s="23">
        <f t="shared" si="38"/>
        <v>0</v>
      </c>
      <c r="X120" s="23">
        <f t="shared" si="38"/>
        <v>0</v>
      </c>
      <c r="Y120" s="23">
        <f t="shared" si="38"/>
        <v>0</v>
      </c>
      <c r="Z120" s="23">
        <f t="shared" si="38"/>
        <v>0</v>
      </c>
      <c r="AA120" s="47"/>
      <c r="AB120" s="23">
        <f t="shared" si="39"/>
        <v>0</v>
      </c>
      <c r="AC120" s="23">
        <f t="shared" si="39"/>
        <v>0</v>
      </c>
      <c r="AD120" s="23">
        <f t="shared" si="39"/>
        <v>0</v>
      </c>
      <c r="AE120" s="23">
        <f t="shared" si="39"/>
        <v>0</v>
      </c>
      <c r="AF120" s="47"/>
      <c r="AG120" s="23">
        <f t="shared" si="40"/>
        <v>0</v>
      </c>
      <c r="AH120" s="23">
        <f t="shared" si="40"/>
        <v>0</v>
      </c>
      <c r="AI120" s="23">
        <f t="shared" si="40"/>
        <v>0</v>
      </c>
      <c r="AJ120" s="23">
        <f t="shared" si="40"/>
        <v>0</v>
      </c>
      <c r="AK120" s="47"/>
    </row>
    <row r="121" spans="1:37">
      <c r="A121" s="2" t="s">
        <v>7</v>
      </c>
      <c r="B121" s="47">
        <f>B176+B188+B200+B212+B240+B252+B264+B276</f>
        <v>12880.709866639912</v>
      </c>
      <c r="C121">
        <f t="shared" si="34"/>
        <v>13235.966275500385</v>
      </c>
      <c r="D121">
        <f t="shared" si="34"/>
        <v>13591.222684360857</v>
      </c>
      <c r="E121">
        <f t="shared" si="34"/>
        <v>13946.479093221327</v>
      </c>
      <c r="F121">
        <f t="shared" si="34"/>
        <v>14301.735502081799</v>
      </c>
      <c r="G121" s="47">
        <f>G176+G188+G200+G212+G240+G252+G264+G276</f>
        <v>14656.991910942272</v>
      </c>
      <c r="H121" s="23">
        <f t="shared" si="35"/>
        <v>15125.940127464015</v>
      </c>
      <c r="I121" s="23">
        <f t="shared" si="35"/>
        <v>15594.888343985758</v>
      </c>
      <c r="J121" s="23">
        <f t="shared" si="35"/>
        <v>16063.836560507501</v>
      </c>
      <c r="K121" s="23">
        <f t="shared" si="35"/>
        <v>16532.784777029243</v>
      </c>
      <c r="L121" s="47">
        <f>L176+L188+L200+L212+L240+L252+L264+L276</f>
        <v>17001.732993550988</v>
      </c>
      <c r="M121" s="23">
        <f t="shared" si="36"/>
        <v>17258.505186978677</v>
      </c>
      <c r="N121" s="23">
        <f t="shared" si="36"/>
        <v>17515.277380406365</v>
      </c>
      <c r="O121" s="23">
        <f t="shared" si="36"/>
        <v>17772.049573834058</v>
      </c>
      <c r="P121" s="23">
        <f t="shared" si="36"/>
        <v>18028.821767261747</v>
      </c>
      <c r="Q121" s="47">
        <f>Q176+Q188+Q200+Q212+Q240+Q252+Q264+Q276</f>
        <v>18285.593960689435</v>
      </c>
      <c r="R121" s="23">
        <f t="shared" si="37"/>
        <v>18544.054450107818</v>
      </c>
      <c r="S121" s="23">
        <f t="shared" si="37"/>
        <v>18802.514939526205</v>
      </c>
      <c r="T121" s="23">
        <f t="shared" si="37"/>
        <v>19060.975428944588</v>
      </c>
      <c r="U121" s="23">
        <f t="shared" si="37"/>
        <v>19319.435918362975</v>
      </c>
      <c r="V121" s="47">
        <f>V176+V188+V200+V212+V240+V252+V264+V276</f>
        <v>19577.896407781358</v>
      </c>
      <c r="W121" s="23">
        <f t="shared" si="38"/>
        <v>19857.852100303804</v>
      </c>
      <c r="X121" s="23">
        <f t="shared" si="38"/>
        <v>20137.80779282625</v>
      </c>
      <c r="Y121" s="23">
        <f t="shared" si="38"/>
        <v>20417.763485348696</v>
      </c>
      <c r="Z121" s="23">
        <f t="shared" si="38"/>
        <v>20697.719177871142</v>
      </c>
      <c r="AA121" s="47">
        <f>AA176+AA188+AA200+AA212+AA240+AA252+AA264+AA276</f>
        <v>20977.674870393588</v>
      </c>
      <c r="AB121" s="23">
        <f t="shared" si="39"/>
        <v>21274.831215512051</v>
      </c>
      <c r="AC121" s="23">
        <f t="shared" si="39"/>
        <v>21571.987560630514</v>
      </c>
      <c r="AD121" s="23">
        <f t="shared" si="39"/>
        <v>21869.143905748977</v>
      </c>
      <c r="AE121" s="23">
        <f t="shared" si="39"/>
        <v>22166.30025086744</v>
      </c>
      <c r="AF121" s="47">
        <f>AF176+AF188+AF200+AF212+AF240+AF252+AF264+AF276</f>
        <v>22463.456595985903</v>
      </c>
      <c r="AG121" s="23">
        <f t="shared" si="40"/>
        <v>22591.803813997147</v>
      </c>
      <c r="AH121" s="23">
        <f t="shared" si="40"/>
        <v>22720.151032008387</v>
      </c>
      <c r="AI121" s="23">
        <f t="shared" si="40"/>
        <v>22848.498250019631</v>
      </c>
      <c r="AJ121" s="23">
        <f t="shared" si="40"/>
        <v>22976.845468030871</v>
      </c>
      <c r="AK121" s="47">
        <f>AK176+AK188+AK200+AK212+AK240+AK252+AK264+AK276</f>
        <v>23105.192686042115</v>
      </c>
    </row>
    <row r="122" spans="1:37">
      <c r="A122" s="2" t="s">
        <v>8</v>
      </c>
      <c r="B122" s="47">
        <f>B177+B189+B201+B213+B241+B253+B265+B277</f>
        <v>1665.4878992910999</v>
      </c>
      <c r="C122">
        <f>$B122+((C$1-$B$1)*($G122-$B122)/($G$1-$B$1))</f>
        <v>1617.7174342670942</v>
      </c>
      <c r="D122">
        <f t="shared" si="34"/>
        <v>1569.9469692430887</v>
      </c>
      <c r="E122">
        <f t="shared" si="34"/>
        <v>1522.176504219083</v>
      </c>
      <c r="F122">
        <f t="shared" si="34"/>
        <v>1474.4060391950775</v>
      </c>
      <c r="G122" s="47">
        <f>G177+G189+G201+G213+G241+G253+G265+G277</f>
        <v>1426.6355741710718</v>
      </c>
      <c r="H122" s="23">
        <f t="shared" si="35"/>
        <v>1291.9301379793476</v>
      </c>
      <c r="I122" s="23">
        <f t="shared" si="35"/>
        <v>1157.2247017876232</v>
      </c>
      <c r="J122" s="23">
        <f t="shared" si="35"/>
        <v>1022.519265595899</v>
      </c>
      <c r="K122" s="23">
        <f t="shared" si="35"/>
        <v>887.81382940417473</v>
      </c>
      <c r="L122" s="47">
        <f>L177+L189+L201+L213+L241+L253+L265+L277</f>
        <v>753.10839321245044</v>
      </c>
      <c r="M122" s="23">
        <f t="shared" si="36"/>
        <v>762.37757127358304</v>
      </c>
      <c r="N122" s="23">
        <f t="shared" si="36"/>
        <v>771.64674933471565</v>
      </c>
      <c r="O122" s="23">
        <f t="shared" si="36"/>
        <v>780.91592739584826</v>
      </c>
      <c r="P122" s="23">
        <f t="shared" si="36"/>
        <v>790.18510545698086</v>
      </c>
      <c r="Q122" s="47">
        <f>Q177+Q189+Q201+Q213+Q241+Q253+Q265+Q277</f>
        <v>799.45428351811347</v>
      </c>
      <c r="R122" s="23">
        <f t="shared" si="37"/>
        <v>809.06557996477193</v>
      </c>
      <c r="S122" s="23">
        <f t="shared" si="37"/>
        <v>818.67687641143038</v>
      </c>
      <c r="T122" s="23">
        <f t="shared" si="37"/>
        <v>828.28817285808884</v>
      </c>
      <c r="U122" s="23">
        <f t="shared" si="37"/>
        <v>837.8994693047473</v>
      </c>
      <c r="V122" s="47">
        <f>V177+V189+V201+V213+V241+V253+V265+V277</f>
        <v>847.51076575140576</v>
      </c>
      <c r="W122" s="23">
        <f t="shared" si="38"/>
        <v>858.19176864846872</v>
      </c>
      <c r="X122" s="23">
        <f t="shared" si="38"/>
        <v>868.87277154553158</v>
      </c>
      <c r="Y122" s="23">
        <f t="shared" si="38"/>
        <v>879.55377444259454</v>
      </c>
      <c r="Z122" s="23">
        <f t="shared" si="38"/>
        <v>890.2347773396574</v>
      </c>
      <c r="AA122" s="47">
        <f>AA177+AA189+AA201+AA213+AA241+AA253+AA265+AA277</f>
        <v>900.91578023672037</v>
      </c>
      <c r="AB122" s="23">
        <f t="shared" si="39"/>
        <v>911.382607004026</v>
      </c>
      <c r="AC122" s="23">
        <f t="shared" si="39"/>
        <v>921.84943377133175</v>
      </c>
      <c r="AD122" s="23">
        <f t="shared" si="39"/>
        <v>932.31626053863738</v>
      </c>
      <c r="AE122" s="23">
        <f t="shared" si="39"/>
        <v>942.78308730594313</v>
      </c>
      <c r="AF122" s="47">
        <f>AF177+AF189+AF201+AF213+AF241+AF253+AF265+AF277</f>
        <v>953.24991407324876</v>
      </c>
      <c r="AG122" s="23">
        <f t="shared" si="40"/>
        <v>961.88234987861279</v>
      </c>
      <c r="AH122" s="23">
        <f t="shared" si="40"/>
        <v>970.51478568397681</v>
      </c>
      <c r="AI122" s="23">
        <f t="shared" si="40"/>
        <v>979.14722148934095</v>
      </c>
      <c r="AJ122" s="23">
        <f t="shared" si="40"/>
        <v>987.77965729470498</v>
      </c>
      <c r="AK122" s="47">
        <f>AK177+AK189+AK201+AK213+AK241+AK253+AK265+AK277</f>
        <v>996.412093100069</v>
      </c>
    </row>
    <row r="123" spans="1:37">
      <c r="A123" s="2" t="s">
        <v>9</v>
      </c>
      <c r="B123" s="47">
        <f>B178+B190+B202+B214+B242+B254+B266+B278</f>
        <v>4933.2656599912316</v>
      </c>
      <c r="C123">
        <f t="shared" si="34"/>
        <v>4931.9300541994971</v>
      </c>
      <c r="D123">
        <f t="shared" si="34"/>
        <v>4930.5944484077636</v>
      </c>
      <c r="E123">
        <f t="shared" si="34"/>
        <v>4929.2588426160291</v>
      </c>
      <c r="F123">
        <f t="shared" si="34"/>
        <v>4927.9232368242956</v>
      </c>
      <c r="G123" s="47">
        <f>G178+G190+G202+G214+G242+G254+G266+G278</f>
        <v>4926.5876310325611</v>
      </c>
      <c r="H123" s="23">
        <f t="shared" si="35"/>
        <v>4874.797836374928</v>
      </c>
      <c r="I123" s="23">
        <f t="shared" si="35"/>
        <v>4823.0080417172958</v>
      </c>
      <c r="J123" s="23">
        <f t="shared" si="35"/>
        <v>4771.2182470596626</v>
      </c>
      <c r="K123" s="23">
        <f t="shared" si="35"/>
        <v>4719.4284524020304</v>
      </c>
      <c r="L123" s="47">
        <f>L178+L190+L202+L214+L242+L254+L266+L278</f>
        <v>4667.6386577443973</v>
      </c>
      <c r="M123" s="23">
        <f t="shared" si="36"/>
        <v>4764.963783091438</v>
      </c>
      <c r="N123" s="23">
        <f t="shared" si="36"/>
        <v>4862.2889084384788</v>
      </c>
      <c r="O123" s="23">
        <f t="shared" si="36"/>
        <v>4959.6140337855186</v>
      </c>
      <c r="P123" s="23">
        <f t="shared" si="36"/>
        <v>5056.9391591325593</v>
      </c>
      <c r="Q123" s="47">
        <f>Q178+Q190+Q202+Q214+Q242+Q254+Q266+Q278</f>
        <v>5154.2642844796001</v>
      </c>
      <c r="R123" s="23">
        <f t="shared" si="37"/>
        <v>5212.6084197128112</v>
      </c>
      <c r="S123" s="23">
        <f t="shared" si="37"/>
        <v>5270.9525549460232</v>
      </c>
      <c r="T123" s="23">
        <f t="shared" si="37"/>
        <v>5329.2966901792342</v>
      </c>
      <c r="U123" s="23">
        <f t="shared" si="37"/>
        <v>5387.6408254124462</v>
      </c>
      <c r="V123" s="47">
        <f>V178+V190+V202+V214+V242+V254+V266+V278</f>
        <v>5445.9849606456573</v>
      </c>
      <c r="W123" s="23">
        <f t="shared" si="38"/>
        <v>5466.6101458229205</v>
      </c>
      <c r="X123" s="23">
        <f t="shared" si="38"/>
        <v>5487.2353310001836</v>
      </c>
      <c r="Y123" s="23">
        <f t="shared" si="38"/>
        <v>5507.8605161774467</v>
      </c>
      <c r="Z123" s="23">
        <f t="shared" si="38"/>
        <v>5528.4857013547098</v>
      </c>
      <c r="AA123" s="47">
        <f>AA178+AA190+AA202+AA214+AA242+AA254+AA266+AA278</f>
        <v>5549.1108865319729</v>
      </c>
      <c r="AB123" s="23">
        <f t="shared" si="39"/>
        <v>5598.2318586069232</v>
      </c>
      <c r="AC123" s="23">
        <f t="shared" si="39"/>
        <v>5647.3528306818744</v>
      </c>
      <c r="AD123" s="23">
        <f t="shared" si="39"/>
        <v>5696.4738027568246</v>
      </c>
      <c r="AE123" s="23">
        <f t="shared" si="39"/>
        <v>5745.5947748317758</v>
      </c>
      <c r="AF123" s="47">
        <f>AF178+AF190+AF202+AF214+AF242+AF254+AF266+AF278</f>
        <v>5794.7157469067261</v>
      </c>
      <c r="AG123" s="23">
        <f t="shared" si="40"/>
        <v>5896.8251095806836</v>
      </c>
      <c r="AH123" s="23">
        <f t="shared" si="40"/>
        <v>5998.9344722546412</v>
      </c>
      <c r="AI123" s="23">
        <f t="shared" si="40"/>
        <v>6101.0438349285996</v>
      </c>
      <c r="AJ123" s="23">
        <f t="shared" si="40"/>
        <v>6203.1531976025572</v>
      </c>
      <c r="AK123" s="47">
        <f>AK178+AK190+AK202+AK214+AK242+AK254+AK266+AK278</f>
        <v>6305.2625602765147</v>
      </c>
    </row>
    <row r="124" spans="1:37">
      <c r="A124" s="2" t="s">
        <v>10</v>
      </c>
      <c r="B124" s="47">
        <f>B179+B191+B203+B215+B243+B255+B267+B279</f>
        <v>29974.2505962303</v>
      </c>
      <c r="C124">
        <f t="shared" si="34"/>
        <v>31130.173795260889</v>
      </c>
      <c r="D124">
        <f t="shared" si="34"/>
        <v>32286.096994291482</v>
      </c>
      <c r="E124">
        <f t="shared" si="34"/>
        <v>33442.020193322074</v>
      </c>
      <c r="F124">
        <f t="shared" si="34"/>
        <v>34597.943392352659</v>
      </c>
      <c r="G124" s="47">
        <f>G179+G191+G203+G215+G243+G255+G267+G279</f>
        <v>35753.866591383252</v>
      </c>
      <c r="H124" s="23">
        <f t="shared" si="35"/>
        <v>36506.734216286204</v>
      </c>
      <c r="I124" s="23">
        <f t="shared" si="35"/>
        <v>37259.601841189164</v>
      </c>
      <c r="J124" s="23">
        <f t="shared" si="35"/>
        <v>38012.469466092116</v>
      </c>
      <c r="K124" s="23">
        <f t="shared" si="35"/>
        <v>38765.337090995075</v>
      </c>
      <c r="L124" s="47">
        <f>L179+L191+L203+L215+L243+L255+L267+L279</f>
        <v>39518.204715898028</v>
      </c>
      <c r="M124" s="23">
        <f t="shared" ref="M124:P187" si="47">$L124+((M$1-$L$1)*($Q124-$L124)/($Q$1-$L$1))</f>
        <v>40217.00309085258</v>
      </c>
      <c r="N124" s="23">
        <f t="shared" si="47"/>
        <v>40915.801465807126</v>
      </c>
      <c r="O124" s="23">
        <f t="shared" si="47"/>
        <v>41614.599840761679</v>
      </c>
      <c r="P124" s="23">
        <f t="shared" si="47"/>
        <v>42313.398215716225</v>
      </c>
      <c r="Q124" s="47">
        <f>Q179+Q191+Q203+Q215+Q243+Q255+Q267+Q279</f>
        <v>43012.196590670777</v>
      </c>
      <c r="R124" s="23">
        <f t="shared" ref="R124:U187" si="48">$Q124+((R$1-$Q$1)*($V124-$Q124)/($V$1-$Q$1))</f>
        <v>43802.3826878775</v>
      </c>
      <c r="S124" s="23">
        <f t="shared" si="48"/>
        <v>44592.568785084222</v>
      </c>
      <c r="T124" s="23">
        <f t="shared" si="48"/>
        <v>45382.754882290945</v>
      </c>
      <c r="U124" s="23">
        <f t="shared" si="48"/>
        <v>46172.940979497667</v>
      </c>
      <c r="V124" s="47">
        <f>V179+V191+V203+V215+V243+V255+V267+V279</f>
        <v>46963.12707670439</v>
      </c>
      <c r="W124" s="23">
        <f t="shared" ref="W124:Z187" si="49">$V124+((W$1-$V$1)*($AA124-$V124)/($AA$1-$V$1))</f>
        <v>47873.505804240813</v>
      </c>
      <c r="X124" s="23">
        <f t="shared" si="49"/>
        <v>48783.884531777236</v>
      </c>
      <c r="Y124" s="23">
        <f t="shared" si="49"/>
        <v>49694.263259313651</v>
      </c>
      <c r="Z124" s="23">
        <f t="shared" si="49"/>
        <v>50604.641986850074</v>
      </c>
      <c r="AA124" s="47">
        <f>AA179+AA191+AA203+AA215+AA243+AA255+AA267+AA279</f>
        <v>51515.020714386497</v>
      </c>
      <c r="AB124" s="23">
        <f t="shared" ref="AB124:AE187" si="50">$AA124+((AB$1-$AA$1)*($AF124-$AA124)/($AF$1-$AA$1))</f>
        <v>52700.853343763469</v>
      </c>
      <c r="AC124" s="23">
        <f t="shared" si="50"/>
        <v>53886.68597314044</v>
      </c>
      <c r="AD124" s="23">
        <f t="shared" si="50"/>
        <v>55072.518602517404</v>
      </c>
      <c r="AE124" s="23">
        <f t="shared" si="50"/>
        <v>56258.351231894376</v>
      </c>
      <c r="AF124" s="47">
        <f>AF179+AF191+AF203+AF215+AF243+AF255+AF267+AF279</f>
        <v>57444.183861271347</v>
      </c>
      <c r="AG124" s="23">
        <f t="shared" ref="AG124:AJ187" si="51">$AF124+((AG$1-$AF$1)*($AK124-$AF124)/($AK$1-$AF$1))</f>
        <v>58224.908286195277</v>
      </c>
      <c r="AH124" s="23">
        <f t="shared" si="51"/>
        <v>59005.632711119208</v>
      </c>
      <c r="AI124" s="23">
        <f t="shared" si="51"/>
        <v>59786.357136043138</v>
      </c>
      <c r="AJ124" s="23">
        <f t="shared" si="51"/>
        <v>60567.081560967068</v>
      </c>
      <c r="AK124" s="47">
        <f>AK179+AK191+AK203+AK215+AK243+AK255+AK267+AK279</f>
        <v>61347.805985890998</v>
      </c>
    </row>
    <row r="125" spans="1:37">
      <c r="A125" s="2" t="s">
        <v>11</v>
      </c>
      <c r="B125" s="47">
        <f>B180+B192+B204+B220+B244+B256+B268+B280</f>
        <v>2378.1443970694636</v>
      </c>
      <c r="C125">
        <f t="shared" si="34"/>
        <v>2351.1053493891372</v>
      </c>
      <c r="D125">
        <f t="shared" si="34"/>
        <v>2324.0663017088114</v>
      </c>
      <c r="E125">
        <f t="shared" si="34"/>
        <v>2297.027254028485</v>
      </c>
      <c r="F125">
        <f t="shared" si="34"/>
        <v>2269.9882063481591</v>
      </c>
      <c r="G125" s="47">
        <f>G180+G192+G204+G220+G244+G256+G268+G280</f>
        <v>2242.9491586678328</v>
      </c>
      <c r="H125" s="23">
        <f t="shared" si="35"/>
        <v>2182.8066415615599</v>
      </c>
      <c r="I125" s="23">
        <f t="shared" si="35"/>
        <v>2122.664124455287</v>
      </c>
      <c r="J125" s="23">
        <f t="shared" si="35"/>
        <v>2062.5216073490137</v>
      </c>
      <c r="K125" s="23">
        <f t="shared" si="35"/>
        <v>2002.3790902427409</v>
      </c>
      <c r="L125" s="47">
        <f>L180+L192+L204+L220+L244+L256+L268+L280</f>
        <v>1942.236573136468</v>
      </c>
      <c r="M125" s="23">
        <f t="shared" si="47"/>
        <v>1965.4938966597888</v>
      </c>
      <c r="N125" s="23">
        <f t="shared" si="47"/>
        <v>1988.7512201831094</v>
      </c>
      <c r="O125" s="23">
        <f t="shared" si="47"/>
        <v>2012.0085437064301</v>
      </c>
      <c r="P125" s="23">
        <f t="shared" si="47"/>
        <v>2035.2658672297507</v>
      </c>
      <c r="Q125" s="47">
        <f>Q180+Q192+Q204+Q220+Q244+Q256+Q268+Q280</f>
        <v>2058.5231907530715</v>
      </c>
      <c r="R125" s="23">
        <f t="shared" si="48"/>
        <v>2085.5312250905445</v>
      </c>
      <c r="S125" s="23">
        <f t="shared" si="48"/>
        <v>2112.5392594280179</v>
      </c>
      <c r="T125" s="23">
        <f t="shared" si="48"/>
        <v>2139.5472937654908</v>
      </c>
      <c r="U125" s="23">
        <f t="shared" si="48"/>
        <v>2166.5553281029643</v>
      </c>
      <c r="V125" s="47">
        <f>V180+V192+V204+V220+V244+V256+V268+V280</f>
        <v>2193.5633624404372</v>
      </c>
      <c r="W125" s="23">
        <f t="shared" si="49"/>
        <v>2223.3896285890969</v>
      </c>
      <c r="X125" s="23">
        <f t="shared" si="49"/>
        <v>2253.2158947377566</v>
      </c>
      <c r="Y125" s="23">
        <f t="shared" si="49"/>
        <v>2283.0421608864162</v>
      </c>
      <c r="Z125" s="23">
        <f t="shared" si="49"/>
        <v>2312.8684270350759</v>
      </c>
      <c r="AA125" s="47">
        <f>AA180+AA192+AA204+AA220+AA244+AA256+AA268+AA280</f>
        <v>2342.6946931837356</v>
      </c>
      <c r="AB125" s="23">
        <f t="shared" si="50"/>
        <v>2367.029322895879</v>
      </c>
      <c r="AC125" s="23">
        <f t="shared" si="50"/>
        <v>2391.3639526080228</v>
      </c>
      <c r="AD125" s="23">
        <f t="shared" si="50"/>
        <v>2415.6985823201662</v>
      </c>
      <c r="AE125" s="23">
        <f t="shared" si="50"/>
        <v>2440.0332120323101</v>
      </c>
      <c r="AF125" s="47">
        <f>AF180+AF192+AF204+AF220+AF244+AF256+AF268+AF280</f>
        <v>2464.3678417444535</v>
      </c>
      <c r="AG125" s="23">
        <f t="shared" si="51"/>
        <v>2495.0974152136487</v>
      </c>
      <c r="AH125" s="23">
        <f t="shared" si="51"/>
        <v>2525.8269886828434</v>
      </c>
      <c r="AI125" s="23">
        <f t="shared" si="51"/>
        <v>2556.5565621520386</v>
      </c>
      <c r="AJ125" s="23">
        <f t="shared" si="51"/>
        <v>2587.2861356212334</v>
      </c>
      <c r="AK125" s="47">
        <f>AK180+AK192+AK204+AK220+AK244+AK256+AK268+AK280</f>
        <v>2618.0157090904286</v>
      </c>
    </row>
    <row r="126" spans="1:37">
      <c r="A126" s="2" t="s">
        <v>12</v>
      </c>
      <c r="B126" s="47">
        <f>B181+B193+B205+B221+B245+B257+B269+B281</f>
        <v>0</v>
      </c>
      <c r="C126">
        <f t="shared" si="34"/>
        <v>0</v>
      </c>
      <c r="D126">
        <f t="shared" si="34"/>
        <v>0</v>
      </c>
      <c r="E126">
        <f t="shared" si="34"/>
        <v>0</v>
      </c>
      <c r="F126">
        <f t="shared" si="34"/>
        <v>0</v>
      </c>
      <c r="G126" s="47">
        <f>G181+G193+G205+G221+G245+G257+G269+G281</f>
        <v>0</v>
      </c>
      <c r="H126" s="23">
        <f t="shared" si="35"/>
        <v>0</v>
      </c>
      <c r="I126" s="23">
        <f t="shared" si="35"/>
        <v>0</v>
      </c>
      <c r="J126" s="23">
        <f t="shared" si="35"/>
        <v>0</v>
      </c>
      <c r="K126" s="23">
        <f t="shared" si="35"/>
        <v>0</v>
      </c>
      <c r="L126" s="47">
        <f>L181+L193+L205+L221+L245+L257+L269+L281</f>
        <v>0</v>
      </c>
      <c r="M126" s="23">
        <f t="shared" si="47"/>
        <v>0</v>
      </c>
      <c r="N126" s="23">
        <f t="shared" si="47"/>
        <v>0</v>
      </c>
      <c r="O126" s="23">
        <f t="shared" si="47"/>
        <v>0</v>
      </c>
      <c r="P126" s="23">
        <f t="shared" si="47"/>
        <v>0</v>
      </c>
      <c r="Q126" s="47">
        <f>Q181+Q193+Q205+Q221+Q245+Q257+Q269+Q281</f>
        <v>0</v>
      </c>
      <c r="R126" s="23">
        <f t="shared" si="48"/>
        <v>0</v>
      </c>
      <c r="S126" s="23">
        <f t="shared" si="48"/>
        <v>0</v>
      </c>
      <c r="T126" s="23">
        <f t="shared" si="48"/>
        <v>0</v>
      </c>
      <c r="U126" s="23">
        <f t="shared" si="48"/>
        <v>0</v>
      </c>
      <c r="V126" s="47">
        <f>V181+V193+V205+V221+V245+V257+V269+V281</f>
        <v>0</v>
      </c>
      <c r="W126" s="23">
        <f t="shared" si="49"/>
        <v>0</v>
      </c>
      <c r="X126" s="23">
        <f t="shared" si="49"/>
        <v>0</v>
      </c>
      <c r="Y126" s="23">
        <f t="shared" si="49"/>
        <v>0</v>
      </c>
      <c r="Z126" s="23">
        <f t="shared" si="49"/>
        <v>0</v>
      </c>
      <c r="AA126" s="47">
        <f>AA181+AA193+AA205+AA221+AA245+AA257+AA269+AA281</f>
        <v>0</v>
      </c>
      <c r="AB126" s="23">
        <f t="shared" si="50"/>
        <v>0</v>
      </c>
      <c r="AC126" s="23">
        <f t="shared" si="50"/>
        <v>0</v>
      </c>
      <c r="AD126" s="23">
        <f t="shared" si="50"/>
        <v>0</v>
      </c>
      <c r="AE126" s="23">
        <f t="shared" si="50"/>
        <v>0</v>
      </c>
      <c r="AF126" s="47">
        <f>AF181+AF193+AF205+AF221+AF245+AF257+AF269+AF281</f>
        <v>0</v>
      </c>
      <c r="AG126" s="23">
        <f t="shared" si="51"/>
        <v>0</v>
      </c>
      <c r="AH126" s="23">
        <f t="shared" si="51"/>
        <v>0</v>
      </c>
      <c r="AI126" s="23">
        <f t="shared" si="51"/>
        <v>0</v>
      </c>
      <c r="AJ126" s="23">
        <f t="shared" si="51"/>
        <v>0</v>
      </c>
      <c r="AK126" s="47">
        <f>AK181+AK193+AK205+AK221+AK245+AK257+AK269+AK281</f>
        <v>0</v>
      </c>
    </row>
    <row r="127" spans="1:37">
      <c r="A127" s="2" t="s">
        <v>13</v>
      </c>
      <c r="B127" s="47">
        <f t="shared" ref="B127:B130" si="52">B182+B194+B206+B222+B246+B258+B270+B282</f>
        <v>0</v>
      </c>
      <c r="C127">
        <f t="shared" si="34"/>
        <v>0</v>
      </c>
      <c r="D127">
        <f t="shared" si="34"/>
        <v>0</v>
      </c>
      <c r="E127">
        <f t="shared" si="34"/>
        <v>0</v>
      </c>
      <c r="F127">
        <f t="shared" si="34"/>
        <v>0</v>
      </c>
      <c r="G127" s="47">
        <f t="shared" ref="G127:G129" si="53">G182+G194+G206+G222+G246+G258+G270+G282</f>
        <v>0</v>
      </c>
      <c r="H127" s="23">
        <f t="shared" si="35"/>
        <v>0</v>
      </c>
      <c r="I127" s="23">
        <f t="shared" si="35"/>
        <v>0</v>
      </c>
      <c r="J127" s="23">
        <f t="shared" si="35"/>
        <v>0</v>
      </c>
      <c r="K127" s="23">
        <f t="shared" si="35"/>
        <v>0</v>
      </c>
      <c r="L127" s="47">
        <f t="shared" ref="L127:L130" si="54">L182+L194+L206+L222+L246+L258+L270+L282</f>
        <v>0</v>
      </c>
      <c r="M127" s="23">
        <f t="shared" si="47"/>
        <v>0</v>
      </c>
      <c r="N127" s="23">
        <f t="shared" si="47"/>
        <v>0</v>
      </c>
      <c r="O127" s="23">
        <f t="shared" si="47"/>
        <v>0</v>
      </c>
      <c r="P127" s="23">
        <f t="shared" si="47"/>
        <v>0</v>
      </c>
      <c r="Q127" s="47">
        <f t="shared" ref="Q127:Q130" si="55">Q182+Q194+Q206+Q222+Q246+Q258+Q270+Q282</f>
        <v>0</v>
      </c>
      <c r="R127" s="23">
        <f t="shared" si="48"/>
        <v>0</v>
      </c>
      <c r="S127" s="23">
        <f t="shared" si="48"/>
        <v>0</v>
      </c>
      <c r="T127" s="23">
        <f t="shared" si="48"/>
        <v>0</v>
      </c>
      <c r="U127" s="23">
        <f t="shared" si="48"/>
        <v>0</v>
      </c>
      <c r="V127" s="47">
        <f t="shared" ref="V127:V130" si="56">V182+V194+V206+V222+V246+V258+V270+V282</f>
        <v>0</v>
      </c>
      <c r="W127" s="23">
        <f t="shared" si="49"/>
        <v>0</v>
      </c>
      <c r="X127" s="23">
        <f t="shared" si="49"/>
        <v>0</v>
      </c>
      <c r="Y127" s="23">
        <f t="shared" si="49"/>
        <v>0</v>
      </c>
      <c r="Z127" s="23">
        <f t="shared" si="49"/>
        <v>0</v>
      </c>
      <c r="AA127" s="47">
        <f t="shared" ref="AA127:AA130" si="57">AA182+AA194+AA206+AA222+AA246+AA258+AA270+AA282</f>
        <v>0</v>
      </c>
      <c r="AB127" s="23">
        <f t="shared" si="50"/>
        <v>0</v>
      </c>
      <c r="AC127" s="23">
        <f t="shared" si="50"/>
        <v>0</v>
      </c>
      <c r="AD127" s="23">
        <f t="shared" si="50"/>
        <v>0</v>
      </c>
      <c r="AE127" s="23">
        <f t="shared" si="50"/>
        <v>0</v>
      </c>
      <c r="AF127" s="47">
        <f t="shared" ref="AF127:AF130" si="58">AF182+AF194+AF206+AF222+AF246+AF258+AF270+AF282</f>
        <v>0</v>
      </c>
      <c r="AG127" s="23">
        <f t="shared" si="51"/>
        <v>0</v>
      </c>
      <c r="AH127" s="23">
        <f t="shared" si="51"/>
        <v>0</v>
      </c>
      <c r="AI127" s="23">
        <f t="shared" si="51"/>
        <v>0</v>
      </c>
      <c r="AJ127" s="23">
        <f t="shared" si="51"/>
        <v>0</v>
      </c>
      <c r="AK127" s="47">
        <f t="shared" ref="AK127:AK130" si="59">AK182+AK194+AK206+AK222+AK246+AK258+AK270+AK282</f>
        <v>0</v>
      </c>
    </row>
    <row r="128" spans="1:37">
      <c r="A128" s="2" t="s">
        <v>14</v>
      </c>
      <c r="B128" s="47">
        <f>B183+B195+B207+B223+B247+B259+B271+B283</f>
        <v>2258.1049354501592</v>
      </c>
      <c r="C128">
        <f t="shared" si="34"/>
        <v>2309.0768554707493</v>
      </c>
      <c r="D128">
        <f t="shared" si="34"/>
        <v>2360.0487754913393</v>
      </c>
      <c r="E128">
        <f t="shared" si="34"/>
        <v>2411.0206955119288</v>
      </c>
      <c r="F128">
        <f t="shared" si="34"/>
        <v>2461.9926155325188</v>
      </c>
      <c r="G128" s="47">
        <f>G183+G195+G207+G223+G247+G259+G271+G283</f>
        <v>2512.9645355531088</v>
      </c>
      <c r="H128" s="23">
        <f t="shared" si="35"/>
        <v>2456.1151687683641</v>
      </c>
      <c r="I128" s="23">
        <f t="shared" si="35"/>
        <v>2399.2658019836194</v>
      </c>
      <c r="J128" s="23">
        <f t="shared" si="35"/>
        <v>2342.4164351988752</v>
      </c>
      <c r="K128" s="23">
        <f t="shared" si="35"/>
        <v>2285.5670684141305</v>
      </c>
      <c r="L128" s="47">
        <f>L183+L195+L207+L223+L247+L259+L271+L283</f>
        <v>2228.7177016293858</v>
      </c>
      <c r="M128" s="23">
        <f t="shared" si="47"/>
        <v>2250.8732967966916</v>
      </c>
      <c r="N128" s="23">
        <f t="shared" si="47"/>
        <v>2273.0288919639975</v>
      </c>
      <c r="O128" s="23">
        <f t="shared" si="47"/>
        <v>2295.1844871313033</v>
      </c>
      <c r="P128" s="23">
        <f t="shared" si="47"/>
        <v>2317.3400822986091</v>
      </c>
      <c r="Q128" s="47">
        <f>Q183+Q195+Q207+Q223+Q247+Q259+Q271+Q283</f>
        <v>2339.4956774659149</v>
      </c>
      <c r="R128" s="23">
        <f t="shared" si="48"/>
        <v>2361.1062481944055</v>
      </c>
      <c r="S128" s="23">
        <f t="shared" si="48"/>
        <v>2382.7168189228955</v>
      </c>
      <c r="T128" s="23">
        <f t="shared" si="48"/>
        <v>2404.3273896513861</v>
      </c>
      <c r="U128" s="23">
        <f t="shared" si="48"/>
        <v>2425.9379603798761</v>
      </c>
      <c r="V128" s="47">
        <f>V183+V195+V207+V223+V247+V259+V271+V283</f>
        <v>2447.5485311083667</v>
      </c>
      <c r="W128" s="23">
        <f t="shared" si="49"/>
        <v>2471.1695090638273</v>
      </c>
      <c r="X128" s="23">
        <f t="shared" si="49"/>
        <v>2494.7904870192879</v>
      </c>
      <c r="Y128" s="23">
        <f t="shared" si="49"/>
        <v>2518.4114649747485</v>
      </c>
      <c r="Z128" s="23">
        <f t="shared" si="49"/>
        <v>2542.0324429302091</v>
      </c>
      <c r="AA128" s="47">
        <f>AA183+AA195+AA207+AA223+AA247+AA259+AA271+AA283</f>
        <v>2565.6534208856697</v>
      </c>
      <c r="AB128" s="23">
        <f t="shared" si="50"/>
        <v>2590.1136179968639</v>
      </c>
      <c r="AC128" s="23">
        <f t="shared" si="50"/>
        <v>2614.5738151080577</v>
      </c>
      <c r="AD128" s="23">
        <f t="shared" si="50"/>
        <v>2639.034012219252</v>
      </c>
      <c r="AE128" s="23">
        <f t="shared" si="50"/>
        <v>2663.4942093304458</v>
      </c>
      <c r="AF128" s="47">
        <f>AF183+AF195+AF207+AF223+AF247+AF259+AF271+AF283</f>
        <v>2687.95440644164</v>
      </c>
      <c r="AG128" s="23">
        <f t="shared" si="51"/>
        <v>2694.1988922807282</v>
      </c>
      <c r="AH128" s="23">
        <f t="shared" si="51"/>
        <v>2700.4433781198163</v>
      </c>
      <c r="AI128" s="23">
        <f t="shared" si="51"/>
        <v>2706.6878639589045</v>
      </c>
      <c r="AJ128" s="23">
        <f t="shared" si="51"/>
        <v>2712.9323497979926</v>
      </c>
      <c r="AK128" s="47">
        <f>AK183+AK195+AK207+AK223+AK247+AK259+AK271+AK283</f>
        <v>2719.1768356370808</v>
      </c>
    </row>
    <row r="129" spans="1:37">
      <c r="A129" s="2" t="s">
        <v>15</v>
      </c>
      <c r="B129" s="47">
        <f t="shared" si="52"/>
        <v>488.90095803197391</v>
      </c>
      <c r="C129">
        <f t="shared" si="34"/>
        <v>495.68408971317911</v>
      </c>
      <c r="D129">
        <f t="shared" si="34"/>
        <v>502.46722139438424</v>
      </c>
      <c r="E129">
        <f t="shared" si="34"/>
        <v>509.25035307558943</v>
      </c>
      <c r="F129">
        <f t="shared" si="34"/>
        <v>516.03348475679456</v>
      </c>
      <c r="G129" s="47">
        <f t="shared" si="53"/>
        <v>522.81661643799976</v>
      </c>
      <c r="H129" s="23">
        <f t="shared" si="35"/>
        <v>528.60510294110622</v>
      </c>
      <c r="I129" s="23">
        <f t="shared" si="35"/>
        <v>534.39358944421281</v>
      </c>
      <c r="J129" s="23">
        <f t="shared" si="35"/>
        <v>540.18207594731928</v>
      </c>
      <c r="K129" s="23">
        <f t="shared" si="35"/>
        <v>545.97056245042586</v>
      </c>
      <c r="L129" s="47">
        <f t="shared" si="54"/>
        <v>551.75904895353233</v>
      </c>
      <c r="M129" s="23">
        <f t="shared" si="47"/>
        <v>558.4211869155929</v>
      </c>
      <c r="N129" s="23">
        <f t="shared" si="47"/>
        <v>565.08332487765335</v>
      </c>
      <c r="O129" s="23">
        <f t="shared" si="47"/>
        <v>571.74546283971392</v>
      </c>
      <c r="P129" s="23">
        <f t="shared" si="47"/>
        <v>578.40760080177438</v>
      </c>
      <c r="Q129" s="47">
        <f t="shared" si="55"/>
        <v>585.06973876383495</v>
      </c>
      <c r="R129" s="23">
        <f t="shared" si="48"/>
        <v>592.29084529590637</v>
      </c>
      <c r="S129" s="23">
        <f t="shared" si="48"/>
        <v>599.51195182797778</v>
      </c>
      <c r="T129" s="23">
        <f t="shared" si="48"/>
        <v>606.73305836004909</v>
      </c>
      <c r="U129" s="23">
        <f t="shared" si="48"/>
        <v>613.9541648921205</v>
      </c>
      <c r="V129" s="47">
        <f t="shared" si="56"/>
        <v>621.17527142419192</v>
      </c>
      <c r="W129" s="23">
        <f t="shared" si="49"/>
        <v>630.04181068557739</v>
      </c>
      <c r="X129" s="23">
        <f t="shared" si="49"/>
        <v>638.90834994696286</v>
      </c>
      <c r="Y129" s="23">
        <f t="shared" si="49"/>
        <v>647.77488920834833</v>
      </c>
      <c r="Z129" s="23">
        <f t="shared" si="49"/>
        <v>656.6414284697338</v>
      </c>
      <c r="AA129" s="47">
        <f t="shared" si="57"/>
        <v>665.50796773111927</v>
      </c>
      <c r="AB129" s="23">
        <f t="shared" si="50"/>
        <v>676.01864864206641</v>
      </c>
      <c r="AC129" s="23">
        <f t="shared" si="50"/>
        <v>686.52932955301355</v>
      </c>
      <c r="AD129" s="23">
        <f t="shared" si="50"/>
        <v>697.0400104639607</v>
      </c>
      <c r="AE129" s="23">
        <f t="shared" si="50"/>
        <v>707.55069137490784</v>
      </c>
      <c r="AF129" s="47">
        <f t="shared" si="58"/>
        <v>718.06137228585499</v>
      </c>
      <c r="AG129" s="23">
        <f t="shared" si="51"/>
        <v>726.37198568283304</v>
      </c>
      <c r="AH129" s="23">
        <f t="shared" si="51"/>
        <v>734.6825990798111</v>
      </c>
      <c r="AI129" s="23">
        <f t="shared" si="51"/>
        <v>742.99321247678915</v>
      </c>
      <c r="AJ129" s="23">
        <f t="shared" si="51"/>
        <v>751.30382587376721</v>
      </c>
      <c r="AK129" s="47">
        <f t="shared" si="59"/>
        <v>759.61443927074527</v>
      </c>
    </row>
    <row r="130" spans="1:37">
      <c r="A130" s="2" t="s">
        <v>16</v>
      </c>
      <c r="B130" s="47">
        <f t="shared" si="52"/>
        <v>0</v>
      </c>
      <c r="C130">
        <f t="shared" si="34"/>
        <v>0</v>
      </c>
      <c r="D130">
        <f t="shared" si="34"/>
        <v>0</v>
      </c>
      <c r="E130">
        <f t="shared" si="34"/>
        <v>0</v>
      </c>
      <c r="F130">
        <f t="shared" si="34"/>
        <v>0</v>
      </c>
      <c r="G130" s="47">
        <f>G185+G197+G209+G225+G249+G261+G273+G285</f>
        <v>0</v>
      </c>
      <c r="H130" s="23">
        <f t="shared" si="35"/>
        <v>0</v>
      </c>
      <c r="I130" s="23">
        <f t="shared" si="35"/>
        <v>0</v>
      </c>
      <c r="J130" s="23">
        <f t="shared" si="35"/>
        <v>0</v>
      </c>
      <c r="K130" s="23">
        <f t="shared" si="35"/>
        <v>0</v>
      </c>
      <c r="L130" s="47">
        <f t="shared" si="54"/>
        <v>0</v>
      </c>
      <c r="M130" s="23">
        <f t="shared" si="47"/>
        <v>0</v>
      </c>
      <c r="N130" s="23">
        <f t="shared" si="47"/>
        <v>0</v>
      </c>
      <c r="O130" s="23">
        <f t="shared" si="47"/>
        <v>0</v>
      </c>
      <c r="P130" s="23">
        <f t="shared" si="47"/>
        <v>0</v>
      </c>
      <c r="Q130" s="47">
        <f t="shared" si="55"/>
        <v>0</v>
      </c>
      <c r="R130" s="23">
        <f t="shared" si="48"/>
        <v>0</v>
      </c>
      <c r="S130" s="23">
        <f t="shared" si="48"/>
        <v>0</v>
      </c>
      <c r="T130" s="23">
        <f t="shared" si="48"/>
        <v>0</v>
      </c>
      <c r="U130" s="23">
        <f t="shared" si="48"/>
        <v>0</v>
      </c>
      <c r="V130" s="47">
        <f t="shared" si="56"/>
        <v>0</v>
      </c>
      <c r="W130" s="23">
        <f t="shared" si="49"/>
        <v>0</v>
      </c>
      <c r="X130" s="23">
        <f t="shared" si="49"/>
        <v>0</v>
      </c>
      <c r="Y130" s="23">
        <f t="shared" si="49"/>
        <v>0</v>
      </c>
      <c r="Z130" s="23">
        <f t="shared" si="49"/>
        <v>0</v>
      </c>
      <c r="AA130" s="47">
        <f t="shared" si="57"/>
        <v>0</v>
      </c>
      <c r="AB130" s="23">
        <f t="shared" si="50"/>
        <v>0</v>
      </c>
      <c r="AC130" s="23">
        <f t="shared" si="50"/>
        <v>0</v>
      </c>
      <c r="AD130" s="23">
        <f t="shared" si="50"/>
        <v>0</v>
      </c>
      <c r="AE130" s="23">
        <f t="shared" si="50"/>
        <v>0</v>
      </c>
      <c r="AF130" s="47">
        <f t="shared" si="58"/>
        <v>0</v>
      </c>
      <c r="AG130" s="23">
        <f t="shared" si="51"/>
        <v>0</v>
      </c>
      <c r="AH130" s="23">
        <f t="shared" si="51"/>
        <v>0</v>
      </c>
      <c r="AI130" s="23">
        <f t="shared" si="51"/>
        <v>0</v>
      </c>
      <c r="AJ130" s="23">
        <f t="shared" si="51"/>
        <v>0</v>
      </c>
      <c r="AK130" s="47">
        <f t="shared" si="59"/>
        <v>0</v>
      </c>
    </row>
    <row r="131" spans="1:37">
      <c r="B131" s="47"/>
      <c r="G131" s="47"/>
      <c r="H131" s="23"/>
      <c r="I131" s="23"/>
      <c r="J131" s="23"/>
      <c r="K131" s="23"/>
      <c r="L131" s="47"/>
      <c r="M131" s="23"/>
      <c r="N131" s="23"/>
      <c r="O131" s="23"/>
      <c r="P131" s="23"/>
      <c r="Q131" s="47"/>
      <c r="R131" s="23"/>
      <c r="S131" s="23"/>
      <c r="T131" s="23"/>
      <c r="U131" s="23"/>
      <c r="V131" s="47"/>
      <c r="W131" s="23"/>
      <c r="X131" s="23"/>
      <c r="Y131" s="23"/>
      <c r="Z131" s="23"/>
      <c r="AA131" s="47"/>
      <c r="AB131" s="23"/>
      <c r="AC131" s="23"/>
      <c r="AD131" s="23"/>
      <c r="AE131" s="23"/>
      <c r="AF131" s="47"/>
      <c r="AG131" s="23"/>
      <c r="AH131" s="23"/>
      <c r="AI131" s="23"/>
      <c r="AJ131" s="23"/>
      <c r="AK131" s="47"/>
    </row>
    <row r="132" spans="1:37">
      <c r="A132" s="1" t="s">
        <v>52</v>
      </c>
      <c r="B132" s="47"/>
      <c r="G132" s="47"/>
      <c r="H132" s="23"/>
      <c r="I132" s="23"/>
      <c r="J132" s="23"/>
      <c r="K132" s="23"/>
      <c r="L132" s="47"/>
      <c r="M132" s="23"/>
      <c r="N132" s="23"/>
      <c r="O132" s="23"/>
      <c r="P132" s="23"/>
      <c r="Q132" s="47"/>
      <c r="R132" s="23"/>
      <c r="S132" s="23"/>
      <c r="T132" s="23"/>
      <c r="U132" s="23"/>
      <c r="V132" s="47"/>
      <c r="W132" s="23"/>
      <c r="X132" s="23"/>
      <c r="Y132" s="23"/>
      <c r="Z132" s="23"/>
      <c r="AA132" s="47"/>
      <c r="AB132" s="23"/>
      <c r="AC132" s="23"/>
      <c r="AD132" s="23"/>
      <c r="AE132" s="23"/>
      <c r="AF132" s="47"/>
      <c r="AG132" s="23"/>
      <c r="AH132" s="23"/>
      <c r="AI132" s="23"/>
      <c r="AJ132" s="23"/>
      <c r="AK132" s="47"/>
    </row>
    <row r="133" spans="1:37">
      <c r="A133" s="16" t="s">
        <v>63</v>
      </c>
      <c r="B133" s="47"/>
      <c r="G133" s="47"/>
      <c r="H133" s="23"/>
      <c r="I133" s="23"/>
      <c r="J133" s="23"/>
      <c r="K133" s="23"/>
      <c r="L133" s="47"/>
      <c r="M133" s="23"/>
      <c r="N133" s="23"/>
      <c r="O133" s="23"/>
      <c r="P133" s="23"/>
      <c r="Q133" s="47"/>
      <c r="R133" s="23"/>
      <c r="S133" s="23"/>
      <c r="T133" s="23"/>
      <c r="U133" s="23"/>
      <c r="V133" s="47"/>
      <c r="W133" s="23"/>
      <c r="X133" s="23"/>
      <c r="Y133" s="23"/>
      <c r="Z133" s="23"/>
      <c r="AA133" s="47"/>
      <c r="AB133" s="23"/>
      <c r="AC133" s="23"/>
      <c r="AD133" s="23"/>
      <c r="AE133" s="23"/>
      <c r="AF133" s="47"/>
      <c r="AG133" s="23"/>
      <c r="AH133" s="23"/>
      <c r="AI133" s="23"/>
      <c r="AJ133" s="23"/>
      <c r="AK133" s="47"/>
    </row>
    <row r="134" spans="1:37">
      <c r="A134" t="s">
        <v>60</v>
      </c>
      <c r="B134" s="47"/>
      <c r="G134" s="47"/>
      <c r="H134" s="23"/>
      <c r="I134" s="23"/>
      <c r="J134" s="23"/>
      <c r="K134" s="23"/>
      <c r="L134" s="47"/>
      <c r="M134" s="23"/>
      <c r="N134" s="23"/>
      <c r="O134" s="23"/>
      <c r="P134" s="23"/>
      <c r="Q134" s="47"/>
      <c r="R134" s="23"/>
      <c r="S134" s="23"/>
      <c r="T134" s="23"/>
      <c r="U134" s="23"/>
      <c r="V134" s="47"/>
      <c r="W134" s="23"/>
      <c r="X134" s="23"/>
      <c r="Y134" s="23"/>
      <c r="Z134" s="23"/>
      <c r="AA134" s="47"/>
      <c r="AB134" s="23"/>
      <c r="AC134" s="23"/>
      <c r="AD134" s="23"/>
      <c r="AE134" s="23"/>
      <c r="AF134" s="47"/>
      <c r="AG134" s="23"/>
      <c r="AH134" s="23"/>
      <c r="AI134" s="23"/>
      <c r="AJ134" s="23"/>
      <c r="AK134" s="47"/>
    </row>
    <row r="135" spans="1:37">
      <c r="A135" s="2" t="s">
        <v>7</v>
      </c>
      <c r="B135" s="47"/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 s="47"/>
      <c r="H135" s="23">
        <f t="shared" si="35"/>
        <v>0</v>
      </c>
      <c r="I135" s="23">
        <f t="shared" si="35"/>
        <v>0</v>
      </c>
      <c r="J135" s="23">
        <f t="shared" si="35"/>
        <v>0</v>
      </c>
      <c r="K135" s="23">
        <f t="shared" si="35"/>
        <v>0</v>
      </c>
      <c r="L135" s="47"/>
      <c r="M135" s="23">
        <f t="shared" si="47"/>
        <v>0</v>
      </c>
      <c r="N135" s="23">
        <f t="shared" si="47"/>
        <v>0</v>
      </c>
      <c r="O135" s="23">
        <f t="shared" si="47"/>
        <v>0</v>
      </c>
      <c r="P135" s="23">
        <f t="shared" si="47"/>
        <v>0</v>
      </c>
      <c r="Q135" s="47"/>
      <c r="R135" s="23">
        <f t="shared" si="48"/>
        <v>0</v>
      </c>
      <c r="S135" s="23">
        <f t="shared" si="48"/>
        <v>0</v>
      </c>
      <c r="T135" s="23">
        <f t="shared" si="48"/>
        <v>0</v>
      </c>
      <c r="U135" s="23">
        <f t="shared" si="48"/>
        <v>0</v>
      </c>
      <c r="V135" s="47"/>
      <c r="W135" s="23">
        <f t="shared" si="49"/>
        <v>0</v>
      </c>
      <c r="X135" s="23">
        <f t="shared" si="49"/>
        <v>0</v>
      </c>
      <c r="Y135" s="23">
        <f t="shared" si="49"/>
        <v>0</v>
      </c>
      <c r="Z135" s="23">
        <f t="shared" si="49"/>
        <v>0</v>
      </c>
      <c r="AA135" s="47"/>
      <c r="AB135" s="23">
        <f t="shared" si="50"/>
        <v>0</v>
      </c>
      <c r="AC135" s="23">
        <f t="shared" si="50"/>
        <v>0</v>
      </c>
      <c r="AD135" s="23">
        <f t="shared" si="50"/>
        <v>0</v>
      </c>
      <c r="AE135" s="23">
        <f t="shared" si="50"/>
        <v>0</v>
      </c>
      <c r="AF135" s="47"/>
      <c r="AG135" s="23">
        <f t="shared" si="51"/>
        <v>0</v>
      </c>
      <c r="AH135" s="23">
        <f t="shared" si="51"/>
        <v>0</v>
      </c>
      <c r="AI135" s="23">
        <f t="shared" si="51"/>
        <v>0</v>
      </c>
      <c r="AJ135" s="23">
        <f t="shared" si="51"/>
        <v>0</v>
      </c>
      <c r="AK135" s="47"/>
    </row>
    <row r="136" spans="1:37">
      <c r="A136" s="2" t="s">
        <v>8</v>
      </c>
      <c r="B136" s="47"/>
      <c r="C136">
        <f t="shared" si="34"/>
        <v>0</v>
      </c>
      <c r="D136">
        <f t="shared" si="34"/>
        <v>0</v>
      </c>
      <c r="E136">
        <f t="shared" si="34"/>
        <v>0</v>
      </c>
      <c r="F136">
        <f t="shared" si="34"/>
        <v>0</v>
      </c>
      <c r="G136" s="47"/>
      <c r="H136" s="23">
        <f t="shared" si="35"/>
        <v>0</v>
      </c>
      <c r="I136" s="23">
        <f t="shared" si="35"/>
        <v>0</v>
      </c>
      <c r="J136" s="23">
        <f t="shared" si="35"/>
        <v>0</v>
      </c>
      <c r="K136" s="23">
        <f t="shared" si="35"/>
        <v>0</v>
      </c>
      <c r="L136" s="47"/>
      <c r="M136" s="23">
        <f t="shared" si="47"/>
        <v>0</v>
      </c>
      <c r="N136" s="23">
        <f t="shared" si="47"/>
        <v>0</v>
      </c>
      <c r="O136" s="23">
        <f t="shared" si="47"/>
        <v>0</v>
      </c>
      <c r="P136" s="23">
        <f t="shared" si="47"/>
        <v>0</v>
      </c>
      <c r="Q136" s="47"/>
      <c r="R136" s="23">
        <f t="shared" si="48"/>
        <v>0</v>
      </c>
      <c r="S136" s="23">
        <f t="shared" si="48"/>
        <v>0</v>
      </c>
      <c r="T136" s="23">
        <f t="shared" si="48"/>
        <v>0</v>
      </c>
      <c r="U136" s="23">
        <f t="shared" si="48"/>
        <v>0</v>
      </c>
      <c r="V136" s="47"/>
      <c r="W136" s="23">
        <f t="shared" si="49"/>
        <v>0</v>
      </c>
      <c r="X136" s="23">
        <f t="shared" si="49"/>
        <v>0</v>
      </c>
      <c r="Y136" s="23">
        <f t="shared" si="49"/>
        <v>0</v>
      </c>
      <c r="Z136" s="23">
        <f t="shared" si="49"/>
        <v>0</v>
      </c>
      <c r="AA136" s="47"/>
      <c r="AB136" s="23">
        <f t="shared" si="50"/>
        <v>0</v>
      </c>
      <c r="AC136" s="23">
        <f t="shared" si="50"/>
        <v>0</v>
      </c>
      <c r="AD136" s="23">
        <f t="shared" si="50"/>
        <v>0</v>
      </c>
      <c r="AE136" s="23">
        <f t="shared" si="50"/>
        <v>0</v>
      </c>
      <c r="AF136" s="47"/>
      <c r="AG136" s="23">
        <f t="shared" si="51"/>
        <v>0</v>
      </c>
      <c r="AH136" s="23">
        <f t="shared" si="51"/>
        <v>0</v>
      </c>
      <c r="AI136" s="23">
        <f t="shared" si="51"/>
        <v>0</v>
      </c>
      <c r="AJ136" s="23">
        <f t="shared" si="51"/>
        <v>0</v>
      </c>
      <c r="AK136" s="47"/>
    </row>
    <row r="137" spans="1:37">
      <c r="A137" s="2" t="s">
        <v>9</v>
      </c>
      <c r="B137" s="47">
        <v>0.49</v>
      </c>
      <c r="C137">
        <f t="shared" si="34"/>
        <v>0.496</v>
      </c>
      <c r="D137">
        <f t="shared" si="34"/>
        <v>0.502</v>
      </c>
      <c r="E137">
        <f t="shared" si="34"/>
        <v>0.50800000000000001</v>
      </c>
      <c r="F137">
        <f t="shared" si="34"/>
        <v>0.51400000000000001</v>
      </c>
      <c r="G137" s="47">
        <v>0.52</v>
      </c>
      <c r="H137" s="23">
        <f t="shared" si="35"/>
        <v>0.53400000000000003</v>
      </c>
      <c r="I137" s="23">
        <f t="shared" si="35"/>
        <v>0.54799999999999993</v>
      </c>
      <c r="J137" s="23">
        <f t="shared" si="35"/>
        <v>0.56199999999999994</v>
      </c>
      <c r="K137" s="23">
        <f t="shared" si="35"/>
        <v>0.57599999999999985</v>
      </c>
      <c r="L137" s="47">
        <v>0.58999999999999986</v>
      </c>
      <c r="M137" s="23">
        <f t="shared" si="47"/>
        <v>0.60399999999999987</v>
      </c>
      <c r="N137" s="23">
        <f t="shared" si="47"/>
        <v>0.61799999999999999</v>
      </c>
      <c r="O137" s="23">
        <f t="shared" si="47"/>
        <v>0.63200000000000001</v>
      </c>
      <c r="P137" s="23">
        <f t="shared" si="47"/>
        <v>0.64600000000000013</v>
      </c>
      <c r="Q137" s="47">
        <v>0.66000000000000014</v>
      </c>
      <c r="R137" s="23">
        <f t="shared" si="48"/>
        <v>0.67400000000000015</v>
      </c>
      <c r="S137" s="23">
        <f t="shared" si="48"/>
        <v>0.68800000000000006</v>
      </c>
      <c r="T137" s="23">
        <f t="shared" si="48"/>
        <v>0.70200000000000007</v>
      </c>
      <c r="U137" s="23">
        <f t="shared" si="48"/>
        <v>0.71599999999999997</v>
      </c>
      <c r="V137" s="47">
        <v>0.73</v>
      </c>
      <c r="W137" s="23">
        <f t="shared" si="49"/>
        <v>0.748</v>
      </c>
      <c r="X137" s="23">
        <f t="shared" si="49"/>
        <v>0.76600000000000001</v>
      </c>
      <c r="Y137" s="23">
        <f t="shared" si="49"/>
        <v>0.78399999999999992</v>
      </c>
      <c r="Z137" s="23">
        <f t="shared" si="49"/>
        <v>0.80199999999999994</v>
      </c>
      <c r="AA137" s="47">
        <v>0.82</v>
      </c>
      <c r="AB137" s="23">
        <f t="shared" si="50"/>
        <v>0.84199999999999997</v>
      </c>
      <c r="AC137" s="23">
        <f t="shared" si="50"/>
        <v>0.86399999999999999</v>
      </c>
      <c r="AD137" s="23">
        <f t="shared" si="50"/>
        <v>0.8859999999999999</v>
      </c>
      <c r="AE137" s="23">
        <f t="shared" si="50"/>
        <v>0.90799999999999992</v>
      </c>
      <c r="AF137" s="47">
        <v>0.92999999999999994</v>
      </c>
      <c r="AG137" s="23">
        <f t="shared" si="51"/>
        <v>0.94399999999999995</v>
      </c>
      <c r="AH137" s="23">
        <f t="shared" si="51"/>
        <v>0.95799999999999996</v>
      </c>
      <c r="AI137" s="23">
        <f t="shared" si="51"/>
        <v>0.97199999999999998</v>
      </c>
      <c r="AJ137" s="23">
        <f t="shared" si="51"/>
        <v>0.98599999999999999</v>
      </c>
      <c r="AK137" s="47">
        <v>1</v>
      </c>
    </row>
    <row r="138" spans="1:37">
      <c r="A138" s="2" t="s">
        <v>10</v>
      </c>
      <c r="B138" s="47"/>
      <c r="C138">
        <f t="shared" si="34"/>
        <v>0</v>
      </c>
      <c r="D138">
        <f t="shared" si="34"/>
        <v>0</v>
      </c>
      <c r="E138">
        <f t="shared" si="34"/>
        <v>0</v>
      </c>
      <c r="F138">
        <f t="shared" si="34"/>
        <v>0</v>
      </c>
      <c r="G138" s="47"/>
      <c r="H138" s="23">
        <f t="shared" si="35"/>
        <v>0</v>
      </c>
      <c r="I138" s="23">
        <f t="shared" si="35"/>
        <v>0</v>
      </c>
      <c r="J138" s="23">
        <f t="shared" si="35"/>
        <v>0</v>
      </c>
      <c r="K138" s="23">
        <f t="shared" si="35"/>
        <v>0</v>
      </c>
      <c r="L138" s="47"/>
      <c r="M138" s="23">
        <f t="shared" si="47"/>
        <v>0</v>
      </c>
      <c r="N138" s="23">
        <f t="shared" si="47"/>
        <v>0</v>
      </c>
      <c r="O138" s="23">
        <f t="shared" si="47"/>
        <v>0</v>
      </c>
      <c r="P138" s="23">
        <f t="shared" si="47"/>
        <v>0</v>
      </c>
      <c r="Q138" s="47"/>
      <c r="R138" s="23">
        <f t="shared" si="48"/>
        <v>0</v>
      </c>
      <c r="S138" s="23">
        <f t="shared" si="48"/>
        <v>0</v>
      </c>
      <c r="T138" s="23">
        <f t="shared" si="48"/>
        <v>0</v>
      </c>
      <c r="U138" s="23">
        <f t="shared" si="48"/>
        <v>0</v>
      </c>
      <c r="V138" s="47"/>
      <c r="W138" s="23">
        <f t="shared" si="49"/>
        <v>0</v>
      </c>
      <c r="X138" s="23">
        <f t="shared" si="49"/>
        <v>0</v>
      </c>
      <c r="Y138" s="23">
        <f t="shared" si="49"/>
        <v>0</v>
      </c>
      <c r="Z138" s="23">
        <f t="shared" si="49"/>
        <v>0</v>
      </c>
      <c r="AA138" s="47"/>
      <c r="AB138" s="23">
        <f t="shared" si="50"/>
        <v>0</v>
      </c>
      <c r="AC138" s="23">
        <f t="shared" si="50"/>
        <v>0</v>
      </c>
      <c r="AD138" s="23">
        <f t="shared" si="50"/>
        <v>0</v>
      </c>
      <c r="AE138" s="23">
        <f t="shared" si="50"/>
        <v>0</v>
      </c>
      <c r="AF138" s="47"/>
      <c r="AG138" s="23">
        <f t="shared" si="51"/>
        <v>0</v>
      </c>
      <c r="AH138" s="23">
        <f t="shared" si="51"/>
        <v>0</v>
      </c>
      <c r="AI138" s="23">
        <f t="shared" si="51"/>
        <v>0</v>
      </c>
      <c r="AJ138" s="23">
        <f t="shared" si="51"/>
        <v>0</v>
      </c>
      <c r="AK138" s="47"/>
    </row>
    <row r="139" spans="1:37">
      <c r="A139" s="2" t="s">
        <v>11</v>
      </c>
      <c r="B139" s="47">
        <v>2.0309514210844589E-2</v>
      </c>
      <c r="C139">
        <f t="shared" si="34"/>
        <v>2.0065208627292885E-2</v>
      </c>
      <c r="D139">
        <f t="shared" si="34"/>
        <v>1.9820903043741182E-2</v>
      </c>
      <c r="E139">
        <f t="shared" si="34"/>
        <v>1.9576597460189481E-2</v>
      </c>
      <c r="F139">
        <f t="shared" si="34"/>
        <v>1.9332291876637778E-2</v>
      </c>
      <c r="G139" s="47">
        <v>1.9087986293086074E-2</v>
      </c>
      <c r="H139" s="23">
        <f t="shared" si="35"/>
        <v>1.9039125176375734E-2</v>
      </c>
      <c r="I139" s="23">
        <f t="shared" si="35"/>
        <v>1.8990264059665394E-2</v>
      </c>
      <c r="J139" s="23">
        <f t="shared" si="35"/>
        <v>1.894140294295505E-2</v>
      </c>
      <c r="K139" s="23">
        <f t="shared" si="35"/>
        <v>1.889254182624471E-2</v>
      </c>
      <c r="L139" s="47">
        <v>1.884368070953437E-2</v>
      </c>
      <c r="M139" s="23">
        <f t="shared" si="47"/>
        <v>1.8599375125982667E-2</v>
      </c>
      <c r="N139" s="23">
        <f t="shared" si="47"/>
        <v>1.8355069542430963E-2</v>
      </c>
      <c r="O139" s="23">
        <f t="shared" si="47"/>
        <v>1.8110763958879263E-2</v>
      </c>
      <c r="P139" s="23">
        <f t="shared" si="47"/>
        <v>1.7866458375327559E-2</v>
      </c>
      <c r="Q139" s="47">
        <v>1.7622152791775855E-2</v>
      </c>
      <c r="R139" s="23">
        <f t="shared" si="48"/>
        <v>1.7573291675065515E-2</v>
      </c>
      <c r="S139" s="23">
        <f t="shared" si="48"/>
        <v>1.7524430558355175E-2</v>
      </c>
      <c r="T139" s="23">
        <f t="shared" si="48"/>
        <v>1.7475569441644832E-2</v>
      </c>
      <c r="U139" s="23">
        <f t="shared" si="48"/>
        <v>1.7426708324934492E-2</v>
      </c>
      <c r="V139" s="47">
        <v>1.7377847208224152E-2</v>
      </c>
      <c r="W139" s="23">
        <f t="shared" si="49"/>
        <v>1.7133541624672448E-2</v>
      </c>
      <c r="X139" s="23">
        <f t="shared" si="49"/>
        <v>1.6889236041120744E-2</v>
      </c>
      <c r="Y139" s="23">
        <f t="shared" si="49"/>
        <v>1.6644930457569044E-2</v>
      </c>
      <c r="Z139" s="23">
        <f t="shared" si="49"/>
        <v>1.640062487401734E-2</v>
      </c>
      <c r="AA139" s="47">
        <v>1.6156319290465637E-2</v>
      </c>
      <c r="AB139" s="23">
        <f t="shared" si="50"/>
        <v>1.6107458173755296E-2</v>
      </c>
      <c r="AC139" s="23">
        <f t="shared" si="50"/>
        <v>1.6058597057044956E-2</v>
      </c>
      <c r="AD139" s="23">
        <f t="shared" si="50"/>
        <v>1.6009735940334613E-2</v>
      </c>
      <c r="AE139" s="23">
        <f t="shared" si="50"/>
        <v>1.5960874823624273E-2</v>
      </c>
      <c r="AF139" s="47">
        <v>1.5912013706913933E-2</v>
      </c>
      <c r="AG139" s="23">
        <f t="shared" si="51"/>
        <v>1.5667708123362229E-2</v>
      </c>
      <c r="AH139" s="23">
        <f t="shared" si="51"/>
        <v>1.5423402539810525E-2</v>
      </c>
      <c r="AI139" s="23">
        <f t="shared" si="51"/>
        <v>1.5179096956258823E-2</v>
      </c>
      <c r="AJ139" s="23">
        <f t="shared" si="51"/>
        <v>1.493479137270712E-2</v>
      </c>
      <c r="AK139" s="47">
        <v>1.4690485789155416E-2</v>
      </c>
    </row>
    <row r="140" spans="1:37">
      <c r="A140" s="2" t="s">
        <v>12</v>
      </c>
      <c r="B140" s="47"/>
      <c r="C140">
        <f t="shared" ref="C140:F202" si="60">$B140+((C$1-$B$1)*($G140-$B140)/($G$1-$B$1))</f>
        <v>0</v>
      </c>
      <c r="D140">
        <f t="shared" si="60"/>
        <v>0</v>
      </c>
      <c r="E140">
        <f t="shared" si="60"/>
        <v>0</v>
      </c>
      <c r="F140">
        <f t="shared" si="60"/>
        <v>0</v>
      </c>
      <c r="G140" s="47"/>
      <c r="H140" s="23">
        <f t="shared" ref="H140:K202" si="61">$G140+((H$1-$G$1)*($L140-$G140)/($L$1-$G$1))</f>
        <v>0</v>
      </c>
      <c r="I140" s="23">
        <f t="shared" si="61"/>
        <v>0</v>
      </c>
      <c r="J140" s="23">
        <f t="shared" si="61"/>
        <v>0</v>
      </c>
      <c r="K140" s="23">
        <f t="shared" si="61"/>
        <v>0</v>
      </c>
      <c r="L140" s="47"/>
      <c r="M140" s="23">
        <f t="shared" si="47"/>
        <v>0</v>
      </c>
      <c r="N140" s="23">
        <f t="shared" si="47"/>
        <v>0</v>
      </c>
      <c r="O140" s="23">
        <f t="shared" si="47"/>
        <v>0</v>
      </c>
      <c r="P140" s="23">
        <f t="shared" si="47"/>
        <v>0</v>
      </c>
      <c r="Q140" s="47"/>
      <c r="R140" s="23">
        <f t="shared" si="48"/>
        <v>0</v>
      </c>
      <c r="S140" s="23">
        <f t="shared" si="48"/>
        <v>0</v>
      </c>
      <c r="T140" s="23">
        <f t="shared" si="48"/>
        <v>0</v>
      </c>
      <c r="U140" s="23">
        <f t="shared" si="48"/>
        <v>0</v>
      </c>
      <c r="V140" s="47"/>
      <c r="W140" s="23">
        <f t="shared" si="49"/>
        <v>0</v>
      </c>
      <c r="X140" s="23">
        <f t="shared" si="49"/>
        <v>0</v>
      </c>
      <c r="Y140" s="23">
        <f t="shared" si="49"/>
        <v>0</v>
      </c>
      <c r="Z140" s="23">
        <f t="shared" si="49"/>
        <v>0</v>
      </c>
      <c r="AA140" s="47"/>
      <c r="AB140" s="23">
        <f t="shared" si="50"/>
        <v>0</v>
      </c>
      <c r="AC140" s="23">
        <f t="shared" si="50"/>
        <v>0</v>
      </c>
      <c r="AD140" s="23">
        <f t="shared" si="50"/>
        <v>0</v>
      </c>
      <c r="AE140" s="23">
        <f t="shared" si="50"/>
        <v>0</v>
      </c>
      <c r="AF140" s="47"/>
      <c r="AG140" s="23">
        <f t="shared" si="51"/>
        <v>0</v>
      </c>
      <c r="AH140" s="23">
        <f t="shared" si="51"/>
        <v>0</v>
      </c>
      <c r="AI140" s="23">
        <f t="shared" si="51"/>
        <v>0</v>
      </c>
      <c r="AJ140" s="23">
        <f t="shared" si="51"/>
        <v>0</v>
      </c>
      <c r="AK140" s="47"/>
    </row>
    <row r="141" spans="1:37">
      <c r="A141" s="2" t="s">
        <v>13</v>
      </c>
      <c r="B141" s="47"/>
      <c r="C141">
        <f t="shared" si="60"/>
        <v>0</v>
      </c>
      <c r="D141">
        <f t="shared" si="60"/>
        <v>0</v>
      </c>
      <c r="E141">
        <f t="shared" si="60"/>
        <v>0</v>
      </c>
      <c r="F141">
        <f t="shared" si="60"/>
        <v>0</v>
      </c>
      <c r="G141" s="47"/>
      <c r="H141" s="23">
        <f t="shared" si="61"/>
        <v>0</v>
      </c>
      <c r="I141" s="23">
        <f t="shared" si="61"/>
        <v>0</v>
      </c>
      <c r="J141" s="23">
        <f t="shared" si="61"/>
        <v>0</v>
      </c>
      <c r="K141" s="23">
        <f t="shared" si="61"/>
        <v>0</v>
      </c>
      <c r="L141" s="47"/>
      <c r="M141" s="23">
        <f t="shared" si="47"/>
        <v>0</v>
      </c>
      <c r="N141" s="23">
        <f t="shared" si="47"/>
        <v>0</v>
      </c>
      <c r="O141" s="23">
        <f t="shared" si="47"/>
        <v>0</v>
      </c>
      <c r="P141" s="23">
        <f t="shared" si="47"/>
        <v>0</v>
      </c>
      <c r="Q141" s="47"/>
      <c r="R141" s="23">
        <f t="shared" si="48"/>
        <v>0</v>
      </c>
      <c r="S141" s="23">
        <f t="shared" si="48"/>
        <v>0</v>
      </c>
      <c r="T141" s="23">
        <f t="shared" si="48"/>
        <v>0</v>
      </c>
      <c r="U141" s="23">
        <f t="shared" si="48"/>
        <v>0</v>
      </c>
      <c r="V141" s="47"/>
      <c r="W141" s="23">
        <f t="shared" si="49"/>
        <v>0</v>
      </c>
      <c r="X141" s="23">
        <f t="shared" si="49"/>
        <v>0</v>
      </c>
      <c r="Y141" s="23">
        <f t="shared" si="49"/>
        <v>0</v>
      </c>
      <c r="Z141" s="23">
        <f t="shared" si="49"/>
        <v>0</v>
      </c>
      <c r="AA141" s="47"/>
      <c r="AB141" s="23">
        <f t="shared" si="50"/>
        <v>0</v>
      </c>
      <c r="AC141" s="23">
        <f t="shared" si="50"/>
        <v>0</v>
      </c>
      <c r="AD141" s="23">
        <f t="shared" si="50"/>
        <v>0</v>
      </c>
      <c r="AE141" s="23">
        <f t="shared" si="50"/>
        <v>0</v>
      </c>
      <c r="AF141" s="47"/>
      <c r="AG141" s="23">
        <f t="shared" si="51"/>
        <v>0</v>
      </c>
      <c r="AH141" s="23">
        <f t="shared" si="51"/>
        <v>0</v>
      </c>
      <c r="AI141" s="23">
        <f t="shared" si="51"/>
        <v>0</v>
      </c>
      <c r="AJ141" s="23">
        <f t="shared" si="51"/>
        <v>0</v>
      </c>
      <c r="AK141" s="47"/>
    </row>
    <row r="142" spans="1:37">
      <c r="A142" s="2" t="s">
        <v>14</v>
      </c>
      <c r="B142" s="50">
        <v>2.2459016393442624E-2</v>
      </c>
      <c r="C142">
        <f t="shared" si="60"/>
        <v>2.2382513661202186E-2</v>
      </c>
      <c r="D142">
        <f t="shared" si="60"/>
        <v>2.2306010928961749E-2</v>
      </c>
      <c r="E142">
        <f t="shared" si="60"/>
        <v>2.2229508196721311E-2</v>
      </c>
      <c r="F142">
        <f t="shared" si="60"/>
        <v>2.2153005464480874E-2</v>
      </c>
      <c r="G142" s="50">
        <v>2.2076502732240436E-2</v>
      </c>
      <c r="H142" s="23">
        <f t="shared" si="61"/>
        <v>2.3661202185792349E-2</v>
      </c>
      <c r="I142" s="23">
        <f t="shared" si="61"/>
        <v>2.5245901639344263E-2</v>
      </c>
      <c r="J142" s="23">
        <f t="shared" si="61"/>
        <v>2.6830601092896176E-2</v>
      </c>
      <c r="K142" s="23">
        <f t="shared" si="61"/>
        <v>2.8415300546448089E-2</v>
      </c>
      <c r="L142" s="50">
        <v>3.0000000000000002E-2</v>
      </c>
      <c r="M142" s="23">
        <f t="shared" si="47"/>
        <v>2.8590163934426233E-2</v>
      </c>
      <c r="N142" s="23">
        <f t="shared" si="47"/>
        <v>2.7180327868852463E-2</v>
      </c>
      <c r="O142" s="23">
        <f t="shared" si="47"/>
        <v>2.5770491803278693E-2</v>
      </c>
      <c r="P142" s="23">
        <f t="shared" si="47"/>
        <v>2.436065573770492E-2</v>
      </c>
      <c r="Q142" s="50">
        <v>2.295081967213115E-2</v>
      </c>
      <c r="R142" s="23">
        <f t="shared" si="48"/>
        <v>2.2360655737704922E-2</v>
      </c>
      <c r="S142" s="23">
        <f t="shared" si="48"/>
        <v>2.177049180327869E-2</v>
      </c>
      <c r="T142" s="23">
        <f t="shared" si="48"/>
        <v>2.1180327868852461E-2</v>
      </c>
      <c r="U142" s="23">
        <f t="shared" si="48"/>
        <v>2.0590163934426229E-2</v>
      </c>
      <c r="V142" s="50">
        <v>0.02</v>
      </c>
      <c r="W142" s="23">
        <f t="shared" si="49"/>
        <v>0.02</v>
      </c>
      <c r="X142" s="23">
        <f t="shared" si="49"/>
        <v>0.02</v>
      </c>
      <c r="Y142" s="23">
        <f t="shared" si="49"/>
        <v>0.02</v>
      </c>
      <c r="Z142" s="23">
        <f t="shared" si="49"/>
        <v>0.02</v>
      </c>
      <c r="AA142" s="50">
        <v>0.02</v>
      </c>
      <c r="AB142" s="23">
        <f t="shared" si="50"/>
        <v>0.02</v>
      </c>
      <c r="AC142" s="23">
        <f t="shared" si="50"/>
        <v>0.02</v>
      </c>
      <c r="AD142" s="23">
        <f t="shared" si="50"/>
        <v>0.02</v>
      </c>
      <c r="AE142" s="23">
        <f t="shared" si="50"/>
        <v>0.02</v>
      </c>
      <c r="AF142" s="50">
        <v>0.02</v>
      </c>
      <c r="AG142" s="23">
        <f t="shared" si="51"/>
        <v>0.02</v>
      </c>
      <c r="AH142" s="23">
        <f t="shared" si="51"/>
        <v>0.02</v>
      </c>
      <c r="AI142" s="23">
        <f t="shared" si="51"/>
        <v>0.02</v>
      </c>
      <c r="AJ142" s="23">
        <f t="shared" si="51"/>
        <v>0.02</v>
      </c>
      <c r="AK142" s="50">
        <v>0.02</v>
      </c>
    </row>
    <row r="143" spans="1:37">
      <c r="A143" s="2" t="s">
        <v>15</v>
      </c>
      <c r="B143" s="47">
        <v>2.0309514210844589E-2</v>
      </c>
      <c r="C143">
        <f t="shared" si="60"/>
        <v>2.0065208627292885E-2</v>
      </c>
      <c r="D143">
        <f t="shared" si="60"/>
        <v>1.9820903043741182E-2</v>
      </c>
      <c r="E143">
        <f t="shared" si="60"/>
        <v>1.9576597460189481E-2</v>
      </c>
      <c r="F143">
        <f t="shared" si="60"/>
        <v>1.9332291876637778E-2</v>
      </c>
      <c r="G143" s="47">
        <v>1.9087986293086074E-2</v>
      </c>
      <c r="H143" s="23">
        <f t="shared" si="61"/>
        <v>1.9039125176375734E-2</v>
      </c>
      <c r="I143" s="23">
        <f t="shared" si="61"/>
        <v>1.8990264059665394E-2</v>
      </c>
      <c r="J143" s="23">
        <f t="shared" si="61"/>
        <v>1.894140294295505E-2</v>
      </c>
      <c r="K143" s="23">
        <f t="shared" si="61"/>
        <v>1.889254182624471E-2</v>
      </c>
      <c r="L143" s="47">
        <v>1.884368070953437E-2</v>
      </c>
      <c r="M143" s="23">
        <f t="shared" si="47"/>
        <v>1.8599375125982667E-2</v>
      </c>
      <c r="N143" s="23">
        <f t="shared" si="47"/>
        <v>1.8355069542430963E-2</v>
      </c>
      <c r="O143" s="23">
        <f t="shared" si="47"/>
        <v>1.8110763958879263E-2</v>
      </c>
      <c r="P143" s="23">
        <f t="shared" si="47"/>
        <v>1.7866458375327559E-2</v>
      </c>
      <c r="Q143" s="47">
        <v>1.7622152791775855E-2</v>
      </c>
      <c r="R143" s="23">
        <f t="shared" si="48"/>
        <v>1.7573291675065515E-2</v>
      </c>
      <c r="S143" s="23">
        <f t="shared" si="48"/>
        <v>1.7524430558355175E-2</v>
      </c>
      <c r="T143" s="23">
        <f t="shared" si="48"/>
        <v>1.7475569441644832E-2</v>
      </c>
      <c r="U143" s="23">
        <f t="shared" si="48"/>
        <v>1.7426708324934492E-2</v>
      </c>
      <c r="V143" s="47">
        <v>1.7377847208224152E-2</v>
      </c>
      <c r="W143" s="23">
        <f t="shared" si="49"/>
        <v>1.7133541624672448E-2</v>
      </c>
      <c r="X143" s="23">
        <f t="shared" si="49"/>
        <v>1.6889236041120744E-2</v>
      </c>
      <c r="Y143" s="23">
        <f t="shared" si="49"/>
        <v>1.6644930457569044E-2</v>
      </c>
      <c r="Z143" s="23">
        <f t="shared" si="49"/>
        <v>1.640062487401734E-2</v>
      </c>
      <c r="AA143" s="47">
        <v>1.6156319290465637E-2</v>
      </c>
      <c r="AB143" s="23">
        <f t="shared" si="50"/>
        <v>1.6107458173755296E-2</v>
      </c>
      <c r="AC143" s="23">
        <f t="shared" si="50"/>
        <v>1.6058597057044956E-2</v>
      </c>
      <c r="AD143" s="23">
        <f t="shared" si="50"/>
        <v>1.6009735940334613E-2</v>
      </c>
      <c r="AE143" s="23">
        <f t="shared" si="50"/>
        <v>1.5960874823624273E-2</v>
      </c>
      <c r="AF143" s="47">
        <v>1.5912013706913933E-2</v>
      </c>
      <c r="AG143" s="23">
        <f t="shared" si="51"/>
        <v>1.5667708123362229E-2</v>
      </c>
      <c r="AH143" s="23">
        <f t="shared" si="51"/>
        <v>1.5423402539810527E-2</v>
      </c>
      <c r="AI143" s="23">
        <f t="shared" si="51"/>
        <v>1.5179096956258823E-2</v>
      </c>
      <c r="AJ143" s="23">
        <f t="shared" si="51"/>
        <v>1.4934791372707121E-2</v>
      </c>
      <c r="AK143" s="47">
        <v>1.4690485789155418E-2</v>
      </c>
    </row>
    <row r="144" spans="1:37">
      <c r="A144" s="2" t="s">
        <v>16</v>
      </c>
      <c r="B144" s="47"/>
      <c r="C144">
        <f t="shared" si="60"/>
        <v>0</v>
      </c>
      <c r="D144">
        <f t="shared" si="60"/>
        <v>0</v>
      </c>
      <c r="E144">
        <f t="shared" si="60"/>
        <v>0</v>
      </c>
      <c r="F144">
        <f t="shared" si="60"/>
        <v>0</v>
      </c>
      <c r="G144" s="47"/>
      <c r="H144" s="23">
        <f t="shared" si="61"/>
        <v>0</v>
      </c>
      <c r="I144" s="23">
        <f t="shared" si="61"/>
        <v>0</v>
      </c>
      <c r="J144" s="23">
        <f t="shared" si="61"/>
        <v>0</v>
      </c>
      <c r="K144" s="23">
        <f t="shared" si="61"/>
        <v>0</v>
      </c>
      <c r="L144" s="47"/>
      <c r="M144" s="23">
        <f t="shared" si="47"/>
        <v>0</v>
      </c>
      <c r="N144" s="23">
        <f t="shared" si="47"/>
        <v>0</v>
      </c>
      <c r="O144" s="23">
        <f t="shared" si="47"/>
        <v>0</v>
      </c>
      <c r="P144" s="23">
        <f t="shared" si="47"/>
        <v>0</v>
      </c>
      <c r="Q144" s="47"/>
      <c r="R144" s="23">
        <f t="shared" si="48"/>
        <v>0</v>
      </c>
      <c r="S144" s="23">
        <f t="shared" si="48"/>
        <v>0</v>
      </c>
      <c r="T144" s="23">
        <f t="shared" si="48"/>
        <v>0</v>
      </c>
      <c r="U144" s="23">
        <f t="shared" si="48"/>
        <v>0</v>
      </c>
      <c r="V144" s="47"/>
      <c r="W144" s="23">
        <f t="shared" si="49"/>
        <v>0</v>
      </c>
      <c r="X144" s="23">
        <f t="shared" si="49"/>
        <v>0</v>
      </c>
      <c r="Y144" s="23">
        <f t="shared" si="49"/>
        <v>0</v>
      </c>
      <c r="Z144" s="23">
        <f t="shared" si="49"/>
        <v>0</v>
      </c>
      <c r="AA144" s="47"/>
      <c r="AB144" s="23">
        <f t="shared" si="50"/>
        <v>0</v>
      </c>
      <c r="AC144" s="23">
        <f t="shared" si="50"/>
        <v>0</v>
      </c>
      <c r="AD144" s="23">
        <f t="shared" si="50"/>
        <v>0</v>
      </c>
      <c r="AE144" s="23">
        <f t="shared" si="50"/>
        <v>0</v>
      </c>
      <c r="AF144" s="47"/>
      <c r="AG144" s="23">
        <f t="shared" si="51"/>
        <v>0</v>
      </c>
      <c r="AH144" s="23">
        <f t="shared" si="51"/>
        <v>0</v>
      </c>
      <c r="AI144" s="23">
        <f t="shared" si="51"/>
        <v>0</v>
      </c>
      <c r="AJ144" s="23">
        <f t="shared" si="51"/>
        <v>0</v>
      </c>
      <c r="AK144" s="47"/>
    </row>
    <row r="145" spans="1:37">
      <c r="B145" s="47"/>
      <c r="G145" s="47"/>
      <c r="H145" s="23"/>
      <c r="I145" s="23"/>
      <c r="J145" s="23"/>
      <c r="K145" s="23"/>
      <c r="L145" s="47"/>
      <c r="M145" s="23"/>
      <c r="N145" s="23"/>
      <c r="O145" s="23"/>
      <c r="P145" s="23"/>
      <c r="Q145" s="47"/>
      <c r="R145" s="23"/>
      <c r="S145" s="23"/>
      <c r="T145" s="23"/>
      <c r="U145" s="23"/>
      <c r="V145" s="47"/>
      <c r="W145" s="23"/>
      <c r="X145" s="23"/>
      <c r="Y145" s="23"/>
      <c r="Z145" s="23"/>
      <c r="AA145" s="47"/>
      <c r="AB145" s="23"/>
      <c r="AC145" s="23"/>
      <c r="AD145" s="23"/>
      <c r="AE145" s="23"/>
      <c r="AF145" s="47"/>
      <c r="AG145" s="23"/>
      <c r="AH145" s="23"/>
      <c r="AI145" s="23"/>
      <c r="AJ145" s="23"/>
      <c r="AK145" s="47"/>
    </row>
    <row r="146" spans="1:37">
      <c r="A146" t="s">
        <v>59</v>
      </c>
      <c r="B146" s="47"/>
      <c r="G146" s="47"/>
      <c r="H146" s="23"/>
      <c r="I146" s="23"/>
      <c r="J146" s="23"/>
      <c r="K146" s="23"/>
      <c r="L146" s="47"/>
      <c r="M146" s="23"/>
      <c r="N146" s="23"/>
      <c r="O146" s="23"/>
      <c r="P146" s="23"/>
      <c r="Q146" s="47"/>
      <c r="R146" s="23"/>
      <c r="S146" s="23"/>
      <c r="T146" s="23"/>
      <c r="U146" s="23"/>
      <c r="V146" s="47"/>
      <c r="W146" s="23"/>
      <c r="X146" s="23"/>
      <c r="Y146" s="23"/>
      <c r="Z146" s="23"/>
      <c r="AA146" s="47"/>
      <c r="AB146" s="23"/>
      <c r="AC146" s="23"/>
      <c r="AD146" s="23"/>
      <c r="AE146" s="23"/>
      <c r="AF146" s="47"/>
      <c r="AG146" s="23"/>
      <c r="AH146" s="23"/>
      <c r="AI146" s="23"/>
      <c r="AJ146" s="23"/>
      <c r="AK146" s="47"/>
    </row>
    <row r="147" spans="1:37">
      <c r="A147" s="2" t="s">
        <v>7</v>
      </c>
      <c r="B147" s="47"/>
      <c r="C147">
        <f t="shared" si="60"/>
        <v>0</v>
      </c>
      <c r="D147">
        <f t="shared" si="60"/>
        <v>0</v>
      </c>
      <c r="E147">
        <f t="shared" si="60"/>
        <v>0</v>
      </c>
      <c r="F147">
        <f t="shared" si="60"/>
        <v>0</v>
      </c>
      <c r="G147" s="47"/>
      <c r="H147" s="23">
        <f t="shared" si="61"/>
        <v>0</v>
      </c>
      <c r="I147" s="23">
        <f t="shared" si="61"/>
        <v>0</v>
      </c>
      <c r="J147" s="23">
        <f t="shared" si="61"/>
        <v>0</v>
      </c>
      <c r="K147" s="23">
        <f t="shared" si="61"/>
        <v>0</v>
      </c>
      <c r="L147" s="47"/>
      <c r="M147" s="23">
        <f t="shared" si="47"/>
        <v>0</v>
      </c>
      <c r="N147" s="23">
        <f t="shared" si="47"/>
        <v>0</v>
      </c>
      <c r="O147" s="23">
        <f t="shared" si="47"/>
        <v>0</v>
      </c>
      <c r="P147" s="23">
        <f t="shared" si="47"/>
        <v>0</v>
      </c>
      <c r="Q147" s="47"/>
      <c r="R147" s="23">
        <f t="shared" si="48"/>
        <v>0</v>
      </c>
      <c r="S147" s="23">
        <f t="shared" si="48"/>
        <v>0</v>
      </c>
      <c r="T147" s="23">
        <f t="shared" si="48"/>
        <v>0</v>
      </c>
      <c r="U147" s="23">
        <f t="shared" si="48"/>
        <v>0</v>
      </c>
      <c r="V147" s="47"/>
      <c r="W147" s="23">
        <f t="shared" si="49"/>
        <v>0</v>
      </c>
      <c r="X147" s="23">
        <f t="shared" si="49"/>
        <v>0</v>
      </c>
      <c r="Y147" s="23">
        <f t="shared" si="49"/>
        <v>0</v>
      </c>
      <c r="Z147" s="23">
        <f t="shared" si="49"/>
        <v>0</v>
      </c>
      <c r="AA147" s="47"/>
      <c r="AB147" s="23">
        <f t="shared" si="50"/>
        <v>0</v>
      </c>
      <c r="AC147" s="23">
        <f t="shared" si="50"/>
        <v>0</v>
      </c>
      <c r="AD147" s="23">
        <f t="shared" si="50"/>
        <v>0</v>
      </c>
      <c r="AE147" s="23">
        <f t="shared" si="50"/>
        <v>0</v>
      </c>
      <c r="AF147" s="47"/>
      <c r="AG147" s="23">
        <f t="shared" si="51"/>
        <v>0</v>
      </c>
      <c r="AH147" s="23">
        <f t="shared" si="51"/>
        <v>0</v>
      </c>
      <c r="AI147" s="23">
        <f t="shared" si="51"/>
        <v>0</v>
      </c>
      <c r="AJ147" s="23">
        <f t="shared" si="51"/>
        <v>0</v>
      </c>
      <c r="AK147" s="47"/>
    </row>
    <row r="148" spans="1:37">
      <c r="A148" s="2" t="s">
        <v>8</v>
      </c>
      <c r="B148" s="47"/>
      <c r="C148">
        <f t="shared" si="60"/>
        <v>0</v>
      </c>
      <c r="D148">
        <f t="shared" si="60"/>
        <v>0</v>
      </c>
      <c r="E148">
        <f t="shared" si="60"/>
        <v>0</v>
      </c>
      <c r="F148">
        <f t="shared" si="60"/>
        <v>0</v>
      </c>
      <c r="G148" s="47"/>
      <c r="H148" s="23">
        <f t="shared" si="61"/>
        <v>0</v>
      </c>
      <c r="I148" s="23">
        <f t="shared" si="61"/>
        <v>0</v>
      </c>
      <c r="J148" s="23">
        <f t="shared" si="61"/>
        <v>0</v>
      </c>
      <c r="K148" s="23">
        <f t="shared" si="61"/>
        <v>0</v>
      </c>
      <c r="L148" s="47"/>
      <c r="M148" s="23">
        <f t="shared" si="47"/>
        <v>0</v>
      </c>
      <c r="N148" s="23">
        <f t="shared" si="47"/>
        <v>0</v>
      </c>
      <c r="O148" s="23">
        <f t="shared" si="47"/>
        <v>0</v>
      </c>
      <c r="P148" s="23">
        <f t="shared" si="47"/>
        <v>0</v>
      </c>
      <c r="Q148" s="47"/>
      <c r="R148" s="23">
        <f t="shared" si="48"/>
        <v>0</v>
      </c>
      <c r="S148" s="23">
        <f t="shared" si="48"/>
        <v>0</v>
      </c>
      <c r="T148" s="23">
        <f t="shared" si="48"/>
        <v>0</v>
      </c>
      <c r="U148" s="23">
        <f t="shared" si="48"/>
        <v>0</v>
      </c>
      <c r="V148" s="47"/>
      <c r="W148" s="23">
        <f t="shared" si="49"/>
        <v>0</v>
      </c>
      <c r="X148" s="23">
        <f t="shared" si="49"/>
        <v>0</v>
      </c>
      <c r="Y148" s="23">
        <f t="shared" si="49"/>
        <v>0</v>
      </c>
      <c r="Z148" s="23">
        <f t="shared" si="49"/>
        <v>0</v>
      </c>
      <c r="AA148" s="47"/>
      <c r="AB148" s="23">
        <f t="shared" si="50"/>
        <v>0</v>
      </c>
      <c r="AC148" s="23">
        <f t="shared" si="50"/>
        <v>0</v>
      </c>
      <c r="AD148" s="23">
        <f t="shared" si="50"/>
        <v>0</v>
      </c>
      <c r="AE148" s="23">
        <f t="shared" si="50"/>
        <v>0</v>
      </c>
      <c r="AF148" s="47"/>
      <c r="AG148" s="23">
        <f t="shared" si="51"/>
        <v>0</v>
      </c>
      <c r="AH148" s="23">
        <f t="shared" si="51"/>
        <v>0</v>
      </c>
      <c r="AI148" s="23">
        <f t="shared" si="51"/>
        <v>0</v>
      </c>
      <c r="AJ148" s="23">
        <f t="shared" si="51"/>
        <v>0</v>
      </c>
      <c r="AK148" s="47"/>
    </row>
    <row r="149" spans="1:37">
      <c r="A149" s="2" t="s">
        <v>9</v>
      </c>
      <c r="B149" s="50">
        <v>0.1</v>
      </c>
      <c r="C149">
        <f t="shared" si="60"/>
        <v>0.1</v>
      </c>
      <c r="D149">
        <f t="shared" si="60"/>
        <v>0.1</v>
      </c>
      <c r="E149">
        <f t="shared" si="60"/>
        <v>0.10000000000000002</v>
      </c>
      <c r="F149">
        <f t="shared" si="60"/>
        <v>0.10000000000000002</v>
      </c>
      <c r="G149" s="50">
        <v>0.10000000000000002</v>
      </c>
      <c r="H149" s="23">
        <f t="shared" si="61"/>
        <v>0.10200000000000002</v>
      </c>
      <c r="I149" s="23">
        <f t="shared" si="61"/>
        <v>0.10400000000000002</v>
      </c>
      <c r="J149" s="23">
        <f t="shared" si="61"/>
        <v>0.10600000000000001</v>
      </c>
      <c r="K149" s="23">
        <f t="shared" si="61"/>
        <v>0.10800000000000001</v>
      </c>
      <c r="L149" s="50">
        <v>0.11000000000000001</v>
      </c>
      <c r="M149" s="23">
        <f t="shared" si="47"/>
        <v>0.1203391453336021</v>
      </c>
      <c r="N149" s="23">
        <f t="shared" si="47"/>
        <v>0.13067829066720418</v>
      </c>
      <c r="O149" s="23">
        <f t="shared" si="47"/>
        <v>0.14101743600080624</v>
      </c>
      <c r="P149" s="23">
        <f t="shared" si="47"/>
        <v>0.15135658133440832</v>
      </c>
      <c r="Q149" s="50">
        <v>0.16169572666801041</v>
      </c>
      <c r="R149" s="23">
        <f t="shared" si="48"/>
        <v>0.16535658133440831</v>
      </c>
      <c r="S149" s="23">
        <f t="shared" si="48"/>
        <v>0.16901743600080624</v>
      </c>
      <c r="T149" s="23">
        <f t="shared" si="48"/>
        <v>0.17267829066720414</v>
      </c>
      <c r="U149" s="23">
        <f t="shared" si="48"/>
        <v>0.17633914533360207</v>
      </c>
      <c r="V149" s="50">
        <v>0.17999999999999997</v>
      </c>
      <c r="W149" s="23">
        <f t="shared" si="49"/>
        <v>0.18799999999999997</v>
      </c>
      <c r="X149" s="23">
        <f t="shared" si="49"/>
        <v>0.19599999999999998</v>
      </c>
      <c r="Y149" s="23">
        <f t="shared" si="49"/>
        <v>0.20399999999999996</v>
      </c>
      <c r="Z149" s="23">
        <f t="shared" si="49"/>
        <v>0.21199999999999997</v>
      </c>
      <c r="AA149" s="50">
        <v>0.21999999999999997</v>
      </c>
      <c r="AB149" s="23">
        <f t="shared" si="50"/>
        <v>0.21999999999999997</v>
      </c>
      <c r="AC149" s="23">
        <f t="shared" si="50"/>
        <v>0.21999999999999997</v>
      </c>
      <c r="AD149" s="23">
        <f t="shared" si="50"/>
        <v>0.22</v>
      </c>
      <c r="AE149" s="23">
        <f t="shared" si="50"/>
        <v>0.22</v>
      </c>
      <c r="AF149" s="50">
        <v>0.22</v>
      </c>
      <c r="AG149" s="23">
        <f t="shared" si="51"/>
        <v>0.222</v>
      </c>
      <c r="AH149" s="23">
        <f t="shared" si="51"/>
        <v>0.224</v>
      </c>
      <c r="AI149" s="23">
        <f t="shared" si="51"/>
        <v>0.22600000000000001</v>
      </c>
      <c r="AJ149" s="23">
        <f t="shared" si="51"/>
        <v>0.22800000000000001</v>
      </c>
      <c r="AK149" s="50">
        <v>0.23</v>
      </c>
    </row>
    <row r="150" spans="1:37">
      <c r="A150" s="2" t="s">
        <v>10</v>
      </c>
      <c r="B150" s="47"/>
      <c r="C150">
        <f t="shared" si="60"/>
        <v>0</v>
      </c>
      <c r="D150">
        <f t="shared" si="60"/>
        <v>0</v>
      </c>
      <c r="E150">
        <f t="shared" si="60"/>
        <v>0</v>
      </c>
      <c r="F150">
        <f t="shared" si="60"/>
        <v>0</v>
      </c>
      <c r="G150" s="47"/>
      <c r="H150" s="23">
        <f t="shared" si="61"/>
        <v>0</v>
      </c>
      <c r="I150" s="23">
        <f t="shared" si="61"/>
        <v>0</v>
      </c>
      <c r="J150" s="23">
        <f t="shared" si="61"/>
        <v>0</v>
      </c>
      <c r="K150" s="23">
        <f t="shared" si="61"/>
        <v>0</v>
      </c>
      <c r="L150" s="47"/>
      <c r="M150" s="23">
        <f t="shared" si="47"/>
        <v>0</v>
      </c>
      <c r="N150" s="23">
        <f t="shared" si="47"/>
        <v>0</v>
      </c>
      <c r="O150" s="23">
        <f t="shared" si="47"/>
        <v>0</v>
      </c>
      <c r="P150" s="23">
        <f t="shared" si="47"/>
        <v>0</v>
      </c>
      <c r="Q150" s="47"/>
      <c r="R150" s="23">
        <f t="shared" si="48"/>
        <v>0</v>
      </c>
      <c r="S150" s="23">
        <f t="shared" si="48"/>
        <v>0</v>
      </c>
      <c r="T150" s="23">
        <f t="shared" si="48"/>
        <v>0</v>
      </c>
      <c r="U150" s="23">
        <f t="shared" si="48"/>
        <v>0</v>
      </c>
      <c r="V150" s="47"/>
      <c r="W150" s="23">
        <f t="shared" si="49"/>
        <v>0</v>
      </c>
      <c r="X150" s="23">
        <f t="shared" si="49"/>
        <v>0</v>
      </c>
      <c r="Y150" s="23">
        <f t="shared" si="49"/>
        <v>0</v>
      </c>
      <c r="Z150" s="23">
        <f t="shared" si="49"/>
        <v>0</v>
      </c>
      <c r="AA150" s="47"/>
      <c r="AB150" s="23">
        <f t="shared" si="50"/>
        <v>0</v>
      </c>
      <c r="AC150" s="23">
        <f t="shared" si="50"/>
        <v>0</v>
      </c>
      <c r="AD150" s="23">
        <f t="shared" si="50"/>
        <v>0</v>
      </c>
      <c r="AE150" s="23">
        <f t="shared" si="50"/>
        <v>0</v>
      </c>
      <c r="AF150" s="47"/>
      <c r="AG150" s="23">
        <f t="shared" si="51"/>
        <v>0</v>
      </c>
      <c r="AH150" s="23">
        <f t="shared" si="51"/>
        <v>0</v>
      </c>
      <c r="AI150" s="23">
        <f t="shared" si="51"/>
        <v>0</v>
      </c>
      <c r="AJ150" s="23">
        <f t="shared" si="51"/>
        <v>0</v>
      </c>
      <c r="AK150" s="47"/>
    </row>
    <row r="151" spans="1:37">
      <c r="A151" s="2" t="s">
        <v>11</v>
      </c>
      <c r="B151" s="47">
        <v>8.2144023382382581E-2</v>
      </c>
      <c r="C151">
        <f t="shared" si="60"/>
        <v>8.2827151783914532E-2</v>
      </c>
      <c r="D151">
        <f t="shared" si="60"/>
        <v>8.3510280185446484E-2</v>
      </c>
      <c r="E151">
        <f t="shared" si="60"/>
        <v>8.4193408586978422E-2</v>
      </c>
      <c r="F151">
        <f t="shared" si="60"/>
        <v>8.4876536988510373E-2</v>
      </c>
      <c r="G151" s="47">
        <v>8.5559665390042325E-2</v>
      </c>
      <c r="H151" s="23">
        <f t="shared" si="61"/>
        <v>8.5696291070348721E-2</v>
      </c>
      <c r="I151" s="23">
        <f t="shared" si="61"/>
        <v>8.5832916750655103E-2</v>
      </c>
      <c r="J151" s="23">
        <f t="shared" si="61"/>
        <v>8.5969542430961499E-2</v>
      </c>
      <c r="K151" s="23">
        <f t="shared" si="61"/>
        <v>8.6106168111267881E-2</v>
      </c>
      <c r="L151" s="47">
        <v>8.6242793791574276E-2</v>
      </c>
      <c r="M151" s="23">
        <f t="shared" si="47"/>
        <v>8.6925922193106228E-2</v>
      </c>
      <c r="N151" s="23">
        <f t="shared" si="47"/>
        <v>8.760905059463818E-2</v>
      </c>
      <c r="O151" s="23">
        <f t="shared" si="47"/>
        <v>8.8292178996170118E-2</v>
      </c>
      <c r="P151" s="23">
        <f t="shared" si="47"/>
        <v>8.8975307397702069E-2</v>
      </c>
      <c r="Q151" s="47">
        <v>8.9658435799234021E-2</v>
      </c>
      <c r="R151" s="23">
        <f t="shared" si="48"/>
        <v>8.9795061479540417E-2</v>
      </c>
      <c r="S151" s="23">
        <f t="shared" si="48"/>
        <v>8.9931687159846799E-2</v>
      </c>
      <c r="T151" s="23">
        <f t="shared" si="48"/>
        <v>9.0068312840153195E-2</v>
      </c>
      <c r="U151" s="23">
        <f t="shared" si="48"/>
        <v>9.0204938520459577E-2</v>
      </c>
      <c r="V151" s="47">
        <v>9.0341564200765972E-2</v>
      </c>
      <c r="W151" s="23">
        <f t="shared" si="49"/>
        <v>9.1024692602297924E-2</v>
      </c>
      <c r="X151" s="23">
        <f t="shared" si="49"/>
        <v>9.1707821003829876E-2</v>
      </c>
      <c r="Y151" s="23">
        <f t="shared" si="49"/>
        <v>9.2390949405361814E-2</v>
      </c>
      <c r="Z151" s="23">
        <f t="shared" si="49"/>
        <v>9.3074077806893765E-2</v>
      </c>
      <c r="AA151" s="47">
        <v>9.3757206208425717E-2</v>
      </c>
      <c r="AB151" s="23">
        <f t="shared" si="50"/>
        <v>9.3893831888732113E-2</v>
      </c>
      <c r="AC151" s="23">
        <f t="shared" si="50"/>
        <v>9.4030457569038495E-2</v>
      </c>
      <c r="AD151" s="23">
        <f t="shared" si="50"/>
        <v>9.4167083249344891E-2</v>
      </c>
      <c r="AE151" s="23">
        <f t="shared" si="50"/>
        <v>9.4303708929651273E-2</v>
      </c>
      <c r="AF151" s="47">
        <v>9.4440334609957668E-2</v>
      </c>
      <c r="AG151" s="23">
        <f t="shared" si="51"/>
        <v>9.512346301148962E-2</v>
      </c>
      <c r="AH151" s="23">
        <f t="shared" si="51"/>
        <v>9.5806591413021572E-2</v>
      </c>
      <c r="AI151" s="23">
        <f t="shared" si="51"/>
        <v>9.648971981455351E-2</v>
      </c>
      <c r="AJ151" s="23">
        <f t="shared" si="51"/>
        <v>9.7172848216085461E-2</v>
      </c>
      <c r="AK151" s="47">
        <v>9.7855976617617413E-2</v>
      </c>
    </row>
    <row r="152" spans="1:37">
      <c r="A152" s="2" t="s">
        <v>12</v>
      </c>
      <c r="B152" s="47"/>
      <c r="C152">
        <f t="shared" si="60"/>
        <v>0</v>
      </c>
      <c r="D152">
        <f t="shared" si="60"/>
        <v>0</v>
      </c>
      <c r="E152">
        <f t="shared" si="60"/>
        <v>0</v>
      </c>
      <c r="F152">
        <f t="shared" si="60"/>
        <v>0</v>
      </c>
      <c r="G152" s="47"/>
      <c r="H152" s="23">
        <f t="shared" si="61"/>
        <v>0</v>
      </c>
      <c r="I152" s="23">
        <f t="shared" si="61"/>
        <v>0</v>
      </c>
      <c r="J152" s="23">
        <f t="shared" si="61"/>
        <v>0</v>
      </c>
      <c r="K152" s="23">
        <f t="shared" si="61"/>
        <v>0</v>
      </c>
      <c r="L152" s="47"/>
      <c r="M152" s="23">
        <f t="shared" si="47"/>
        <v>0</v>
      </c>
      <c r="N152" s="23">
        <f t="shared" si="47"/>
        <v>0</v>
      </c>
      <c r="O152" s="23">
        <f t="shared" si="47"/>
        <v>0</v>
      </c>
      <c r="P152" s="23">
        <f t="shared" si="47"/>
        <v>0</v>
      </c>
      <c r="Q152" s="47"/>
      <c r="R152" s="23">
        <f t="shared" si="48"/>
        <v>0</v>
      </c>
      <c r="S152" s="23">
        <f t="shared" si="48"/>
        <v>0</v>
      </c>
      <c r="T152" s="23">
        <f t="shared" si="48"/>
        <v>0</v>
      </c>
      <c r="U152" s="23">
        <f t="shared" si="48"/>
        <v>0</v>
      </c>
      <c r="V152" s="47"/>
      <c r="W152" s="23">
        <f t="shared" si="49"/>
        <v>0</v>
      </c>
      <c r="X152" s="23">
        <f t="shared" si="49"/>
        <v>0</v>
      </c>
      <c r="Y152" s="23">
        <f t="shared" si="49"/>
        <v>0</v>
      </c>
      <c r="Z152" s="23">
        <f t="shared" si="49"/>
        <v>0</v>
      </c>
      <c r="AA152" s="47"/>
      <c r="AB152" s="23">
        <f t="shared" si="50"/>
        <v>0</v>
      </c>
      <c r="AC152" s="23">
        <f t="shared" si="50"/>
        <v>0</v>
      </c>
      <c r="AD152" s="23">
        <f t="shared" si="50"/>
        <v>0</v>
      </c>
      <c r="AE152" s="23">
        <f t="shared" si="50"/>
        <v>0</v>
      </c>
      <c r="AF152" s="47"/>
      <c r="AG152" s="23">
        <f t="shared" si="51"/>
        <v>0</v>
      </c>
      <c r="AH152" s="23">
        <f t="shared" si="51"/>
        <v>0</v>
      </c>
      <c r="AI152" s="23">
        <f t="shared" si="51"/>
        <v>0</v>
      </c>
      <c r="AJ152" s="23">
        <f t="shared" si="51"/>
        <v>0</v>
      </c>
      <c r="AK152" s="47"/>
    </row>
    <row r="153" spans="1:37">
      <c r="A153" s="2" t="s">
        <v>13</v>
      </c>
      <c r="B153" s="47"/>
      <c r="C153">
        <f t="shared" si="60"/>
        <v>0</v>
      </c>
      <c r="D153">
        <f t="shared" si="60"/>
        <v>0</v>
      </c>
      <c r="E153">
        <f t="shared" si="60"/>
        <v>0</v>
      </c>
      <c r="F153">
        <f t="shared" si="60"/>
        <v>0</v>
      </c>
      <c r="G153" s="47"/>
      <c r="H153" s="23">
        <f t="shared" si="61"/>
        <v>0</v>
      </c>
      <c r="I153" s="23">
        <f t="shared" si="61"/>
        <v>0</v>
      </c>
      <c r="J153" s="23">
        <f t="shared" si="61"/>
        <v>0</v>
      </c>
      <c r="K153" s="23">
        <f t="shared" si="61"/>
        <v>0</v>
      </c>
      <c r="L153" s="47"/>
      <c r="M153" s="23">
        <f t="shared" si="47"/>
        <v>0</v>
      </c>
      <c r="N153" s="23">
        <f t="shared" si="47"/>
        <v>0</v>
      </c>
      <c r="O153" s="23">
        <f t="shared" si="47"/>
        <v>0</v>
      </c>
      <c r="P153" s="23">
        <f t="shared" si="47"/>
        <v>0</v>
      </c>
      <c r="Q153" s="47"/>
      <c r="R153" s="23">
        <f t="shared" si="48"/>
        <v>0</v>
      </c>
      <c r="S153" s="23">
        <f t="shared" si="48"/>
        <v>0</v>
      </c>
      <c r="T153" s="23">
        <f t="shared" si="48"/>
        <v>0</v>
      </c>
      <c r="U153" s="23">
        <f t="shared" si="48"/>
        <v>0</v>
      </c>
      <c r="V153" s="47"/>
      <c r="W153" s="23">
        <f t="shared" si="49"/>
        <v>0</v>
      </c>
      <c r="X153" s="23">
        <f t="shared" si="49"/>
        <v>0</v>
      </c>
      <c r="Y153" s="23">
        <f t="shared" si="49"/>
        <v>0</v>
      </c>
      <c r="Z153" s="23">
        <f t="shared" si="49"/>
        <v>0</v>
      </c>
      <c r="AA153" s="47"/>
      <c r="AB153" s="23">
        <f t="shared" si="50"/>
        <v>0</v>
      </c>
      <c r="AC153" s="23">
        <f t="shared" si="50"/>
        <v>0</v>
      </c>
      <c r="AD153" s="23">
        <f t="shared" si="50"/>
        <v>0</v>
      </c>
      <c r="AE153" s="23">
        <f t="shared" si="50"/>
        <v>0</v>
      </c>
      <c r="AF153" s="47"/>
      <c r="AG153" s="23">
        <f t="shared" si="51"/>
        <v>0</v>
      </c>
      <c r="AH153" s="23">
        <f t="shared" si="51"/>
        <v>0</v>
      </c>
      <c r="AI153" s="23">
        <f t="shared" si="51"/>
        <v>0</v>
      </c>
      <c r="AJ153" s="23">
        <f t="shared" si="51"/>
        <v>0</v>
      </c>
      <c r="AK153" s="47"/>
    </row>
    <row r="154" spans="1:37">
      <c r="A154" s="2" t="s">
        <v>14</v>
      </c>
      <c r="B154" s="47">
        <v>0.13214321709332796</v>
      </c>
      <c r="C154">
        <f t="shared" si="60"/>
        <v>0.13380467647651684</v>
      </c>
      <c r="D154">
        <f t="shared" si="60"/>
        <v>0.13546613585970571</v>
      </c>
      <c r="E154">
        <f t="shared" si="60"/>
        <v>0.13712759524289458</v>
      </c>
      <c r="F154">
        <f t="shared" si="60"/>
        <v>0.13878905462608346</v>
      </c>
      <c r="G154" s="47">
        <v>0.14045051400927233</v>
      </c>
      <c r="H154" s="23">
        <f t="shared" si="61"/>
        <v>0.14078280588591011</v>
      </c>
      <c r="I154" s="23">
        <f t="shared" si="61"/>
        <v>0.14111509776254788</v>
      </c>
      <c r="J154" s="23">
        <f t="shared" si="61"/>
        <v>0.14144738963918566</v>
      </c>
      <c r="K154" s="23">
        <f t="shared" si="61"/>
        <v>0.14177968151582343</v>
      </c>
      <c r="L154" s="47">
        <v>0.1421119733924612</v>
      </c>
      <c r="M154" s="23">
        <f t="shared" si="47"/>
        <v>0.14377343277565008</v>
      </c>
      <c r="N154" s="23">
        <f t="shared" si="47"/>
        <v>0.14543489215883895</v>
      </c>
      <c r="O154" s="23">
        <f t="shared" si="47"/>
        <v>0.14709635154202783</v>
      </c>
      <c r="P154" s="23">
        <f t="shared" si="47"/>
        <v>0.1487578109252167</v>
      </c>
      <c r="Q154" s="47">
        <v>0.15041927030840557</v>
      </c>
      <c r="R154" s="23">
        <f t="shared" si="48"/>
        <v>0.15075156218504335</v>
      </c>
      <c r="S154" s="23">
        <f t="shared" si="48"/>
        <v>0.15108385406168112</v>
      </c>
      <c r="T154" s="23">
        <f t="shared" si="48"/>
        <v>0.1514161459383189</v>
      </c>
      <c r="U154" s="23">
        <f t="shared" si="48"/>
        <v>0.15174843781495667</v>
      </c>
      <c r="V154" s="47">
        <v>0.15208072969159445</v>
      </c>
      <c r="W154" s="23">
        <f t="shared" si="49"/>
        <v>0.15374218907478332</v>
      </c>
      <c r="X154" s="23">
        <f t="shared" si="49"/>
        <v>0.15540364845797219</v>
      </c>
      <c r="Y154" s="23">
        <f t="shared" si="49"/>
        <v>0.15706510784116107</v>
      </c>
      <c r="Z154" s="23">
        <f t="shared" si="49"/>
        <v>0.15872656722434994</v>
      </c>
      <c r="AA154" s="47">
        <v>0.16038802660753881</v>
      </c>
      <c r="AB154" s="23">
        <f t="shared" si="50"/>
        <v>0.16072031848417659</v>
      </c>
      <c r="AC154" s="23">
        <f t="shared" si="50"/>
        <v>0.16105261036081436</v>
      </c>
      <c r="AD154" s="23">
        <f t="shared" si="50"/>
        <v>0.16138490223745214</v>
      </c>
      <c r="AE154" s="23">
        <f t="shared" si="50"/>
        <v>0.16171719411408991</v>
      </c>
      <c r="AF154" s="47">
        <v>0.16204948599072769</v>
      </c>
      <c r="AG154" s="23">
        <f t="shared" si="51"/>
        <v>0.16371094537391656</v>
      </c>
      <c r="AH154" s="23">
        <f t="shared" si="51"/>
        <v>0.16537240475710543</v>
      </c>
      <c r="AI154" s="23">
        <f t="shared" si="51"/>
        <v>0.16703386414029431</v>
      </c>
      <c r="AJ154" s="23">
        <f t="shared" si="51"/>
        <v>0.16869532352348318</v>
      </c>
      <c r="AK154" s="47">
        <v>0.17035678290667206</v>
      </c>
    </row>
    <row r="155" spans="1:37">
      <c r="A155" s="2" t="s">
        <v>15</v>
      </c>
      <c r="B155" s="47">
        <v>7.0449002217294901E-2</v>
      </c>
      <c r="C155">
        <f t="shared" si="60"/>
        <v>7.0953436807095344E-2</v>
      </c>
      <c r="D155">
        <f t="shared" si="60"/>
        <v>7.1457871396895786E-2</v>
      </c>
      <c r="E155">
        <f t="shared" si="60"/>
        <v>7.1962305986696229E-2</v>
      </c>
      <c r="F155">
        <f t="shared" si="60"/>
        <v>7.2466740576496672E-2</v>
      </c>
      <c r="G155" s="47">
        <v>7.2971175166297114E-2</v>
      </c>
      <c r="H155" s="23">
        <f t="shared" si="61"/>
        <v>7.3072062084257206E-2</v>
      </c>
      <c r="I155" s="23">
        <f t="shared" si="61"/>
        <v>7.3172949002217297E-2</v>
      </c>
      <c r="J155" s="23">
        <f t="shared" si="61"/>
        <v>7.3273835920177374E-2</v>
      </c>
      <c r="K155" s="23">
        <f t="shared" si="61"/>
        <v>7.3374722838137466E-2</v>
      </c>
      <c r="L155" s="47">
        <v>7.3475609756097557E-2</v>
      </c>
      <c r="M155" s="23">
        <f t="shared" si="47"/>
        <v>7.3980044345897999E-2</v>
      </c>
      <c r="N155" s="23">
        <f t="shared" si="47"/>
        <v>7.4484478935698442E-2</v>
      </c>
      <c r="O155" s="23">
        <f t="shared" si="47"/>
        <v>7.4988913525498885E-2</v>
      </c>
      <c r="P155" s="23">
        <f t="shared" si="47"/>
        <v>7.5493348115299327E-2</v>
      </c>
      <c r="Q155" s="47">
        <v>7.599778270509977E-2</v>
      </c>
      <c r="R155" s="23">
        <f t="shared" si="48"/>
        <v>7.6098669623059861E-2</v>
      </c>
      <c r="S155" s="23">
        <f t="shared" si="48"/>
        <v>7.6199556541019953E-2</v>
      </c>
      <c r="T155" s="23">
        <f t="shared" si="48"/>
        <v>7.630044345898003E-2</v>
      </c>
      <c r="U155" s="23">
        <f t="shared" si="48"/>
        <v>7.6401330376940121E-2</v>
      </c>
      <c r="V155" s="47">
        <v>7.6502217294900213E-2</v>
      </c>
      <c r="W155" s="23">
        <f t="shared" si="49"/>
        <v>7.7006651884700655E-2</v>
      </c>
      <c r="X155" s="23">
        <f t="shared" si="49"/>
        <v>7.7511086474501098E-2</v>
      </c>
      <c r="Y155" s="23">
        <f t="shared" si="49"/>
        <v>7.8015521064301541E-2</v>
      </c>
      <c r="Z155" s="23">
        <f t="shared" si="49"/>
        <v>7.8519955654101983E-2</v>
      </c>
      <c r="AA155" s="47">
        <v>7.9024390243902426E-2</v>
      </c>
      <c r="AB155" s="23">
        <f t="shared" si="50"/>
        <v>7.9125277161862517E-2</v>
      </c>
      <c r="AC155" s="23">
        <f t="shared" si="50"/>
        <v>7.9226164079822609E-2</v>
      </c>
      <c r="AD155" s="23">
        <f t="shared" si="50"/>
        <v>7.9327050997782686E-2</v>
      </c>
      <c r="AE155" s="23">
        <f t="shared" si="50"/>
        <v>7.9427937915742777E-2</v>
      </c>
      <c r="AF155" s="47">
        <v>7.9528824833702869E-2</v>
      </c>
      <c r="AG155" s="23">
        <f t="shared" si="51"/>
        <v>8.0033259423503311E-2</v>
      </c>
      <c r="AH155" s="23">
        <f t="shared" si="51"/>
        <v>8.0537694013303754E-2</v>
      </c>
      <c r="AI155" s="23">
        <f t="shared" si="51"/>
        <v>8.1042128603104197E-2</v>
      </c>
      <c r="AJ155" s="23">
        <f t="shared" si="51"/>
        <v>8.1546563192904639E-2</v>
      </c>
      <c r="AK155" s="47">
        <v>8.2050997782705082E-2</v>
      </c>
    </row>
    <row r="156" spans="1:37">
      <c r="A156" s="2" t="s">
        <v>16</v>
      </c>
      <c r="B156" s="47"/>
      <c r="C156">
        <f t="shared" si="60"/>
        <v>0</v>
      </c>
      <c r="D156">
        <f t="shared" si="60"/>
        <v>0</v>
      </c>
      <c r="E156">
        <f t="shared" si="60"/>
        <v>0</v>
      </c>
      <c r="F156">
        <f t="shared" si="60"/>
        <v>0</v>
      </c>
      <c r="G156" s="47"/>
      <c r="H156" s="23">
        <f t="shared" si="61"/>
        <v>0</v>
      </c>
      <c r="I156" s="23">
        <f t="shared" si="61"/>
        <v>0</v>
      </c>
      <c r="J156" s="23">
        <f t="shared" si="61"/>
        <v>0</v>
      </c>
      <c r="K156" s="23">
        <f t="shared" si="61"/>
        <v>0</v>
      </c>
      <c r="L156" s="47"/>
      <c r="M156" s="23">
        <f t="shared" si="47"/>
        <v>0</v>
      </c>
      <c r="N156" s="23">
        <f t="shared" si="47"/>
        <v>0</v>
      </c>
      <c r="O156" s="23">
        <f t="shared" si="47"/>
        <v>0</v>
      </c>
      <c r="P156" s="23">
        <f t="shared" si="47"/>
        <v>0</v>
      </c>
      <c r="Q156" s="47"/>
      <c r="R156" s="23">
        <f t="shared" si="48"/>
        <v>0</v>
      </c>
      <c r="S156" s="23">
        <f t="shared" si="48"/>
        <v>0</v>
      </c>
      <c r="T156" s="23">
        <f t="shared" si="48"/>
        <v>0</v>
      </c>
      <c r="U156" s="23">
        <f t="shared" si="48"/>
        <v>0</v>
      </c>
      <c r="V156" s="47"/>
      <c r="W156" s="23">
        <f t="shared" si="49"/>
        <v>0</v>
      </c>
      <c r="X156" s="23">
        <f t="shared" si="49"/>
        <v>0</v>
      </c>
      <c r="Y156" s="23">
        <f t="shared" si="49"/>
        <v>0</v>
      </c>
      <c r="Z156" s="23">
        <f t="shared" si="49"/>
        <v>0</v>
      </c>
      <c r="AA156" s="47"/>
      <c r="AB156" s="23">
        <f t="shared" si="50"/>
        <v>0</v>
      </c>
      <c r="AC156" s="23">
        <f t="shared" si="50"/>
        <v>0</v>
      </c>
      <c r="AD156" s="23">
        <f t="shared" si="50"/>
        <v>0</v>
      </c>
      <c r="AE156" s="23">
        <f t="shared" si="50"/>
        <v>0</v>
      </c>
      <c r="AF156" s="47"/>
      <c r="AG156" s="23">
        <f t="shared" si="51"/>
        <v>0</v>
      </c>
      <c r="AH156" s="23">
        <f t="shared" si="51"/>
        <v>0</v>
      </c>
      <c r="AI156" s="23">
        <f t="shared" si="51"/>
        <v>0</v>
      </c>
      <c r="AJ156" s="23">
        <f t="shared" si="51"/>
        <v>0</v>
      </c>
      <c r="AK156" s="47"/>
    </row>
    <row r="157" spans="1:37">
      <c r="B157" s="47"/>
      <c r="G157" s="47"/>
      <c r="H157" s="23"/>
      <c r="I157" s="23"/>
      <c r="J157" s="23"/>
      <c r="K157" s="23"/>
      <c r="L157" s="47"/>
      <c r="M157" s="23"/>
      <c r="N157" s="23"/>
      <c r="O157" s="23"/>
      <c r="P157" s="23"/>
      <c r="Q157" s="47"/>
      <c r="R157" s="23"/>
      <c r="S157" s="23"/>
      <c r="T157" s="23"/>
      <c r="U157" s="23"/>
      <c r="V157" s="47"/>
      <c r="W157" s="23"/>
      <c r="X157" s="23"/>
      <c r="Y157" s="23"/>
      <c r="Z157" s="23"/>
      <c r="AA157" s="47"/>
      <c r="AB157" s="23"/>
      <c r="AC157" s="23"/>
      <c r="AD157" s="23"/>
      <c r="AE157" s="23"/>
      <c r="AF157" s="47"/>
      <c r="AG157" s="23"/>
      <c r="AH157" s="23"/>
      <c r="AI157" s="23"/>
      <c r="AJ157" s="23"/>
      <c r="AK157" s="47"/>
    </row>
    <row r="158" spans="1:37">
      <c r="B158" s="47"/>
      <c r="G158" s="47"/>
      <c r="H158" s="23"/>
      <c r="I158" s="23"/>
      <c r="J158" s="23"/>
      <c r="K158" s="23"/>
      <c r="L158" s="47"/>
      <c r="M158" s="23"/>
      <c r="N158" s="23"/>
      <c r="O158" s="23"/>
      <c r="P158" s="23"/>
      <c r="Q158" s="47"/>
      <c r="R158" s="23"/>
      <c r="S158" s="23"/>
      <c r="T158" s="23"/>
      <c r="U158" s="23"/>
      <c r="V158" s="47"/>
      <c r="W158" s="23"/>
      <c r="X158" s="23"/>
      <c r="Y158" s="23"/>
      <c r="Z158" s="23"/>
      <c r="AA158" s="47"/>
      <c r="AB158" s="23"/>
      <c r="AC158" s="23"/>
      <c r="AD158" s="23"/>
      <c r="AE158" s="23"/>
      <c r="AF158" s="47"/>
      <c r="AG158" s="23"/>
      <c r="AH158" s="23"/>
      <c r="AI158" s="23"/>
      <c r="AJ158" s="23"/>
      <c r="AK158" s="47"/>
    </row>
    <row r="159" spans="1:37">
      <c r="A159" s="16" t="s">
        <v>62</v>
      </c>
      <c r="B159" s="47"/>
      <c r="G159" s="47"/>
      <c r="H159" s="23"/>
      <c r="I159" s="23"/>
      <c r="J159" s="23"/>
      <c r="K159" s="23"/>
      <c r="L159" s="47"/>
      <c r="M159" s="23"/>
      <c r="N159" s="23"/>
      <c r="O159" s="23"/>
      <c r="P159" s="23"/>
      <c r="Q159" s="47"/>
      <c r="R159" s="23"/>
      <c r="S159" s="23"/>
      <c r="T159" s="23"/>
      <c r="U159" s="23"/>
      <c r="V159" s="47"/>
      <c r="W159" s="23"/>
      <c r="X159" s="23"/>
      <c r="Y159" s="23"/>
      <c r="Z159" s="23"/>
      <c r="AA159" s="47"/>
      <c r="AB159" s="23"/>
      <c r="AC159" s="23"/>
      <c r="AD159" s="23"/>
      <c r="AE159" s="23"/>
      <c r="AF159" s="47"/>
      <c r="AG159" s="23"/>
      <c r="AH159" s="23"/>
      <c r="AI159" s="23"/>
      <c r="AJ159" s="23"/>
      <c r="AK159" s="47"/>
    </row>
    <row r="160" spans="1:37">
      <c r="A160" s="2" t="s">
        <v>7</v>
      </c>
      <c r="B160" s="47">
        <v>0.25999999999999995</v>
      </c>
      <c r="C160">
        <f t="shared" si="60"/>
        <v>0.26399999999999996</v>
      </c>
      <c r="D160">
        <f t="shared" si="60"/>
        <v>0.26799999999999996</v>
      </c>
      <c r="E160">
        <f t="shared" si="60"/>
        <v>0.27200000000000002</v>
      </c>
      <c r="F160">
        <f t="shared" si="60"/>
        <v>0.27600000000000002</v>
      </c>
      <c r="G160" s="47">
        <v>0.28000000000000003</v>
      </c>
      <c r="H160" s="23">
        <f t="shared" si="61"/>
        <v>0.28600000000000003</v>
      </c>
      <c r="I160" s="23">
        <f t="shared" si="61"/>
        <v>0.29200000000000004</v>
      </c>
      <c r="J160" s="23">
        <f t="shared" si="61"/>
        <v>0.29800000000000004</v>
      </c>
      <c r="K160" s="23">
        <f t="shared" si="61"/>
        <v>0.30400000000000005</v>
      </c>
      <c r="L160" s="47">
        <v>0.31000000000000005</v>
      </c>
      <c r="M160" s="23">
        <f t="shared" si="47"/>
        <v>0.31600000000000006</v>
      </c>
      <c r="N160" s="23">
        <f t="shared" si="47"/>
        <v>0.32200000000000006</v>
      </c>
      <c r="O160" s="23">
        <f t="shared" si="47"/>
        <v>0.32800000000000001</v>
      </c>
      <c r="P160" s="23">
        <f t="shared" si="47"/>
        <v>0.33400000000000002</v>
      </c>
      <c r="Q160" s="47">
        <v>0.34</v>
      </c>
      <c r="R160" s="23">
        <f t="shared" si="48"/>
        <v>0.34600000000000003</v>
      </c>
      <c r="S160" s="23">
        <f t="shared" si="48"/>
        <v>0.35200000000000004</v>
      </c>
      <c r="T160" s="23">
        <f t="shared" si="48"/>
        <v>0.35800000000000004</v>
      </c>
      <c r="U160" s="23">
        <f t="shared" si="48"/>
        <v>0.36400000000000005</v>
      </c>
      <c r="V160" s="47">
        <v>0.37000000000000005</v>
      </c>
      <c r="W160" s="23">
        <f t="shared" si="49"/>
        <v>0.37800000000000006</v>
      </c>
      <c r="X160" s="23">
        <f t="shared" si="49"/>
        <v>0.38600000000000007</v>
      </c>
      <c r="Y160" s="23">
        <f t="shared" si="49"/>
        <v>0.39400000000000002</v>
      </c>
      <c r="Z160" s="23">
        <f t="shared" si="49"/>
        <v>0.40200000000000002</v>
      </c>
      <c r="AA160" s="47">
        <v>0.41000000000000003</v>
      </c>
      <c r="AB160" s="23">
        <f t="shared" si="50"/>
        <v>0.41600000000000004</v>
      </c>
      <c r="AC160" s="23">
        <f t="shared" si="50"/>
        <v>0.42200000000000004</v>
      </c>
      <c r="AD160" s="23">
        <f t="shared" si="50"/>
        <v>0.42799999999999999</v>
      </c>
      <c r="AE160" s="23">
        <f t="shared" si="50"/>
        <v>0.434</v>
      </c>
      <c r="AF160" s="47">
        <v>0.44</v>
      </c>
      <c r="AG160" s="23">
        <f t="shared" si="51"/>
        <v>0.44600000000000001</v>
      </c>
      <c r="AH160" s="23">
        <f t="shared" si="51"/>
        <v>0.45200000000000001</v>
      </c>
      <c r="AI160" s="23">
        <f t="shared" si="51"/>
        <v>0.45799999999999996</v>
      </c>
      <c r="AJ160" s="23">
        <f t="shared" si="51"/>
        <v>0.46399999999999997</v>
      </c>
      <c r="AK160" s="47">
        <v>0.47</v>
      </c>
    </row>
    <row r="161" spans="1:37">
      <c r="A161" s="2" t="s">
        <v>8</v>
      </c>
      <c r="B161" s="47"/>
      <c r="C161">
        <f t="shared" si="60"/>
        <v>0</v>
      </c>
      <c r="D161">
        <f t="shared" si="60"/>
        <v>0</v>
      </c>
      <c r="E161">
        <f t="shared" si="60"/>
        <v>0</v>
      </c>
      <c r="F161">
        <f t="shared" si="60"/>
        <v>0</v>
      </c>
      <c r="G161" s="47"/>
      <c r="H161" s="23">
        <f t="shared" si="61"/>
        <v>0</v>
      </c>
      <c r="I161" s="23">
        <f t="shared" si="61"/>
        <v>0</v>
      </c>
      <c r="J161" s="23">
        <f t="shared" si="61"/>
        <v>0</v>
      </c>
      <c r="K161" s="23">
        <f t="shared" si="61"/>
        <v>0</v>
      </c>
      <c r="L161" s="47"/>
      <c r="M161" s="23">
        <f t="shared" si="47"/>
        <v>0</v>
      </c>
      <c r="N161" s="23">
        <f t="shared" si="47"/>
        <v>0</v>
      </c>
      <c r="O161" s="23">
        <f t="shared" si="47"/>
        <v>0</v>
      </c>
      <c r="P161" s="23">
        <f t="shared" si="47"/>
        <v>0</v>
      </c>
      <c r="Q161" s="47"/>
      <c r="R161" s="23">
        <f t="shared" si="48"/>
        <v>0</v>
      </c>
      <c r="S161" s="23">
        <f t="shared" si="48"/>
        <v>0</v>
      </c>
      <c r="T161" s="23">
        <f t="shared" si="48"/>
        <v>0</v>
      </c>
      <c r="U161" s="23">
        <f t="shared" si="48"/>
        <v>0</v>
      </c>
      <c r="V161" s="47"/>
      <c r="W161" s="23">
        <f t="shared" si="49"/>
        <v>0</v>
      </c>
      <c r="X161" s="23">
        <f t="shared" si="49"/>
        <v>0</v>
      </c>
      <c r="Y161" s="23">
        <f t="shared" si="49"/>
        <v>0</v>
      </c>
      <c r="Z161" s="23">
        <f t="shared" si="49"/>
        <v>0</v>
      </c>
      <c r="AA161" s="47"/>
      <c r="AB161" s="23">
        <f t="shared" si="50"/>
        <v>0</v>
      </c>
      <c r="AC161" s="23">
        <f t="shared" si="50"/>
        <v>0</v>
      </c>
      <c r="AD161" s="23">
        <f t="shared" si="50"/>
        <v>0</v>
      </c>
      <c r="AE161" s="23">
        <f t="shared" si="50"/>
        <v>0</v>
      </c>
      <c r="AF161" s="47"/>
      <c r="AG161" s="23">
        <f t="shared" si="51"/>
        <v>0</v>
      </c>
      <c r="AH161" s="23">
        <f t="shared" si="51"/>
        <v>0</v>
      </c>
      <c r="AI161" s="23">
        <f t="shared" si="51"/>
        <v>0</v>
      </c>
      <c r="AJ161" s="23">
        <f t="shared" si="51"/>
        <v>0</v>
      </c>
      <c r="AK161" s="47"/>
    </row>
    <row r="162" spans="1:37">
      <c r="A162" s="2" t="s">
        <v>9</v>
      </c>
      <c r="B162" s="47"/>
      <c r="C162">
        <f t="shared" si="60"/>
        <v>0</v>
      </c>
      <c r="D162">
        <f t="shared" si="60"/>
        <v>0</v>
      </c>
      <c r="E162">
        <f t="shared" si="60"/>
        <v>0</v>
      </c>
      <c r="F162">
        <f t="shared" si="60"/>
        <v>0</v>
      </c>
      <c r="G162" s="47"/>
      <c r="H162" s="23">
        <f t="shared" si="61"/>
        <v>0</v>
      </c>
      <c r="I162" s="23">
        <f t="shared" si="61"/>
        <v>0</v>
      </c>
      <c r="J162" s="23">
        <f t="shared" si="61"/>
        <v>0</v>
      </c>
      <c r="K162" s="23">
        <f t="shared" si="61"/>
        <v>0</v>
      </c>
      <c r="L162" s="47"/>
      <c r="M162" s="23">
        <f t="shared" si="47"/>
        <v>0</v>
      </c>
      <c r="N162" s="23">
        <f t="shared" si="47"/>
        <v>0</v>
      </c>
      <c r="O162" s="23">
        <f t="shared" si="47"/>
        <v>0</v>
      </c>
      <c r="P162" s="23">
        <f t="shared" si="47"/>
        <v>0</v>
      </c>
      <c r="Q162" s="47"/>
      <c r="R162" s="23">
        <f t="shared" si="48"/>
        <v>0</v>
      </c>
      <c r="S162" s="23">
        <f t="shared" si="48"/>
        <v>0</v>
      </c>
      <c r="T162" s="23">
        <f t="shared" si="48"/>
        <v>0</v>
      </c>
      <c r="U162" s="23">
        <f t="shared" si="48"/>
        <v>0</v>
      </c>
      <c r="V162" s="47"/>
      <c r="W162" s="23">
        <f t="shared" si="49"/>
        <v>0</v>
      </c>
      <c r="X162" s="23">
        <f t="shared" si="49"/>
        <v>0</v>
      </c>
      <c r="Y162" s="23">
        <f t="shared" si="49"/>
        <v>0</v>
      </c>
      <c r="Z162" s="23">
        <f t="shared" si="49"/>
        <v>0</v>
      </c>
      <c r="AA162" s="47"/>
      <c r="AB162" s="23">
        <f t="shared" si="50"/>
        <v>0</v>
      </c>
      <c r="AC162" s="23">
        <f t="shared" si="50"/>
        <v>0</v>
      </c>
      <c r="AD162" s="23">
        <f t="shared" si="50"/>
        <v>0</v>
      </c>
      <c r="AE162" s="23">
        <f t="shared" si="50"/>
        <v>0</v>
      </c>
      <c r="AF162" s="47"/>
      <c r="AG162" s="23">
        <f t="shared" si="51"/>
        <v>0</v>
      </c>
      <c r="AH162" s="23">
        <f t="shared" si="51"/>
        <v>0</v>
      </c>
      <c r="AI162" s="23">
        <f t="shared" si="51"/>
        <v>0</v>
      </c>
      <c r="AJ162" s="23">
        <f t="shared" si="51"/>
        <v>0</v>
      </c>
      <c r="AK162" s="47"/>
    </row>
    <row r="163" spans="1:37">
      <c r="A163" s="2" t="s">
        <v>10</v>
      </c>
      <c r="B163" s="47">
        <f t="shared" ref="B163:AK163" si="62">SUM(B164:B166)</f>
        <v>6.4200000000000017</v>
      </c>
      <c r="C163">
        <f t="shared" si="60"/>
        <v>6.5120000000000022</v>
      </c>
      <c r="D163">
        <f t="shared" si="60"/>
        <v>6.6040000000000019</v>
      </c>
      <c r="E163">
        <f t="shared" si="60"/>
        <v>6.6960000000000024</v>
      </c>
      <c r="F163">
        <f t="shared" si="60"/>
        <v>6.788000000000002</v>
      </c>
      <c r="G163" s="47">
        <f t="shared" si="62"/>
        <v>6.8800000000000026</v>
      </c>
      <c r="H163" s="23">
        <f t="shared" si="61"/>
        <v>7.0180000000000016</v>
      </c>
      <c r="I163" s="23">
        <f t="shared" si="61"/>
        <v>7.1560000000000015</v>
      </c>
      <c r="J163" s="23">
        <f t="shared" si="61"/>
        <v>7.2940000000000005</v>
      </c>
      <c r="K163" s="23">
        <f t="shared" si="61"/>
        <v>7.4320000000000004</v>
      </c>
      <c r="L163" s="47">
        <f t="shared" si="62"/>
        <v>7.5699999999999994</v>
      </c>
      <c r="M163" s="23">
        <f t="shared" si="47"/>
        <v>7.6979999999999995</v>
      </c>
      <c r="N163" s="23">
        <f t="shared" si="47"/>
        <v>7.8259999999999996</v>
      </c>
      <c r="O163" s="23">
        <f t="shared" si="47"/>
        <v>7.9540000000000006</v>
      </c>
      <c r="P163" s="23">
        <f t="shared" si="47"/>
        <v>8.0820000000000007</v>
      </c>
      <c r="Q163" s="47">
        <f t="shared" si="62"/>
        <v>8.2100000000000009</v>
      </c>
      <c r="R163" s="23">
        <f t="shared" si="48"/>
        <v>8.3680000000000003</v>
      </c>
      <c r="S163" s="23">
        <f t="shared" si="48"/>
        <v>8.5259999999999998</v>
      </c>
      <c r="T163" s="23">
        <f t="shared" si="48"/>
        <v>8.6840000000000011</v>
      </c>
      <c r="U163" s="23">
        <f t="shared" si="48"/>
        <v>8.8420000000000005</v>
      </c>
      <c r="V163" s="47">
        <f t="shared" si="62"/>
        <v>9</v>
      </c>
      <c r="W163" s="23">
        <f t="shared" si="49"/>
        <v>9.1300000000000008</v>
      </c>
      <c r="X163" s="23">
        <f t="shared" si="49"/>
        <v>9.26</v>
      </c>
      <c r="Y163" s="23">
        <f t="shared" si="49"/>
        <v>9.39</v>
      </c>
      <c r="Z163" s="23">
        <f t="shared" si="49"/>
        <v>9.52</v>
      </c>
      <c r="AA163" s="47">
        <f t="shared" si="62"/>
        <v>9.65</v>
      </c>
      <c r="AB163" s="23">
        <f t="shared" si="50"/>
        <v>9.81</v>
      </c>
      <c r="AC163" s="23">
        <f t="shared" si="50"/>
        <v>9.9700000000000006</v>
      </c>
      <c r="AD163" s="23">
        <f t="shared" si="50"/>
        <v>10.130000000000001</v>
      </c>
      <c r="AE163" s="23">
        <f t="shared" si="50"/>
        <v>10.290000000000001</v>
      </c>
      <c r="AF163" s="47">
        <f t="shared" si="62"/>
        <v>10.450000000000001</v>
      </c>
      <c r="AG163" s="23">
        <f t="shared" si="51"/>
        <v>10.610000000000001</v>
      </c>
      <c r="AH163" s="23">
        <f t="shared" si="51"/>
        <v>10.770000000000001</v>
      </c>
      <c r="AI163" s="23">
        <f t="shared" si="51"/>
        <v>10.93</v>
      </c>
      <c r="AJ163" s="23">
        <f t="shared" si="51"/>
        <v>11.09</v>
      </c>
      <c r="AK163" s="47">
        <f t="shared" si="62"/>
        <v>11.25</v>
      </c>
    </row>
    <row r="164" spans="1:37">
      <c r="A164" s="18" t="s">
        <v>155</v>
      </c>
      <c r="B164" s="47">
        <v>1.2700000000000002</v>
      </c>
      <c r="C164">
        <f t="shared" si="60"/>
        <v>1.2880000000000003</v>
      </c>
      <c r="D164">
        <f t="shared" si="60"/>
        <v>1.3060000000000003</v>
      </c>
      <c r="E164">
        <f t="shared" si="60"/>
        <v>1.3240000000000003</v>
      </c>
      <c r="F164">
        <f t="shared" si="60"/>
        <v>1.3420000000000003</v>
      </c>
      <c r="G164" s="47">
        <v>1.3600000000000003</v>
      </c>
      <c r="H164" s="23">
        <f t="shared" si="61"/>
        <v>1.3880000000000003</v>
      </c>
      <c r="I164" s="23">
        <f t="shared" si="61"/>
        <v>1.4160000000000001</v>
      </c>
      <c r="J164" s="23">
        <f t="shared" si="61"/>
        <v>1.4440000000000002</v>
      </c>
      <c r="K164" s="23">
        <f t="shared" si="61"/>
        <v>1.472</v>
      </c>
      <c r="L164" s="47">
        <v>1.5</v>
      </c>
      <c r="M164" s="23">
        <f t="shared" si="47"/>
        <v>1.55</v>
      </c>
      <c r="N164" s="23">
        <f t="shared" si="47"/>
        <v>1.6</v>
      </c>
      <c r="O164" s="23">
        <f t="shared" si="47"/>
        <v>1.65</v>
      </c>
      <c r="P164" s="23">
        <f t="shared" si="47"/>
        <v>1.7</v>
      </c>
      <c r="Q164" s="47">
        <v>1.75</v>
      </c>
      <c r="R164" s="23">
        <f t="shared" si="48"/>
        <v>1.784</v>
      </c>
      <c r="S164" s="23">
        <f t="shared" si="48"/>
        <v>1.8180000000000001</v>
      </c>
      <c r="T164" s="23">
        <f t="shared" si="48"/>
        <v>1.8520000000000001</v>
      </c>
      <c r="U164" s="23">
        <f t="shared" si="48"/>
        <v>1.8860000000000001</v>
      </c>
      <c r="V164" s="47">
        <v>1.9200000000000002</v>
      </c>
      <c r="W164" s="23">
        <f t="shared" si="49"/>
        <v>1.9800000000000002</v>
      </c>
      <c r="X164" s="23">
        <f t="shared" si="49"/>
        <v>2.04</v>
      </c>
      <c r="Y164" s="23">
        <f t="shared" si="49"/>
        <v>2.1</v>
      </c>
      <c r="Z164" s="23">
        <f t="shared" si="49"/>
        <v>2.16</v>
      </c>
      <c r="AA164" s="47">
        <v>2.2200000000000002</v>
      </c>
      <c r="AB164" s="23">
        <f t="shared" si="50"/>
        <v>2.2560000000000002</v>
      </c>
      <c r="AC164" s="23">
        <f t="shared" si="50"/>
        <v>2.2920000000000003</v>
      </c>
      <c r="AD164" s="23">
        <f t="shared" si="50"/>
        <v>2.3279999999999998</v>
      </c>
      <c r="AE164" s="23">
        <f t="shared" si="50"/>
        <v>2.3639999999999999</v>
      </c>
      <c r="AF164" s="47">
        <v>2.4</v>
      </c>
      <c r="AG164" s="23">
        <f t="shared" si="51"/>
        <v>2.4379999999999997</v>
      </c>
      <c r="AH164" s="23">
        <f t="shared" si="51"/>
        <v>2.476</v>
      </c>
      <c r="AI164" s="23">
        <f t="shared" si="51"/>
        <v>2.5139999999999998</v>
      </c>
      <c r="AJ164" s="23">
        <f t="shared" si="51"/>
        <v>2.552</v>
      </c>
      <c r="AK164" s="47">
        <v>2.59</v>
      </c>
    </row>
    <row r="165" spans="1:37">
      <c r="A165" s="18" t="s">
        <v>156</v>
      </c>
      <c r="B165" s="47">
        <v>4.4700000000000015</v>
      </c>
      <c r="C165">
        <f t="shared" si="60"/>
        <v>4.5340000000000016</v>
      </c>
      <c r="D165">
        <f t="shared" si="60"/>
        <v>4.5980000000000016</v>
      </c>
      <c r="E165">
        <f t="shared" si="60"/>
        <v>4.6620000000000017</v>
      </c>
      <c r="F165">
        <f t="shared" si="60"/>
        <v>4.7260000000000018</v>
      </c>
      <c r="G165" s="47">
        <v>4.7900000000000018</v>
      </c>
      <c r="H165" s="23">
        <f t="shared" si="61"/>
        <v>4.886000000000001</v>
      </c>
      <c r="I165" s="23">
        <f t="shared" si="61"/>
        <v>4.9820000000000011</v>
      </c>
      <c r="J165" s="23">
        <f t="shared" si="61"/>
        <v>5.0780000000000003</v>
      </c>
      <c r="K165" s="23">
        <f t="shared" si="61"/>
        <v>5.1740000000000004</v>
      </c>
      <c r="L165" s="47">
        <v>5.27</v>
      </c>
      <c r="M165" s="23">
        <f t="shared" si="47"/>
        <v>5.3559999999999999</v>
      </c>
      <c r="N165" s="23">
        <f t="shared" si="47"/>
        <v>5.4420000000000002</v>
      </c>
      <c r="O165" s="23">
        <f t="shared" si="47"/>
        <v>5.5279999999999996</v>
      </c>
      <c r="P165" s="23">
        <f t="shared" si="47"/>
        <v>5.6139999999999999</v>
      </c>
      <c r="Q165" s="47">
        <v>5.7</v>
      </c>
      <c r="R165" s="23">
        <f t="shared" si="48"/>
        <v>5.8100000000000005</v>
      </c>
      <c r="S165" s="23">
        <f t="shared" si="48"/>
        <v>5.92</v>
      </c>
      <c r="T165" s="23">
        <f t="shared" si="48"/>
        <v>6.03</v>
      </c>
      <c r="U165" s="23">
        <f t="shared" si="48"/>
        <v>6.14</v>
      </c>
      <c r="V165" s="47">
        <v>6.25</v>
      </c>
      <c r="W165" s="23">
        <f t="shared" si="49"/>
        <v>6.3639999999999999</v>
      </c>
      <c r="X165" s="23">
        <f t="shared" si="49"/>
        <v>6.4780000000000006</v>
      </c>
      <c r="Y165" s="23">
        <f t="shared" si="49"/>
        <v>6.5920000000000005</v>
      </c>
      <c r="Z165" s="23">
        <f t="shared" si="49"/>
        <v>6.7060000000000013</v>
      </c>
      <c r="AA165" s="47">
        <v>6.8200000000000012</v>
      </c>
      <c r="AB165" s="23">
        <f t="shared" si="50"/>
        <v>6.9340000000000011</v>
      </c>
      <c r="AC165" s="23">
        <f t="shared" si="50"/>
        <v>7.0480000000000009</v>
      </c>
      <c r="AD165" s="23">
        <f t="shared" si="50"/>
        <v>7.1620000000000008</v>
      </c>
      <c r="AE165" s="23">
        <f t="shared" si="50"/>
        <v>7.2760000000000007</v>
      </c>
      <c r="AF165" s="47">
        <v>7.3900000000000006</v>
      </c>
      <c r="AG165" s="23">
        <f t="shared" si="51"/>
        <v>7.5020000000000007</v>
      </c>
      <c r="AH165" s="23">
        <f t="shared" si="51"/>
        <v>7.6139999999999999</v>
      </c>
      <c r="AI165" s="23">
        <f t="shared" si="51"/>
        <v>7.726</v>
      </c>
      <c r="AJ165" s="23">
        <f t="shared" si="51"/>
        <v>7.8379999999999992</v>
      </c>
      <c r="AK165" s="47">
        <v>7.9499999999999993</v>
      </c>
    </row>
    <row r="166" spans="1:37">
      <c r="A166" s="18" t="s">
        <v>157</v>
      </c>
      <c r="B166" s="47">
        <v>0.68000000000000016</v>
      </c>
      <c r="C166">
        <f t="shared" si="60"/>
        <v>0.69000000000000017</v>
      </c>
      <c r="D166">
        <f t="shared" si="60"/>
        <v>0.70000000000000007</v>
      </c>
      <c r="E166">
        <f t="shared" si="60"/>
        <v>0.71000000000000008</v>
      </c>
      <c r="F166">
        <f t="shared" si="60"/>
        <v>0.72</v>
      </c>
      <c r="G166" s="47">
        <v>0.73</v>
      </c>
      <c r="H166" s="23">
        <f t="shared" si="61"/>
        <v>0.74399999999999999</v>
      </c>
      <c r="I166" s="23">
        <f t="shared" si="61"/>
        <v>0.75800000000000001</v>
      </c>
      <c r="J166" s="23">
        <f t="shared" si="61"/>
        <v>0.77200000000000002</v>
      </c>
      <c r="K166" s="23">
        <f t="shared" si="61"/>
        <v>0.78600000000000003</v>
      </c>
      <c r="L166" s="47">
        <v>0.8</v>
      </c>
      <c r="M166" s="23">
        <f t="shared" si="47"/>
        <v>0.79200000000000004</v>
      </c>
      <c r="N166" s="23">
        <f t="shared" si="47"/>
        <v>0.78400000000000003</v>
      </c>
      <c r="O166" s="23">
        <f t="shared" si="47"/>
        <v>0.77600000000000002</v>
      </c>
      <c r="P166" s="23">
        <f t="shared" si="47"/>
        <v>0.76800000000000002</v>
      </c>
      <c r="Q166" s="47">
        <v>0.76</v>
      </c>
      <c r="R166" s="23">
        <f t="shared" si="48"/>
        <v>0.77400000000000002</v>
      </c>
      <c r="S166" s="23">
        <f t="shared" si="48"/>
        <v>0.78800000000000003</v>
      </c>
      <c r="T166" s="23">
        <f t="shared" si="48"/>
        <v>0.80199999999999994</v>
      </c>
      <c r="U166" s="23">
        <f t="shared" si="48"/>
        <v>0.81599999999999995</v>
      </c>
      <c r="V166" s="47">
        <v>0.83</v>
      </c>
      <c r="W166" s="23">
        <f t="shared" si="49"/>
        <v>0.78600000000000003</v>
      </c>
      <c r="X166" s="23">
        <f t="shared" si="49"/>
        <v>0.74199999999999999</v>
      </c>
      <c r="Y166" s="23">
        <f t="shared" si="49"/>
        <v>0.69800000000000006</v>
      </c>
      <c r="Z166" s="23">
        <f t="shared" si="49"/>
        <v>0.65400000000000014</v>
      </c>
      <c r="AA166" s="47">
        <v>0.6100000000000001</v>
      </c>
      <c r="AB166" s="23">
        <f t="shared" si="50"/>
        <v>0.62000000000000011</v>
      </c>
      <c r="AC166" s="23">
        <f t="shared" si="50"/>
        <v>0.63</v>
      </c>
      <c r="AD166" s="23">
        <f t="shared" si="50"/>
        <v>0.64</v>
      </c>
      <c r="AE166" s="23">
        <f t="shared" si="50"/>
        <v>0.64999999999999991</v>
      </c>
      <c r="AF166" s="47">
        <v>0.65999999999999992</v>
      </c>
      <c r="AG166" s="23">
        <f t="shared" si="51"/>
        <v>0.66999999999999993</v>
      </c>
      <c r="AH166" s="23">
        <f t="shared" si="51"/>
        <v>0.67999999999999994</v>
      </c>
      <c r="AI166" s="23">
        <f t="shared" si="51"/>
        <v>0.69</v>
      </c>
      <c r="AJ166" s="23">
        <f t="shared" si="51"/>
        <v>0.7</v>
      </c>
      <c r="AK166" s="47">
        <v>0.71</v>
      </c>
    </row>
    <row r="167" spans="1:37">
      <c r="A167" s="2" t="s">
        <v>11</v>
      </c>
      <c r="B167" s="47"/>
      <c r="C167">
        <f t="shared" si="60"/>
        <v>0</v>
      </c>
      <c r="D167">
        <f t="shared" si="60"/>
        <v>0</v>
      </c>
      <c r="E167">
        <f t="shared" si="60"/>
        <v>0</v>
      </c>
      <c r="F167">
        <f t="shared" si="60"/>
        <v>0</v>
      </c>
      <c r="G167" s="47"/>
      <c r="H167" s="23">
        <f t="shared" si="61"/>
        <v>0</v>
      </c>
      <c r="I167" s="23">
        <f t="shared" si="61"/>
        <v>0</v>
      </c>
      <c r="J167" s="23">
        <f t="shared" si="61"/>
        <v>0</v>
      </c>
      <c r="K167" s="23">
        <f t="shared" si="61"/>
        <v>0</v>
      </c>
      <c r="L167" s="47"/>
      <c r="M167" s="23">
        <f t="shared" si="47"/>
        <v>0</v>
      </c>
      <c r="N167" s="23">
        <f t="shared" si="47"/>
        <v>0</v>
      </c>
      <c r="O167" s="23">
        <f t="shared" si="47"/>
        <v>0</v>
      </c>
      <c r="P167" s="23">
        <f t="shared" si="47"/>
        <v>0</v>
      </c>
      <c r="Q167" s="47"/>
      <c r="R167" s="23">
        <f t="shared" si="48"/>
        <v>0</v>
      </c>
      <c r="S167" s="23">
        <f t="shared" si="48"/>
        <v>0</v>
      </c>
      <c r="T167" s="23">
        <f t="shared" si="48"/>
        <v>0</v>
      </c>
      <c r="U167" s="23">
        <f t="shared" si="48"/>
        <v>0</v>
      </c>
      <c r="V167" s="47"/>
      <c r="W167" s="23">
        <f t="shared" si="49"/>
        <v>0</v>
      </c>
      <c r="X167" s="23">
        <f t="shared" si="49"/>
        <v>0</v>
      </c>
      <c r="Y167" s="23">
        <f t="shared" si="49"/>
        <v>0</v>
      </c>
      <c r="Z167" s="23">
        <f t="shared" si="49"/>
        <v>0</v>
      </c>
      <c r="AA167" s="47"/>
      <c r="AB167" s="23">
        <f t="shared" si="50"/>
        <v>0</v>
      </c>
      <c r="AC167" s="23">
        <f t="shared" si="50"/>
        <v>0</v>
      </c>
      <c r="AD167" s="23">
        <f t="shared" si="50"/>
        <v>0</v>
      </c>
      <c r="AE167" s="23">
        <f t="shared" si="50"/>
        <v>0</v>
      </c>
      <c r="AF167" s="47"/>
      <c r="AG167" s="23">
        <f t="shared" si="51"/>
        <v>0</v>
      </c>
      <c r="AH167" s="23">
        <f t="shared" si="51"/>
        <v>0</v>
      </c>
      <c r="AI167" s="23">
        <f t="shared" si="51"/>
        <v>0</v>
      </c>
      <c r="AJ167" s="23">
        <f t="shared" si="51"/>
        <v>0</v>
      </c>
      <c r="AK167" s="47"/>
    </row>
    <row r="168" spans="1:37">
      <c r="A168" s="2" t="s">
        <v>12</v>
      </c>
      <c r="B168" s="47"/>
      <c r="C168">
        <f t="shared" si="60"/>
        <v>0</v>
      </c>
      <c r="D168">
        <f t="shared" si="60"/>
        <v>0</v>
      </c>
      <c r="E168">
        <f t="shared" si="60"/>
        <v>0</v>
      </c>
      <c r="F168">
        <f t="shared" si="60"/>
        <v>0</v>
      </c>
      <c r="G168" s="47"/>
      <c r="H168" s="23">
        <f t="shared" si="61"/>
        <v>0</v>
      </c>
      <c r="I168" s="23">
        <f t="shared" si="61"/>
        <v>0</v>
      </c>
      <c r="J168" s="23">
        <f t="shared" si="61"/>
        <v>0</v>
      </c>
      <c r="K168" s="23">
        <f t="shared" si="61"/>
        <v>0</v>
      </c>
      <c r="L168" s="47"/>
      <c r="M168" s="23">
        <f t="shared" si="47"/>
        <v>0</v>
      </c>
      <c r="N168" s="23">
        <f t="shared" si="47"/>
        <v>0</v>
      </c>
      <c r="O168" s="23">
        <f t="shared" si="47"/>
        <v>0</v>
      </c>
      <c r="P168" s="23">
        <f t="shared" si="47"/>
        <v>0</v>
      </c>
      <c r="Q168" s="47"/>
      <c r="R168" s="23">
        <f t="shared" si="48"/>
        <v>0</v>
      </c>
      <c r="S168" s="23">
        <f t="shared" si="48"/>
        <v>0</v>
      </c>
      <c r="T168" s="23">
        <f t="shared" si="48"/>
        <v>0</v>
      </c>
      <c r="U168" s="23">
        <f t="shared" si="48"/>
        <v>0</v>
      </c>
      <c r="V168" s="47"/>
      <c r="W168" s="23">
        <f t="shared" si="49"/>
        <v>0</v>
      </c>
      <c r="X168" s="23">
        <f t="shared" si="49"/>
        <v>0</v>
      </c>
      <c r="Y168" s="23">
        <f t="shared" si="49"/>
        <v>0</v>
      </c>
      <c r="Z168" s="23">
        <f t="shared" si="49"/>
        <v>0</v>
      </c>
      <c r="AA168" s="47"/>
      <c r="AB168" s="23">
        <f t="shared" si="50"/>
        <v>0</v>
      </c>
      <c r="AC168" s="23">
        <f t="shared" si="50"/>
        <v>0</v>
      </c>
      <c r="AD168" s="23">
        <f t="shared" si="50"/>
        <v>0</v>
      </c>
      <c r="AE168" s="23">
        <f t="shared" si="50"/>
        <v>0</v>
      </c>
      <c r="AF168" s="47"/>
      <c r="AG168" s="23">
        <f t="shared" si="51"/>
        <v>0</v>
      </c>
      <c r="AH168" s="23">
        <f t="shared" si="51"/>
        <v>0</v>
      </c>
      <c r="AI168" s="23">
        <f t="shared" si="51"/>
        <v>0</v>
      </c>
      <c r="AJ168" s="23">
        <f t="shared" si="51"/>
        <v>0</v>
      </c>
      <c r="AK168" s="47"/>
    </row>
    <row r="169" spans="1:37">
      <c r="A169" s="2" t="s">
        <v>13</v>
      </c>
      <c r="B169" s="47"/>
      <c r="C169">
        <f t="shared" si="60"/>
        <v>0</v>
      </c>
      <c r="D169">
        <f t="shared" si="60"/>
        <v>0</v>
      </c>
      <c r="E169">
        <f t="shared" si="60"/>
        <v>0</v>
      </c>
      <c r="F169">
        <f t="shared" si="60"/>
        <v>0</v>
      </c>
      <c r="G169" s="47"/>
      <c r="H169" s="23">
        <f t="shared" si="61"/>
        <v>0</v>
      </c>
      <c r="I169" s="23">
        <f t="shared" si="61"/>
        <v>0</v>
      </c>
      <c r="J169" s="23">
        <f t="shared" si="61"/>
        <v>0</v>
      </c>
      <c r="K169" s="23">
        <f t="shared" si="61"/>
        <v>0</v>
      </c>
      <c r="L169" s="47"/>
      <c r="M169" s="23">
        <f t="shared" si="47"/>
        <v>0</v>
      </c>
      <c r="N169" s="23">
        <f t="shared" si="47"/>
        <v>0</v>
      </c>
      <c r="O169" s="23">
        <f t="shared" si="47"/>
        <v>0</v>
      </c>
      <c r="P169" s="23">
        <f t="shared" si="47"/>
        <v>0</v>
      </c>
      <c r="Q169" s="47"/>
      <c r="R169" s="23">
        <f t="shared" si="48"/>
        <v>0</v>
      </c>
      <c r="S169" s="23">
        <f t="shared" si="48"/>
        <v>0</v>
      </c>
      <c r="T169" s="23">
        <f t="shared" si="48"/>
        <v>0</v>
      </c>
      <c r="U169" s="23">
        <f t="shared" si="48"/>
        <v>0</v>
      </c>
      <c r="V169" s="47"/>
      <c r="W169" s="23">
        <f t="shared" si="49"/>
        <v>0</v>
      </c>
      <c r="X169" s="23">
        <f t="shared" si="49"/>
        <v>0</v>
      </c>
      <c r="Y169" s="23">
        <f t="shared" si="49"/>
        <v>0</v>
      </c>
      <c r="Z169" s="23">
        <f t="shared" si="49"/>
        <v>0</v>
      </c>
      <c r="AA169" s="47"/>
      <c r="AB169" s="23">
        <f t="shared" si="50"/>
        <v>0</v>
      </c>
      <c r="AC169" s="23">
        <f t="shared" si="50"/>
        <v>0</v>
      </c>
      <c r="AD169" s="23">
        <f t="shared" si="50"/>
        <v>0</v>
      </c>
      <c r="AE169" s="23">
        <f t="shared" si="50"/>
        <v>0</v>
      </c>
      <c r="AF169" s="47"/>
      <c r="AG169" s="23">
        <f t="shared" si="51"/>
        <v>0</v>
      </c>
      <c r="AH169" s="23">
        <f t="shared" si="51"/>
        <v>0</v>
      </c>
      <c r="AI169" s="23">
        <f t="shared" si="51"/>
        <v>0</v>
      </c>
      <c r="AJ169" s="23">
        <f t="shared" si="51"/>
        <v>0</v>
      </c>
      <c r="AK169" s="47"/>
    </row>
    <row r="170" spans="1:37">
      <c r="A170" s="2" t="s">
        <v>14</v>
      </c>
      <c r="B170" s="47"/>
      <c r="C170">
        <f t="shared" si="60"/>
        <v>0</v>
      </c>
      <c r="D170">
        <f t="shared" si="60"/>
        <v>0</v>
      </c>
      <c r="E170">
        <f t="shared" si="60"/>
        <v>0</v>
      </c>
      <c r="F170">
        <f t="shared" si="60"/>
        <v>0</v>
      </c>
      <c r="G170" s="47"/>
      <c r="H170" s="23">
        <f t="shared" si="61"/>
        <v>0</v>
      </c>
      <c r="I170" s="23">
        <f t="shared" si="61"/>
        <v>0</v>
      </c>
      <c r="J170" s="23">
        <f t="shared" si="61"/>
        <v>0</v>
      </c>
      <c r="K170" s="23">
        <f t="shared" si="61"/>
        <v>0</v>
      </c>
      <c r="L170" s="47"/>
      <c r="M170" s="23">
        <f t="shared" si="47"/>
        <v>0</v>
      </c>
      <c r="N170" s="23">
        <f t="shared" si="47"/>
        <v>0</v>
      </c>
      <c r="O170" s="23">
        <f t="shared" si="47"/>
        <v>0</v>
      </c>
      <c r="P170" s="23">
        <f t="shared" si="47"/>
        <v>0</v>
      </c>
      <c r="Q170" s="47"/>
      <c r="R170" s="23">
        <f t="shared" si="48"/>
        <v>0</v>
      </c>
      <c r="S170" s="23">
        <f t="shared" si="48"/>
        <v>0</v>
      </c>
      <c r="T170" s="23">
        <f t="shared" si="48"/>
        <v>0</v>
      </c>
      <c r="U170" s="23">
        <f t="shared" si="48"/>
        <v>0</v>
      </c>
      <c r="V170" s="47"/>
      <c r="W170" s="23">
        <f t="shared" si="49"/>
        <v>0</v>
      </c>
      <c r="X170" s="23">
        <f t="shared" si="49"/>
        <v>0</v>
      </c>
      <c r="Y170" s="23">
        <f t="shared" si="49"/>
        <v>0</v>
      </c>
      <c r="Z170" s="23">
        <f t="shared" si="49"/>
        <v>0</v>
      </c>
      <c r="AA170" s="47"/>
      <c r="AB170" s="23">
        <f t="shared" si="50"/>
        <v>0</v>
      </c>
      <c r="AC170" s="23">
        <f t="shared" si="50"/>
        <v>0</v>
      </c>
      <c r="AD170" s="23">
        <f t="shared" si="50"/>
        <v>0</v>
      </c>
      <c r="AE170" s="23">
        <f t="shared" si="50"/>
        <v>0</v>
      </c>
      <c r="AF170" s="47"/>
      <c r="AG170" s="23">
        <f t="shared" si="51"/>
        <v>0</v>
      </c>
      <c r="AH170" s="23">
        <f t="shared" si="51"/>
        <v>0</v>
      </c>
      <c r="AI170" s="23">
        <f t="shared" si="51"/>
        <v>0</v>
      </c>
      <c r="AJ170" s="23">
        <f t="shared" si="51"/>
        <v>0</v>
      </c>
      <c r="AK170" s="47"/>
    </row>
    <row r="171" spans="1:37">
      <c r="A171" s="2" t="s">
        <v>15</v>
      </c>
      <c r="B171" s="47"/>
      <c r="C171">
        <f t="shared" si="60"/>
        <v>0</v>
      </c>
      <c r="D171">
        <f t="shared" si="60"/>
        <v>0</v>
      </c>
      <c r="E171">
        <f t="shared" si="60"/>
        <v>0</v>
      </c>
      <c r="F171">
        <f t="shared" si="60"/>
        <v>0</v>
      </c>
      <c r="G171" s="47"/>
      <c r="H171" s="23">
        <f t="shared" si="61"/>
        <v>0</v>
      </c>
      <c r="I171" s="23">
        <f t="shared" si="61"/>
        <v>0</v>
      </c>
      <c r="J171" s="23">
        <f t="shared" si="61"/>
        <v>0</v>
      </c>
      <c r="K171" s="23">
        <f t="shared" si="61"/>
        <v>0</v>
      </c>
      <c r="L171" s="47"/>
      <c r="M171" s="23">
        <f t="shared" si="47"/>
        <v>0</v>
      </c>
      <c r="N171" s="23">
        <f t="shared" si="47"/>
        <v>0</v>
      </c>
      <c r="O171" s="23">
        <f t="shared" si="47"/>
        <v>0</v>
      </c>
      <c r="P171" s="23">
        <f t="shared" si="47"/>
        <v>0</v>
      </c>
      <c r="Q171" s="47"/>
      <c r="R171" s="23">
        <f t="shared" si="48"/>
        <v>0</v>
      </c>
      <c r="S171" s="23">
        <f t="shared" si="48"/>
        <v>0</v>
      </c>
      <c r="T171" s="23">
        <f t="shared" si="48"/>
        <v>0</v>
      </c>
      <c r="U171" s="23">
        <f t="shared" si="48"/>
        <v>0</v>
      </c>
      <c r="V171" s="47"/>
      <c r="W171" s="23">
        <f t="shared" si="49"/>
        <v>0</v>
      </c>
      <c r="X171" s="23">
        <f t="shared" si="49"/>
        <v>0</v>
      </c>
      <c r="Y171" s="23">
        <f t="shared" si="49"/>
        <v>0</v>
      </c>
      <c r="Z171" s="23">
        <f t="shared" si="49"/>
        <v>0</v>
      </c>
      <c r="AA171" s="47"/>
      <c r="AB171" s="23">
        <f t="shared" si="50"/>
        <v>0</v>
      </c>
      <c r="AC171" s="23">
        <f t="shared" si="50"/>
        <v>0</v>
      </c>
      <c r="AD171" s="23">
        <f t="shared" si="50"/>
        <v>0</v>
      </c>
      <c r="AE171" s="23">
        <f t="shared" si="50"/>
        <v>0</v>
      </c>
      <c r="AF171" s="47"/>
      <c r="AG171" s="23">
        <f t="shared" si="51"/>
        <v>0</v>
      </c>
      <c r="AH171" s="23">
        <f t="shared" si="51"/>
        <v>0</v>
      </c>
      <c r="AI171" s="23">
        <f t="shared" si="51"/>
        <v>0</v>
      </c>
      <c r="AJ171" s="23">
        <f t="shared" si="51"/>
        <v>0</v>
      </c>
      <c r="AK171" s="47"/>
    </row>
    <row r="172" spans="1:37">
      <c r="A172" s="2" t="s">
        <v>16</v>
      </c>
      <c r="B172" s="47"/>
      <c r="C172">
        <f t="shared" si="60"/>
        <v>0</v>
      </c>
      <c r="D172">
        <f t="shared" si="60"/>
        <v>0</v>
      </c>
      <c r="E172">
        <f t="shared" si="60"/>
        <v>0</v>
      </c>
      <c r="F172">
        <f t="shared" si="60"/>
        <v>0</v>
      </c>
      <c r="G172" s="47"/>
      <c r="H172" s="23">
        <f t="shared" si="61"/>
        <v>0</v>
      </c>
      <c r="I172" s="23">
        <f t="shared" si="61"/>
        <v>0</v>
      </c>
      <c r="J172" s="23">
        <f t="shared" si="61"/>
        <v>0</v>
      </c>
      <c r="K172" s="23">
        <f t="shared" si="61"/>
        <v>0</v>
      </c>
      <c r="L172" s="47"/>
      <c r="M172" s="23">
        <f t="shared" si="47"/>
        <v>0</v>
      </c>
      <c r="N172" s="23">
        <f t="shared" si="47"/>
        <v>0</v>
      </c>
      <c r="O172" s="23">
        <f t="shared" si="47"/>
        <v>0</v>
      </c>
      <c r="P172" s="23">
        <f t="shared" si="47"/>
        <v>0</v>
      </c>
      <c r="Q172" s="47"/>
      <c r="R172" s="23">
        <f t="shared" si="48"/>
        <v>0</v>
      </c>
      <c r="S172" s="23">
        <f t="shared" si="48"/>
        <v>0</v>
      </c>
      <c r="T172" s="23">
        <f t="shared" si="48"/>
        <v>0</v>
      </c>
      <c r="U172" s="23">
        <f t="shared" si="48"/>
        <v>0</v>
      </c>
      <c r="V172" s="47"/>
      <c r="W172" s="23">
        <f t="shared" si="49"/>
        <v>0</v>
      </c>
      <c r="X172" s="23">
        <f t="shared" si="49"/>
        <v>0</v>
      </c>
      <c r="Y172" s="23">
        <f t="shared" si="49"/>
        <v>0</v>
      </c>
      <c r="Z172" s="23">
        <f t="shared" si="49"/>
        <v>0</v>
      </c>
      <c r="AA172" s="47"/>
      <c r="AB172" s="23">
        <f t="shared" si="50"/>
        <v>0</v>
      </c>
      <c r="AC172" s="23">
        <f t="shared" si="50"/>
        <v>0</v>
      </c>
      <c r="AD172" s="23">
        <f t="shared" si="50"/>
        <v>0</v>
      </c>
      <c r="AE172" s="23">
        <f t="shared" si="50"/>
        <v>0</v>
      </c>
      <c r="AF172" s="47"/>
      <c r="AG172" s="23">
        <f t="shared" si="51"/>
        <v>0</v>
      </c>
      <c r="AH172" s="23">
        <f t="shared" si="51"/>
        <v>0</v>
      </c>
      <c r="AI172" s="23">
        <f t="shared" si="51"/>
        <v>0</v>
      </c>
      <c r="AJ172" s="23">
        <f t="shared" si="51"/>
        <v>0</v>
      </c>
      <c r="AK172" s="47"/>
    </row>
    <row r="173" spans="1:37">
      <c r="B173" s="47"/>
      <c r="G173" s="47"/>
      <c r="H173" s="23"/>
      <c r="I173" s="23"/>
      <c r="J173" s="23"/>
      <c r="K173" s="23"/>
      <c r="L173" s="47"/>
      <c r="M173" s="23"/>
      <c r="N173" s="23"/>
      <c r="O173" s="23"/>
      <c r="P173" s="23"/>
      <c r="Q173" s="47"/>
      <c r="R173" s="23"/>
      <c r="S173" s="23"/>
      <c r="T173" s="23"/>
      <c r="U173" s="23"/>
      <c r="V173" s="47"/>
      <c r="W173" s="23"/>
      <c r="X173" s="23"/>
      <c r="Y173" s="23"/>
      <c r="Z173" s="23"/>
      <c r="AA173" s="47"/>
      <c r="AB173" s="23"/>
      <c r="AC173" s="23"/>
      <c r="AD173" s="23"/>
      <c r="AE173" s="23"/>
      <c r="AF173" s="47"/>
      <c r="AG173" s="23"/>
      <c r="AH173" s="23"/>
      <c r="AI173" s="23"/>
      <c r="AJ173" s="23"/>
      <c r="AK173" s="47"/>
    </row>
    <row r="174" spans="1:37">
      <c r="A174" s="15" t="s">
        <v>61</v>
      </c>
      <c r="B174" s="47"/>
      <c r="G174" s="47"/>
      <c r="H174" s="23"/>
      <c r="I174" s="23"/>
      <c r="J174" s="23"/>
      <c r="K174" s="23"/>
      <c r="L174" s="47"/>
      <c r="M174" s="23"/>
      <c r="N174" s="23"/>
      <c r="O174" s="23"/>
      <c r="P174" s="23"/>
      <c r="Q174" s="47"/>
      <c r="R174" s="23"/>
      <c r="S174" s="23"/>
      <c r="T174" s="23"/>
      <c r="U174" s="23"/>
      <c r="V174" s="47"/>
      <c r="W174" s="23"/>
      <c r="X174" s="23"/>
      <c r="Y174" s="23"/>
      <c r="Z174" s="23"/>
      <c r="AA174" s="47"/>
      <c r="AB174" s="23"/>
      <c r="AC174" s="23"/>
      <c r="AD174" s="23"/>
      <c r="AE174" s="23"/>
      <c r="AF174" s="47"/>
      <c r="AG174" s="23"/>
      <c r="AH174" s="23"/>
      <c r="AI174" s="23"/>
      <c r="AJ174" s="23"/>
      <c r="AK174" s="47"/>
    </row>
    <row r="175" spans="1:37" ht="14.65" thickBot="1">
      <c r="B175" s="47"/>
      <c r="G175" s="47"/>
      <c r="H175" s="23"/>
      <c r="I175" s="23"/>
      <c r="J175" s="23"/>
      <c r="K175" s="23"/>
      <c r="L175" s="47"/>
      <c r="M175" s="23"/>
      <c r="N175" s="23"/>
      <c r="O175" s="23"/>
      <c r="P175" s="23"/>
      <c r="Q175" s="47"/>
      <c r="R175" s="23"/>
      <c r="S175" s="23"/>
      <c r="T175" s="23"/>
      <c r="U175" s="23"/>
      <c r="V175" s="47"/>
      <c r="W175" s="23"/>
      <c r="X175" s="23"/>
      <c r="Y175" s="23"/>
      <c r="Z175" s="23"/>
      <c r="AA175" s="47"/>
      <c r="AB175" s="23"/>
      <c r="AC175" s="23"/>
      <c r="AD175" s="23"/>
      <c r="AE175" s="23"/>
      <c r="AF175" s="47"/>
      <c r="AG175" s="23"/>
      <c r="AH175" s="23"/>
      <c r="AI175" s="23"/>
      <c r="AJ175" s="23"/>
      <c r="AK175" s="47"/>
    </row>
    <row r="176" spans="1:37" s="12" customFormat="1" ht="14.65" thickBot="1">
      <c r="A176" s="60" t="s">
        <v>7</v>
      </c>
      <c r="B176" s="61">
        <v>338.72165711999997</v>
      </c>
      <c r="C176" s="12">
        <v>321.76924079999998</v>
      </c>
      <c r="D176" s="65">
        <v>321.76924080000003</v>
      </c>
      <c r="E176" s="12">
        <f>D176*(1+'Data MOP'!J169)</f>
        <v>326.5717667820897</v>
      </c>
      <c r="F176" s="12">
        <f>E176*(1+'Data MOP'!K169)</f>
        <v>331.37429276417924</v>
      </c>
      <c r="G176" s="12">
        <f>F176*(1+'Data MOP'!L169)</f>
        <v>336.17681874626879</v>
      </c>
      <c r="H176" s="12">
        <f>G176*(1+'Data MOP'!M169)</f>
        <v>343.38060771940309</v>
      </c>
      <c r="I176" s="12">
        <f>H176*(1+'Data MOP'!N169)</f>
        <v>350.58439669253744</v>
      </c>
      <c r="J176" s="12">
        <f>I176*(1+'Data MOP'!O169)</f>
        <v>357.7881856656719</v>
      </c>
      <c r="K176" s="12">
        <f>J176*(1+'Data MOP'!P169)</f>
        <v>364.99197463880625</v>
      </c>
      <c r="L176" s="12">
        <f>K176*(1+'Data MOP'!Q169)</f>
        <v>372.19576361194055</v>
      </c>
      <c r="M176" s="12">
        <f>L176*(1+'Data MOP'!R169)</f>
        <v>379.39955258507484</v>
      </c>
      <c r="N176" s="12">
        <f>M176*(1+'Data MOP'!S169)</f>
        <v>386.60334155820919</v>
      </c>
      <c r="O176" s="12">
        <f>N176*(1+'Data MOP'!T169)</f>
        <v>393.80713053134349</v>
      </c>
      <c r="P176" s="12">
        <f>O176*(1+'Data MOP'!U169)</f>
        <v>401.01091950447784</v>
      </c>
      <c r="Q176" s="12">
        <f>P176*(1+'Data MOP'!V169)</f>
        <v>408.21470847761219</v>
      </c>
      <c r="R176" s="12">
        <f>Q176*(1+'Data MOP'!W169)</f>
        <v>415.41849745074649</v>
      </c>
      <c r="S176" s="12">
        <f>R176*(1+'Data MOP'!X169)</f>
        <v>422.62228642388078</v>
      </c>
      <c r="T176" s="12">
        <f>S176*(1+'Data MOP'!Y169)</f>
        <v>429.82607539701525</v>
      </c>
      <c r="U176" s="12">
        <f>T176*(1+'Data MOP'!Z169)</f>
        <v>437.02986437014954</v>
      </c>
      <c r="V176" s="12">
        <f>U176*(1+'Data MOP'!AA169)</f>
        <v>444.23365334328383</v>
      </c>
      <c r="W176" s="12">
        <f>V176*(1+'Data MOP'!AB169)</f>
        <v>453.83870530746293</v>
      </c>
      <c r="X176" s="12">
        <f>W176*(1+'Data MOP'!AC169)</f>
        <v>463.44375727164203</v>
      </c>
      <c r="Y176" s="12">
        <f>X176*(1+'Data MOP'!AD169)</f>
        <v>473.04880923582118</v>
      </c>
      <c r="Z176" s="12">
        <f>Y176*(1+'Data MOP'!AE169)</f>
        <v>482.65386120000034</v>
      </c>
      <c r="AA176" s="12">
        <f>Z176*(1+'Data MOP'!AF169)</f>
        <v>492.25891316417938</v>
      </c>
      <c r="AB176" s="12">
        <f>AA176*(1+'Data MOP'!AG169)</f>
        <v>499.46270213731373</v>
      </c>
      <c r="AC176" s="12">
        <f>AB176*(1+'Data MOP'!AH169)</f>
        <v>506.66649111044802</v>
      </c>
      <c r="AD176" s="12">
        <f>AC176*(1+'Data MOP'!AI169)</f>
        <v>513.87028008358232</v>
      </c>
      <c r="AE176" s="12">
        <f>AD176*(1+'Data MOP'!AJ169)</f>
        <v>521.07406905671667</v>
      </c>
      <c r="AF176" s="12">
        <f>AE176*(1+'Data MOP'!AK169)</f>
        <v>528.27785802985102</v>
      </c>
      <c r="AG176" s="12">
        <f>AF176*(1+'Data MOP'!AL169)</f>
        <v>535.48164700298537</v>
      </c>
      <c r="AH176" s="12">
        <f>AG176*(1+'Data MOP'!AM169)</f>
        <v>542.68543597611972</v>
      </c>
      <c r="AI176" s="12">
        <f>AH176*(1+'Data MOP'!AN169)</f>
        <v>549.88922494925396</v>
      </c>
      <c r="AJ176" s="12">
        <f>AI176*(1+'Data MOP'!AO169)</f>
        <v>557.0930139223882</v>
      </c>
      <c r="AK176" s="12">
        <f>AJ176*(1+'Data MOP'!AP169)</f>
        <v>564.29680289552255</v>
      </c>
    </row>
    <row r="177" spans="1:37">
      <c r="A177" s="2" t="s">
        <v>8</v>
      </c>
      <c r="B177" s="47">
        <f t="shared" ref="B177:AK178" si="63">(B136+B148+B161)*10^3</f>
        <v>0</v>
      </c>
      <c r="C177">
        <f t="shared" si="60"/>
        <v>0</v>
      </c>
      <c r="D177">
        <f t="shared" si="60"/>
        <v>0</v>
      </c>
      <c r="E177">
        <f t="shared" si="60"/>
        <v>0</v>
      </c>
      <c r="F177">
        <f t="shared" si="60"/>
        <v>0</v>
      </c>
      <c r="G177" s="47">
        <f t="shared" si="63"/>
        <v>0</v>
      </c>
      <c r="H177" s="23">
        <f t="shared" si="61"/>
        <v>0</v>
      </c>
      <c r="I177" s="23">
        <f t="shared" si="61"/>
        <v>0</v>
      </c>
      <c r="J177" s="23">
        <f t="shared" si="61"/>
        <v>0</v>
      </c>
      <c r="K177" s="23">
        <f t="shared" si="61"/>
        <v>0</v>
      </c>
      <c r="L177" s="47">
        <f t="shared" si="63"/>
        <v>0</v>
      </c>
      <c r="M177" s="23">
        <f t="shared" si="47"/>
        <v>0</v>
      </c>
      <c r="N177" s="23">
        <f t="shared" si="47"/>
        <v>0</v>
      </c>
      <c r="O177" s="23">
        <f t="shared" si="47"/>
        <v>0</v>
      </c>
      <c r="P177" s="23">
        <f t="shared" si="47"/>
        <v>0</v>
      </c>
      <c r="Q177" s="47">
        <f t="shared" si="63"/>
        <v>0</v>
      </c>
      <c r="R177" s="23">
        <f t="shared" si="48"/>
        <v>0</v>
      </c>
      <c r="S177" s="23">
        <f t="shared" si="48"/>
        <v>0</v>
      </c>
      <c r="T177" s="23">
        <f t="shared" si="48"/>
        <v>0</v>
      </c>
      <c r="U177" s="23">
        <f t="shared" si="48"/>
        <v>0</v>
      </c>
      <c r="V177" s="47">
        <f t="shared" si="63"/>
        <v>0</v>
      </c>
      <c r="W177" s="23">
        <f t="shared" si="49"/>
        <v>0</v>
      </c>
      <c r="X177" s="23">
        <f t="shared" si="49"/>
        <v>0</v>
      </c>
      <c r="Y177" s="23">
        <f t="shared" si="49"/>
        <v>0</v>
      </c>
      <c r="Z177" s="23">
        <f t="shared" si="49"/>
        <v>0</v>
      </c>
      <c r="AA177" s="47">
        <f t="shared" si="63"/>
        <v>0</v>
      </c>
      <c r="AB177" s="23">
        <f t="shared" si="50"/>
        <v>0</v>
      </c>
      <c r="AC177" s="23">
        <f t="shared" si="50"/>
        <v>0</v>
      </c>
      <c r="AD177" s="23">
        <f t="shared" si="50"/>
        <v>0</v>
      </c>
      <c r="AE177" s="23">
        <f t="shared" si="50"/>
        <v>0</v>
      </c>
      <c r="AF177" s="47">
        <f t="shared" si="63"/>
        <v>0</v>
      </c>
      <c r="AG177" s="23">
        <f t="shared" si="51"/>
        <v>0</v>
      </c>
      <c r="AH177" s="23">
        <f t="shared" si="51"/>
        <v>0</v>
      </c>
      <c r="AI177" s="23">
        <f t="shared" si="51"/>
        <v>0</v>
      </c>
      <c r="AJ177" s="23">
        <f t="shared" si="51"/>
        <v>0</v>
      </c>
      <c r="AK177" s="47">
        <f t="shared" si="63"/>
        <v>0</v>
      </c>
    </row>
    <row r="178" spans="1:37" ht="14.65" thickBot="1">
      <c r="A178" s="2" t="s">
        <v>9</v>
      </c>
      <c r="B178" s="47">
        <f t="shared" si="63"/>
        <v>590</v>
      </c>
      <c r="C178">
        <f t="shared" si="60"/>
        <v>596</v>
      </c>
      <c r="D178">
        <f t="shared" si="60"/>
        <v>602</v>
      </c>
      <c r="E178">
        <f t="shared" si="60"/>
        <v>608</v>
      </c>
      <c r="F178">
        <f t="shared" si="60"/>
        <v>614</v>
      </c>
      <c r="G178" s="47">
        <f t="shared" si="63"/>
        <v>620</v>
      </c>
      <c r="H178" s="23">
        <f t="shared" si="61"/>
        <v>636</v>
      </c>
      <c r="I178" s="23">
        <f t="shared" si="61"/>
        <v>652</v>
      </c>
      <c r="J178" s="23">
        <f t="shared" si="61"/>
        <v>667.99999999999989</v>
      </c>
      <c r="K178" s="23">
        <f t="shared" si="61"/>
        <v>683.99999999999989</v>
      </c>
      <c r="L178" s="47">
        <f t="shared" si="63"/>
        <v>699.99999999999989</v>
      </c>
      <c r="M178" s="23">
        <f t="shared" si="47"/>
        <v>724.339145333602</v>
      </c>
      <c r="N178" s="23">
        <f t="shared" si="47"/>
        <v>748.67829066720412</v>
      </c>
      <c r="O178" s="23">
        <f t="shared" si="47"/>
        <v>773.01743600080624</v>
      </c>
      <c r="P178" s="23">
        <f t="shared" si="47"/>
        <v>797.35658133440836</v>
      </c>
      <c r="Q178" s="47">
        <f t="shared" si="63"/>
        <v>821.69572666801048</v>
      </c>
      <c r="R178" s="23">
        <f t="shared" si="48"/>
        <v>839.35658133440836</v>
      </c>
      <c r="S178" s="23">
        <f t="shared" si="48"/>
        <v>857.01743600080624</v>
      </c>
      <c r="T178" s="23">
        <f t="shared" si="48"/>
        <v>874.67829066720412</v>
      </c>
      <c r="U178" s="23">
        <f t="shared" si="48"/>
        <v>892.339145333602</v>
      </c>
      <c r="V178" s="47">
        <f t="shared" si="63"/>
        <v>909.99999999999989</v>
      </c>
      <c r="W178" s="23">
        <f t="shared" si="49"/>
        <v>935.99999999999989</v>
      </c>
      <c r="X178" s="23">
        <f t="shared" si="49"/>
        <v>961.99999999999989</v>
      </c>
      <c r="Y178" s="23">
        <f t="shared" si="49"/>
        <v>988</v>
      </c>
      <c r="Z178" s="23">
        <f t="shared" si="49"/>
        <v>1014</v>
      </c>
      <c r="AA178" s="47">
        <f t="shared" si="63"/>
        <v>1040</v>
      </c>
      <c r="AB178" s="23">
        <f t="shared" si="50"/>
        <v>1062</v>
      </c>
      <c r="AC178" s="23">
        <f t="shared" si="50"/>
        <v>1084</v>
      </c>
      <c r="AD178" s="23">
        <f t="shared" si="50"/>
        <v>1106</v>
      </c>
      <c r="AE178" s="23">
        <f t="shared" si="50"/>
        <v>1128</v>
      </c>
      <c r="AF178" s="47">
        <f t="shared" si="63"/>
        <v>1150</v>
      </c>
      <c r="AG178" s="23">
        <f t="shared" si="51"/>
        <v>1166</v>
      </c>
      <c r="AH178" s="23">
        <f t="shared" si="51"/>
        <v>1182</v>
      </c>
      <c r="AI178" s="23">
        <f t="shared" si="51"/>
        <v>1198</v>
      </c>
      <c r="AJ178" s="23">
        <f t="shared" si="51"/>
        <v>1214</v>
      </c>
      <c r="AK178" s="47">
        <f t="shared" si="63"/>
        <v>1230</v>
      </c>
    </row>
    <row r="179" spans="1:37" s="12" customFormat="1" ht="14.65" thickBot="1">
      <c r="A179" s="60" t="s">
        <v>10</v>
      </c>
      <c r="B179" s="61">
        <v>2372.5623854735627</v>
      </c>
      <c r="C179" s="12">
        <v>2136.0487288484428</v>
      </c>
      <c r="D179" s="65">
        <v>2136.4021271693855</v>
      </c>
      <c r="E179" s="12">
        <f>D179*(1+'Data MOP'!J173)</f>
        <v>2166.1642403885835</v>
      </c>
      <c r="F179" s="12">
        <f>E179*(1+'Data MOP'!K173)</f>
        <v>2195.926353607781</v>
      </c>
      <c r="G179" s="12">
        <f>F179*(1+'Data MOP'!L173)</f>
        <v>2225.688466826979</v>
      </c>
      <c r="H179" s="12">
        <f>G179*(1+'Data MOP'!M173)</f>
        <v>2270.3316366557756</v>
      </c>
      <c r="I179" s="12">
        <f>H179*(1+'Data MOP'!N173)</f>
        <v>2314.9748064845721</v>
      </c>
      <c r="J179" s="12">
        <f>I179*(1+'Data MOP'!O173)</f>
        <v>2359.6179763133691</v>
      </c>
      <c r="K179" s="12">
        <f>J179*(1+'Data MOP'!P173)</f>
        <v>2404.2611461421657</v>
      </c>
      <c r="L179" s="12">
        <f>K179*(1+'Data MOP'!Q173)</f>
        <v>2448.9043159709622</v>
      </c>
      <c r="M179" s="12">
        <f>L179*(1+'Data MOP'!R173)</f>
        <v>2490.3124734933249</v>
      </c>
      <c r="N179" s="12">
        <f>M179*(1+'Data MOP'!S173)</f>
        <v>2531.7206310156876</v>
      </c>
      <c r="O179" s="12">
        <f>N179*(1+'Data MOP'!T173)</f>
        <v>2573.1287885380502</v>
      </c>
      <c r="P179" s="12">
        <f>O179*(1+'Data MOP'!U173)</f>
        <v>2614.5369460604129</v>
      </c>
      <c r="Q179" s="12">
        <f>P179*(1+'Data MOP'!V173)</f>
        <v>2655.9451035827751</v>
      </c>
      <c r="R179" s="12">
        <f>Q179*(1+'Data MOP'!W173)</f>
        <v>2707.0582980244412</v>
      </c>
      <c r="S179" s="12">
        <f>R179*(1+'Data MOP'!X173)</f>
        <v>2758.1714924661073</v>
      </c>
      <c r="T179" s="12">
        <f>S179*(1+'Data MOP'!Y173)</f>
        <v>2809.284686907773</v>
      </c>
      <c r="U179" s="12">
        <f>T179*(1+'Data MOP'!Z173)</f>
        <v>2860.3978813494386</v>
      </c>
      <c r="V179" s="12">
        <f>U179*(1+'Data MOP'!AA173)</f>
        <v>2911.5110757911048</v>
      </c>
      <c r="W179" s="12">
        <f>V179*(1+'Data MOP'!AB173)</f>
        <v>2953.5662357747542</v>
      </c>
      <c r="X179" s="12">
        <f>W179*(1+'Data MOP'!AC173)</f>
        <v>2995.6213957584037</v>
      </c>
      <c r="Y179" s="12">
        <f>X179*(1+'Data MOP'!AD173)</f>
        <v>3037.6765557420526</v>
      </c>
      <c r="Z179" s="12">
        <f>Y179*(1+'Data MOP'!AE173)</f>
        <v>3079.7317157257021</v>
      </c>
      <c r="AA179" s="12">
        <f>Z179*(1+'Data MOP'!AF173)</f>
        <v>3121.7868757093511</v>
      </c>
      <c r="AB179" s="12">
        <f>AA179*(1+'Data MOP'!AG173)</f>
        <v>3173.5470726123044</v>
      </c>
      <c r="AC179" s="12">
        <f>AB179*(1+'Data MOP'!AH173)</f>
        <v>3225.3072695152573</v>
      </c>
      <c r="AD179" s="12">
        <f>AC179*(1+'Data MOP'!AI173)</f>
        <v>3277.0674664182106</v>
      </c>
      <c r="AE179" s="12">
        <f>AD179*(1+'Data MOP'!AJ173)</f>
        <v>3328.8276633211635</v>
      </c>
      <c r="AF179" s="12">
        <f>AE179*(1+'Data MOP'!AK173)</f>
        <v>3380.5878602241169</v>
      </c>
      <c r="AG179" s="12">
        <f>AF179*(1+'Data MOP'!AL173)</f>
        <v>3432.3480571270698</v>
      </c>
      <c r="AH179" s="12">
        <f>AG179*(1+'Data MOP'!AM173)</f>
        <v>3484.1082540300226</v>
      </c>
      <c r="AI179" s="12">
        <f>AH179*(1+'Data MOP'!AN173)</f>
        <v>3535.8684509329755</v>
      </c>
      <c r="AJ179" s="12">
        <f>AI179*(1+'Data MOP'!AO173)</f>
        <v>3587.6286478359284</v>
      </c>
      <c r="AK179" s="12">
        <f>AJ179*(1+'Data MOP'!AP173)</f>
        <v>3639.3888447388817</v>
      </c>
    </row>
    <row r="180" spans="1:37">
      <c r="A180" s="2" t="s">
        <v>11</v>
      </c>
      <c r="B180" s="47">
        <f t="shared" ref="B180:AK185" si="64">(B139+B151+B167)*10^3</f>
        <v>102.45353759322717</v>
      </c>
      <c r="C180">
        <f t="shared" si="60"/>
        <v>102.89236041120742</v>
      </c>
      <c r="D180">
        <f t="shared" si="60"/>
        <v>103.33118322918766</v>
      </c>
      <c r="E180">
        <f t="shared" si="60"/>
        <v>103.77000604716791</v>
      </c>
      <c r="F180">
        <f t="shared" si="60"/>
        <v>104.20882886514815</v>
      </c>
      <c r="G180" s="47">
        <f t="shared" si="64"/>
        <v>104.6476516831284</v>
      </c>
      <c r="H180" s="23">
        <f t="shared" si="61"/>
        <v>104.73541624672445</v>
      </c>
      <c r="I180" s="23">
        <f t="shared" si="61"/>
        <v>104.82318081032049</v>
      </c>
      <c r="J180" s="23">
        <f t="shared" si="61"/>
        <v>104.91094537391655</v>
      </c>
      <c r="K180" s="23">
        <f t="shared" si="61"/>
        <v>104.99870993751259</v>
      </c>
      <c r="L180" s="47">
        <f t="shared" si="64"/>
        <v>105.08647450110864</v>
      </c>
      <c r="M180" s="23">
        <f t="shared" si="47"/>
        <v>105.52529731908889</v>
      </c>
      <c r="N180" s="23">
        <f t="shared" si="47"/>
        <v>105.96412013706913</v>
      </c>
      <c r="O180" s="23">
        <f t="shared" si="47"/>
        <v>106.40294295504938</v>
      </c>
      <c r="P180" s="23">
        <f t="shared" si="47"/>
        <v>106.84176577302962</v>
      </c>
      <c r="Q180" s="47">
        <f t="shared" si="64"/>
        <v>107.28058859100987</v>
      </c>
      <c r="R180" s="23">
        <f t="shared" si="48"/>
        <v>107.36835315460593</v>
      </c>
      <c r="S180" s="23">
        <f t="shared" si="48"/>
        <v>107.45611771820198</v>
      </c>
      <c r="T180" s="23">
        <f t="shared" si="48"/>
        <v>107.54388228179802</v>
      </c>
      <c r="U180" s="23">
        <f t="shared" si="48"/>
        <v>107.63164684539407</v>
      </c>
      <c r="V180" s="47">
        <f t="shared" si="64"/>
        <v>107.71941140899013</v>
      </c>
      <c r="W180" s="23">
        <f t="shared" si="49"/>
        <v>108.15823422697038</v>
      </c>
      <c r="X180" s="23">
        <f t="shared" si="49"/>
        <v>108.59705704495062</v>
      </c>
      <c r="Y180" s="23">
        <f t="shared" si="49"/>
        <v>109.03587986293087</v>
      </c>
      <c r="Z180" s="23">
        <f t="shared" si="49"/>
        <v>109.47470268091111</v>
      </c>
      <c r="AA180" s="47">
        <f t="shared" si="64"/>
        <v>109.91352549889136</v>
      </c>
      <c r="AB180" s="23">
        <f t="shared" si="50"/>
        <v>110.00129006248741</v>
      </c>
      <c r="AC180" s="23">
        <f t="shared" si="50"/>
        <v>110.08905462608345</v>
      </c>
      <c r="AD180" s="23">
        <f t="shared" si="50"/>
        <v>110.17681918967951</v>
      </c>
      <c r="AE180" s="23">
        <f t="shared" si="50"/>
        <v>110.26458375327555</v>
      </c>
      <c r="AF180" s="47">
        <f t="shared" si="64"/>
        <v>110.3523483168716</v>
      </c>
      <c r="AG180" s="23">
        <f t="shared" si="51"/>
        <v>110.79117113485184</v>
      </c>
      <c r="AH180" s="23">
        <f t="shared" si="51"/>
        <v>111.22999395283209</v>
      </c>
      <c r="AI180" s="23">
        <f t="shared" si="51"/>
        <v>111.66881677081233</v>
      </c>
      <c r="AJ180" s="23">
        <f t="shared" si="51"/>
        <v>112.10763958879258</v>
      </c>
      <c r="AK180" s="47">
        <f t="shared" si="64"/>
        <v>112.54646240677282</v>
      </c>
    </row>
    <row r="181" spans="1:37">
      <c r="A181" s="2" t="s">
        <v>12</v>
      </c>
      <c r="B181" s="47">
        <f t="shared" si="64"/>
        <v>0</v>
      </c>
      <c r="C181">
        <f t="shared" si="60"/>
        <v>0</v>
      </c>
      <c r="D181">
        <f t="shared" si="60"/>
        <v>0</v>
      </c>
      <c r="E181">
        <f t="shared" si="60"/>
        <v>0</v>
      </c>
      <c r="F181">
        <f t="shared" si="60"/>
        <v>0</v>
      </c>
      <c r="G181" s="47">
        <f t="shared" si="64"/>
        <v>0</v>
      </c>
      <c r="H181" s="23">
        <f t="shared" si="61"/>
        <v>0</v>
      </c>
      <c r="I181" s="23">
        <f t="shared" si="61"/>
        <v>0</v>
      </c>
      <c r="J181" s="23">
        <f t="shared" si="61"/>
        <v>0</v>
      </c>
      <c r="K181" s="23">
        <f t="shared" si="61"/>
        <v>0</v>
      </c>
      <c r="L181" s="47">
        <f t="shared" si="64"/>
        <v>0</v>
      </c>
      <c r="M181" s="23">
        <f t="shared" si="47"/>
        <v>0</v>
      </c>
      <c r="N181" s="23">
        <f t="shared" si="47"/>
        <v>0</v>
      </c>
      <c r="O181" s="23">
        <f t="shared" si="47"/>
        <v>0</v>
      </c>
      <c r="P181" s="23">
        <f t="shared" si="47"/>
        <v>0</v>
      </c>
      <c r="Q181" s="47">
        <f t="shared" si="64"/>
        <v>0</v>
      </c>
      <c r="R181" s="23">
        <f t="shared" si="48"/>
        <v>0</v>
      </c>
      <c r="S181" s="23">
        <f t="shared" si="48"/>
        <v>0</v>
      </c>
      <c r="T181" s="23">
        <f t="shared" si="48"/>
        <v>0</v>
      </c>
      <c r="U181" s="23">
        <f t="shared" si="48"/>
        <v>0</v>
      </c>
      <c r="V181" s="47">
        <f t="shared" si="64"/>
        <v>0</v>
      </c>
      <c r="W181" s="23">
        <f t="shared" si="49"/>
        <v>0</v>
      </c>
      <c r="X181" s="23">
        <f t="shared" si="49"/>
        <v>0</v>
      </c>
      <c r="Y181" s="23">
        <f t="shared" si="49"/>
        <v>0</v>
      </c>
      <c r="Z181" s="23">
        <f t="shared" si="49"/>
        <v>0</v>
      </c>
      <c r="AA181" s="47">
        <f t="shared" si="64"/>
        <v>0</v>
      </c>
      <c r="AB181" s="23">
        <f t="shared" si="50"/>
        <v>0</v>
      </c>
      <c r="AC181" s="23">
        <f t="shared" si="50"/>
        <v>0</v>
      </c>
      <c r="AD181" s="23">
        <f t="shared" si="50"/>
        <v>0</v>
      </c>
      <c r="AE181" s="23">
        <f t="shared" si="50"/>
        <v>0</v>
      </c>
      <c r="AF181" s="47">
        <f t="shared" si="64"/>
        <v>0</v>
      </c>
      <c r="AG181" s="23">
        <f t="shared" si="51"/>
        <v>0</v>
      </c>
      <c r="AH181" s="23">
        <f t="shared" si="51"/>
        <v>0</v>
      </c>
      <c r="AI181" s="23">
        <f t="shared" si="51"/>
        <v>0</v>
      </c>
      <c r="AJ181" s="23">
        <f t="shared" si="51"/>
        <v>0</v>
      </c>
      <c r="AK181" s="47">
        <f t="shared" si="64"/>
        <v>0</v>
      </c>
    </row>
    <row r="182" spans="1:37">
      <c r="A182" s="2" t="s">
        <v>13</v>
      </c>
      <c r="B182" s="47">
        <f t="shared" si="64"/>
        <v>0</v>
      </c>
      <c r="C182">
        <f t="shared" si="60"/>
        <v>0</v>
      </c>
      <c r="D182">
        <f t="shared" si="60"/>
        <v>0</v>
      </c>
      <c r="E182">
        <f t="shared" si="60"/>
        <v>0</v>
      </c>
      <c r="F182">
        <f t="shared" si="60"/>
        <v>0</v>
      </c>
      <c r="G182" s="47">
        <f t="shared" si="64"/>
        <v>0</v>
      </c>
      <c r="H182" s="23">
        <f t="shared" si="61"/>
        <v>0</v>
      </c>
      <c r="I182" s="23">
        <f t="shared" si="61"/>
        <v>0</v>
      </c>
      <c r="J182" s="23">
        <f t="shared" si="61"/>
        <v>0</v>
      </c>
      <c r="K182" s="23">
        <f t="shared" si="61"/>
        <v>0</v>
      </c>
      <c r="L182" s="47">
        <f t="shared" si="64"/>
        <v>0</v>
      </c>
      <c r="M182" s="23">
        <f t="shared" si="47"/>
        <v>0</v>
      </c>
      <c r="N182" s="23">
        <f t="shared" si="47"/>
        <v>0</v>
      </c>
      <c r="O182" s="23">
        <f t="shared" si="47"/>
        <v>0</v>
      </c>
      <c r="P182" s="23">
        <f t="shared" si="47"/>
        <v>0</v>
      </c>
      <c r="Q182" s="47">
        <f t="shared" si="64"/>
        <v>0</v>
      </c>
      <c r="R182" s="23">
        <f t="shared" si="48"/>
        <v>0</v>
      </c>
      <c r="S182" s="23">
        <f t="shared" si="48"/>
        <v>0</v>
      </c>
      <c r="T182" s="23">
        <f t="shared" si="48"/>
        <v>0</v>
      </c>
      <c r="U182" s="23">
        <f t="shared" si="48"/>
        <v>0</v>
      </c>
      <c r="V182" s="47">
        <f t="shared" si="64"/>
        <v>0</v>
      </c>
      <c r="W182" s="23">
        <f t="shared" si="49"/>
        <v>0</v>
      </c>
      <c r="X182" s="23">
        <f t="shared" si="49"/>
        <v>0</v>
      </c>
      <c r="Y182" s="23">
        <f t="shared" si="49"/>
        <v>0</v>
      </c>
      <c r="Z182" s="23">
        <f t="shared" si="49"/>
        <v>0</v>
      </c>
      <c r="AA182" s="47">
        <f t="shared" si="64"/>
        <v>0</v>
      </c>
      <c r="AB182" s="23">
        <f t="shared" si="50"/>
        <v>0</v>
      </c>
      <c r="AC182" s="23">
        <f t="shared" si="50"/>
        <v>0</v>
      </c>
      <c r="AD182" s="23">
        <f t="shared" si="50"/>
        <v>0</v>
      </c>
      <c r="AE182" s="23">
        <f t="shared" si="50"/>
        <v>0</v>
      </c>
      <c r="AF182" s="47">
        <f t="shared" si="64"/>
        <v>0</v>
      </c>
      <c r="AG182" s="23">
        <f t="shared" si="51"/>
        <v>0</v>
      </c>
      <c r="AH182" s="23">
        <f t="shared" si="51"/>
        <v>0</v>
      </c>
      <c r="AI182" s="23">
        <f t="shared" si="51"/>
        <v>0</v>
      </c>
      <c r="AJ182" s="23">
        <f t="shared" si="51"/>
        <v>0</v>
      </c>
      <c r="AK182" s="47">
        <f t="shared" si="64"/>
        <v>0</v>
      </c>
    </row>
    <row r="183" spans="1:37">
      <c r="A183" s="2" t="s">
        <v>14</v>
      </c>
      <c r="B183" s="47">
        <f t="shared" si="64"/>
        <v>154.60223348677061</v>
      </c>
      <c r="C183">
        <f t="shared" si="60"/>
        <v>156.18719013771906</v>
      </c>
      <c r="D183">
        <f t="shared" si="60"/>
        <v>157.77214678866747</v>
      </c>
      <c r="E183">
        <f t="shared" si="60"/>
        <v>159.35710343961591</v>
      </c>
      <c r="F183">
        <f t="shared" si="60"/>
        <v>160.94206009056433</v>
      </c>
      <c r="G183" s="47">
        <f t="shared" si="64"/>
        <v>162.52701674151277</v>
      </c>
      <c r="H183" s="23">
        <f t="shared" si="61"/>
        <v>164.44400807170246</v>
      </c>
      <c r="I183" s="23">
        <f t="shared" si="61"/>
        <v>166.36099940189214</v>
      </c>
      <c r="J183" s="23">
        <f t="shared" si="61"/>
        <v>168.27799073208183</v>
      </c>
      <c r="K183" s="23">
        <f t="shared" si="61"/>
        <v>170.19498206227152</v>
      </c>
      <c r="L183" s="47">
        <f t="shared" si="64"/>
        <v>172.11197339246121</v>
      </c>
      <c r="M183" s="23">
        <f t="shared" si="47"/>
        <v>172.36359671007631</v>
      </c>
      <c r="N183" s="23">
        <f t="shared" si="47"/>
        <v>172.61522002769141</v>
      </c>
      <c r="O183" s="23">
        <f t="shared" si="47"/>
        <v>172.86684334530651</v>
      </c>
      <c r="P183" s="23">
        <f t="shared" si="47"/>
        <v>173.11846666292161</v>
      </c>
      <c r="Q183" s="47">
        <f t="shared" si="64"/>
        <v>173.3700899805367</v>
      </c>
      <c r="R183" s="23">
        <f t="shared" si="48"/>
        <v>173.11221792274824</v>
      </c>
      <c r="S183" s="23">
        <f t="shared" si="48"/>
        <v>172.85434586495978</v>
      </c>
      <c r="T183" s="23">
        <f t="shared" si="48"/>
        <v>172.59647380717135</v>
      </c>
      <c r="U183" s="23">
        <f t="shared" si="48"/>
        <v>172.33860174938289</v>
      </c>
      <c r="V183" s="47">
        <f t="shared" si="64"/>
        <v>172.08072969159443</v>
      </c>
      <c r="W183" s="23">
        <f t="shared" si="49"/>
        <v>173.74218907478331</v>
      </c>
      <c r="X183" s="23">
        <f t="shared" si="49"/>
        <v>175.40364845797217</v>
      </c>
      <c r="Y183" s="23">
        <f t="shared" si="49"/>
        <v>177.06510784116105</v>
      </c>
      <c r="Z183" s="23">
        <f t="shared" si="49"/>
        <v>178.72656722434991</v>
      </c>
      <c r="AA183" s="47">
        <f t="shared" si="64"/>
        <v>180.38802660753879</v>
      </c>
      <c r="AB183" s="23">
        <f t="shared" si="50"/>
        <v>180.72031848417657</v>
      </c>
      <c r="AC183" s="23">
        <f t="shared" si="50"/>
        <v>181.05261036081436</v>
      </c>
      <c r="AD183" s="23">
        <f t="shared" si="50"/>
        <v>181.38490223745211</v>
      </c>
      <c r="AE183" s="23">
        <f t="shared" si="50"/>
        <v>181.71719411408989</v>
      </c>
      <c r="AF183" s="47">
        <f t="shared" si="64"/>
        <v>182.04948599072767</v>
      </c>
      <c r="AG183" s="23">
        <f t="shared" si="51"/>
        <v>183.71094537391656</v>
      </c>
      <c r="AH183" s="23">
        <f t="shared" si="51"/>
        <v>185.37240475710541</v>
      </c>
      <c r="AI183" s="23">
        <f t="shared" si="51"/>
        <v>187.0338641402943</v>
      </c>
      <c r="AJ183" s="23">
        <f t="shared" si="51"/>
        <v>188.69532352348315</v>
      </c>
      <c r="AK183" s="47">
        <f t="shared" si="64"/>
        <v>190.35678290667204</v>
      </c>
    </row>
    <row r="184" spans="1:37">
      <c r="A184" s="2" t="s">
        <v>15</v>
      </c>
      <c r="B184" s="47">
        <f t="shared" si="64"/>
        <v>90.758516428139487</v>
      </c>
      <c r="C184">
        <f t="shared" si="60"/>
        <v>91.018645434388233</v>
      </c>
      <c r="D184">
        <f t="shared" si="60"/>
        <v>91.278774440636965</v>
      </c>
      <c r="E184">
        <f t="shared" si="60"/>
        <v>91.538903446885712</v>
      </c>
      <c r="F184">
        <f t="shared" si="60"/>
        <v>91.799032453134444</v>
      </c>
      <c r="G184" s="47">
        <f t="shared" si="64"/>
        <v>92.059161459383191</v>
      </c>
      <c r="H184" s="23">
        <f t="shared" si="61"/>
        <v>92.111187260632931</v>
      </c>
      <c r="I184" s="23">
        <f t="shared" si="61"/>
        <v>92.163213061882686</v>
      </c>
      <c r="J184" s="23">
        <f t="shared" si="61"/>
        <v>92.215238863132427</v>
      </c>
      <c r="K184" s="23">
        <f t="shared" si="61"/>
        <v>92.267264664382182</v>
      </c>
      <c r="L184" s="47">
        <f t="shared" si="64"/>
        <v>92.319290465631923</v>
      </c>
      <c r="M184" s="23">
        <f t="shared" si="47"/>
        <v>92.579419471880669</v>
      </c>
      <c r="N184" s="23">
        <f t="shared" si="47"/>
        <v>92.839548478129402</v>
      </c>
      <c r="O184" s="23">
        <f t="shared" si="47"/>
        <v>93.099677484378148</v>
      </c>
      <c r="P184" s="23">
        <f t="shared" si="47"/>
        <v>93.35980649062688</v>
      </c>
      <c r="Q184" s="47">
        <f t="shared" si="64"/>
        <v>93.619935496875627</v>
      </c>
      <c r="R184" s="23">
        <f t="shared" si="48"/>
        <v>93.671961298125368</v>
      </c>
      <c r="S184" s="23">
        <f t="shared" si="48"/>
        <v>93.723987099375123</v>
      </c>
      <c r="T184" s="23">
        <f t="shared" si="48"/>
        <v>93.776012900624863</v>
      </c>
      <c r="U184" s="23">
        <f t="shared" si="48"/>
        <v>93.828038701874618</v>
      </c>
      <c r="V184" s="47">
        <f t="shared" si="64"/>
        <v>93.880064503124359</v>
      </c>
      <c r="W184" s="23">
        <f t="shared" si="49"/>
        <v>94.140193509373105</v>
      </c>
      <c r="X184" s="23">
        <f t="shared" si="49"/>
        <v>94.400322515621838</v>
      </c>
      <c r="Y184" s="23">
        <f t="shared" si="49"/>
        <v>94.660451521870584</v>
      </c>
      <c r="Z184" s="23">
        <f t="shared" si="49"/>
        <v>94.920580528119316</v>
      </c>
      <c r="AA184" s="47">
        <f t="shared" si="64"/>
        <v>95.180709534368063</v>
      </c>
      <c r="AB184" s="23">
        <f t="shared" si="50"/>
        <v>95.232735335617804</v>
      </c>
      <c r="AC184" s="23">
        <f t="shared" si="50"/>
        <v>95.284761136867559</v>
      </c>
      <c r="AD184" s="23">
        <f t="shared" si="50"/>
        <v>95.336786938117299</v>
      </c>
      <c r="AE184" s="23">
        <f t="shared" si="50"/>
        <v>95.388812739367054</v>
      </c>
      <c r="AF184" s="47">
        <f t="shared" si="64"/>
        <v>95.440838540616795</v>
      </c>
      <c r="AG184" s="23">
        <f t="shared" si="51"/>
        <v>95.700967546865542</v>
      </c>
      <c r="AH184" s="23">
        <f t="shared" si="51"/>
        <v>95.961096553114274</v>
      </c>
      <c r="AI184" s="23">
        <f t="shared" si="51"/>
        <v>96.22122555936302</v>
      </c>
      <c r="AJ184" s="23">
        <f t="shared" si="51"/>
        <v>96.481354565611753</v>
      </c>
      <c r="AK184" s="47">
        <f t="shared" si="64"/>
        <v>96.741483571860499</v>
      </c>
    </row>
    <row r="185" spans="1:37">
      <c r="A185" s="2" t="s">
        <v>16</v>
      </c>
      <c r="B185" s="47">
        <f t="shared" si="64"/>
        <v>0</v>
      </c>
      <c r="C185">
        <f t="shared" si="60"/>
        <v>0</v>
      </c>
      <c r="D185">
        <f t="shared" si="60"/>
        <v>0</v>
      </c>
      <c r="E185">
        <f t="shared" si="60"/>
        <v>0</v>
      </c>
      <c r="F185">
        <f t="shared" si="60"/>
        <v>0</v>
      </c>
      <c r="G185" s="47">
        <f t="shared" si="64"/>
        <v>0</v>
      </c>
      <c r="H185" s="23">
        <f t="shared" si="61"/>
        <v>0</v>
      </c>
      <c r="I185" s="23">
        <f t="shared" si="61"/>
        <v>0</v>
      </c>
      <c r="J185" s="23">
        <f t="shared" si="61"/>
        <v>0</v>
      </c>
      <c r="K185" s="23">
        <f t="shared" si="61"/>
        <v>0</v>
      </c>
      <c r="L185" s="47">
        <f t="shared" si="64"/>
        <v>0</v>
      </c>
      <c r="M185" s="23">
        <f t="shared" si="47"/>
        <v>0</v>
      </c>
      <c r="N185" s="23">
        <f t="shared" si="47"/>
        <v>0</v>
      </c>
      <c r="O185" s="23">
        <f t="shared" si="47"/>
        <v>0</v>
      </c>
      <c r="P185" s="23">
        <f t="shared" si="47"/>
        <v>0</v>
      </c>
      <c r="Q185" s="47">
        <f t="shared" si="64"/>
        <v>0</v>
      </c>
      <c r="R185" s="23">
        <f t="shared" si="48"/>
        <v>0</v>
      </c>
      <c r="S185" s="23">
        <f t="shared" si="48"/>
        <v>0</v>
      </c>
      <c r="T185" s="23">
        <f t="shared" si="48"/>
        <v>0</v>
      </c>
      <c r="U185" s="23">
        <f t="shared" si="48"/>
        <v>0</v>
      </c>
      <c r="V185" s="47">
        <f t="shared" si="64"/>
        <v>0</v>
      </c>
      <c r="W185" s="23">
        <f t="shared" si="49"/>
        <v>0</v>
      </c>
      <c r="X185" s="23">
        <f t="shared" si="49"/>
        <v>0</v>
      </c>
      <c r="Y185" s="23">
        <f t="shared" si="49"/>
        <v>0</v>
      </c>
      <c r="Z185" s="23">
        <f t="shared" si="49"/>
        <v>0</v>
      </c>
      <c r="AA185" s="47">
        <f t="shared" si="64"/>
        <v>0</v>
      </c>
      <c r="AB185" s="23">
        <f t="shared" si="50"/>
        <v>0</v>
      </c>
      <c r="AC185" s="23">
        <f t="shared" si="50"/>
        <v>0</v>
      </c>
      <c r="AD185" s="23">
        <f t="shared" si="50"/>
        <v>0</v>
      </c>
      <c r="AE185" s="23">
        <f t="shared" si="50"/>
        <v>0</v>
      </c>
      <c r="AF185" s="47">
        <f t="shared" si="64"/>
        <v>0</v>
      </c>
      <c r="AG185" s="23">
        <f t="shared" si="51"/>
        <v>0</v>
      </c>
      <c r="AH185" s="23">
        <f t="shared" si="51"/>
        <v>0</v>
      </c>
      <c r="AI185" s="23">
        <f t="shared" si="51"/>
        <v>0</v>
      </c>
      <c r="AJ185" s="23">
        <f t="shared" si="51"/>
        <v>0</v>
      </c>
      <c r="AK185" s="47">
        <f t="shared" si="64"/>
        <v>0</v>
      </c>
    </row>
    <row r="186" spans="1:37">
      <c r="B186" s="47"/>
      <c r="G186" s="47"/>
      <c r="H186" s="23"/>
      <c r="I186" s="23"/>
      <c r="J186" s="23"/>
      <c r="K186" s="23"/>
      <c r="L186" s="47"/>
      <c r="M186" s="23"/>
      <c r="N186" s="23"/>
      <c r="O186" s="23"/>
      <c r="P186" s="23"/>
      <c r="Q186" s="47"/>
      <c r="R186" s="23"/>
      <c r="S186" s="23"/>
      <c r="T186" s="23"/>
      <c r="U186" s="23"/>
      <c r="V186" s="47"/>
      <c r="W186" s="23"/>
      <c r="X186" s="23"/>
      <c r="Y186" s="23"/>
      <c r="Z186" s="23"/>
      <c r="AA186" s="47"/>
      <c r="AB186" s="23"/>
      <c r="AC186" s="23"/>
      <c r="AD186" s="23"/>
      <c r="AE186" s="23"/>
      <c r="AF186" s="47"/>
      <c r="AG186" s="23"/>
      <c r="AH186" s="23"/>
      <c r="AI186" s="23"/>
      <c r="AJ186" s="23"/>
      <c r="AK186" s="47"/>
    </row>
    <row r="187" spans="1:37" ht="14.65" thickBot="1">
      <c r="A187" s="1" t="s">
        <v>67</v>
      </c>
      <c r="B187" s="47"/>
      <c r="C187">
        <f t="shared" si="60"/>
        <v>0</v>
      </c>
      <c r="D187">
        <f t="shared" si="60"/>
        <v>0</v>
      </c>
      <c r="E187">
        <f t="shared" si="60"/>
        <v>0</v>
      </c>
      <c r="F187">
        <f t="shared" si="60"/>
        <v>0</v>
      </c>
      <c r="G187" s="47"/>
      <c r="H187" s="23">
        <f t="shared" si="61"/>
        <v>0</v>
      </c>
      <c r="I187" s="23">
        <f t="shared" si="61"/>
        <v>0</v>
      </c>
      <c r="J187" s="23">
        <f t="shared" si="61"/>
        <v>0</v>
      </c>
      <c r="K187" s="23">
        <f t="shared" si="61"/>
        <v>0</v>
      </c>
      <c r="L187" s="47"/>
      <c r="M187" s="23">
        <f t="shared" si="47"/>
        <v>0</v>
      </c>
      <c r="N187" s="23">
        <f t="shared" si="47"/>
        <v>0</v>
      </c>
      <c r="O187" s="23">
        <f t="shared" si="47"/>
        <v>0</v>
      </c>
      <c r="P187" s="23">
        <f t="shared" si="47"/>
        <v>0</v>
      </c>
      <c r="Q187" s="47"/>
      <c r="R187" s="23">
        <f t="shared" si="48"/>
        <v>0</v>
      </c>
      <c r="S187" s="23">
        <f t="shared" si="48"/>
        <v>0</v>
      </c>
      <c r="T187" s="23">
        <f t="shared" si="48"/>
        <v>0</v>
      </c>
      <c r="U187" s="23">
        <f t="shared" si="48"/>
        <v>0</v>
      </c>
      <c r="V187" s="47"/>
      <c r="W187" s="23">
        <f t="shared" si="49"/>
        <v>0</v>
      </c>
      <c r="X187" s="23">
        <f t="shared" si="49"/>
        <v>0</v>
      </c>
      <c r="Y187" s="23">
        <f t="shared" si="49"/>
        <v>0</v>
      </c>
      <c r="Z187" s="23">
        <f t="shared" si="49"/>
        <v>0</v>
      </c>
      <c r="AA187" s="47"/>
      <c r="AB187" s="23">
        <f t="shared" si="50"/>
        <v>0</v>
      </c>
      <c r="AC187" s="23">
        <f t="shared" si="50"/>
        <v>0</v>
      </c>
      <c r="AD187" s="23">
        <f t="shared" si="50"/>
        <v>0</v>
      </c>
      <c r="AE187" s="23">
        <f t="shared" si="50"/>
        <v>0</v>
      </c>
      <c r="AF187" s="47"/>
      <c r="AG187" s="23">
        <f t="shared" si="51"/>
        <v>0</v>
      </c>
      <c r="AH187" s="23">
        <f t="shared" si="51"/>
        <v>0</v>
      </c>
      <c r="AI187" s="23">
        <f t="shared" si="51"/>
        <v>0</v>
      </c>
      <c r="AJ187" s="23">
        <f t="shared" si="51"/>
        <v>0</v>
      </c>
      <c r="AK187" s="47"/>
    </row>
    <row r="188" spans="1:37" s="12" customFormat="1">
      <c r="A188" s="60" t="s">
        <v>7</v>
      </c>
      <c r="B188" s="61">
        <v>523.63366271999996</v>
      </c>
      <c r="C188" s="12">
        <v>518.3803049039999</v>
      </c>
      <c r="D188" s="85">
        <v>519.12677254306186</v>
      </c>
      <c r="E188" s="12">
        <f>D188*(1+'Data MOP'!J182)</f>
        <v>532.05492394172506</v>
      </c>
      <c r="F188" s="12">
        <f t="shared" si="60"/>
        <v>1032.3123325439999</v>
      </c>
      <c r="G188" s="61">
        <v>1159.482</v>
      </c>
      <c r="H188" s="61">
        <f t="shared" si="61"/>
        <v>1179.0178000000001</v>
      </c>
      <c r="I188" s="61">
        <f t="shared" si="61"/>
        <v>1198.5536</v>
      </c>
      <c r="J188" s="61">
        <f t="shared" si="61"/>
        <v>1218.0894000000001</v>
      </c>
      <c r="K188" s="61">
        <f t="shared" si="61"/>
        <v>1237.6251999999999</v>
      </c>
      <c r="L188" s="61">
        <v>1257.1610000000001</v>
      </c>
      <c r="M188" s="61">
        <f t="shared" ref="M188:P219" si="65">$L188+((M$1-$L$1)*($Q188-$L188)/($Q$1-$L$1))</f>
        <v>1276.4612</v>
      </c>
      <c r="N188" s="61">
        <f t="shared" si="65"/>
        <v>1295.7614000000001</v>
      </c>
      <c r="O188" s="61">
        <f t="shared" si="65"/>
        <v>1315.0616</v>
      </c>
      <c r="P188" s="61">
        <f t="shared" si="65"/>
        <v>1334.3618000000001</v>
      </c>
      <c r="Q188" s="61">
        <v>1353.662</v>
      </c>
      <c r="R188" s="61">
        <f t="shared" ref="R188:U219" si="66">$Q188+((R$1-$Q$1)*($V188-$Q188)/($V$1-$Q$1))</f>
        <v>1375.4146000000001</v>
      </c>
      <c r="S188" s="61">
        <f t="shared" si="66"/>
        <v>1397.1671999999999</v>
      </c>
      <c r="T188" s="61">
        <f t="shared" si="66"/>
        <v>1418.9197999999999</v>
      </c>
      <c r="U188" s="61">
        <f t="shared" si="66"/>
        <v>1440.6723999999997</v>
      </c>
      <c r="V188" s="61">
        <v>1462.4249999999997</v>
      </c>
      <c r="W188" s="61">
        <f t="shared" ref="W188:Z219" si="67">$V188+((W$1-$V$1)*($AA188-$V188)/($AA$1-$V$1))</f>
        <v>1483.2517999999998</v>
      </c>
      <c r="X188" s="61">
        <f t="shared" si="67"/>
        <v>1504.0785999999998</v>
      </c>
      <c r="Y188" s="61">
        <f t="shared" si="67"/>
        <v>1524.9053999999996</v>
      </c>
      <c r="Z188" s="61">
        <f t="shared" si="67"/>
        <v>1545.7321999999997</v>
      </c>
      <c r="AA188" s="61">
        <v>1566.5589999999997</v>
      </c>
      <c r="AB188" s="61">
        <f t="shared" ref="AB188:AE219" si="68">$AA188+((AB$1-$AA$1)*($AF188-$AA188)/($AF$1-$AA$1))</f>
        <v>1590.9165999999998</v>
      </c>
      <c r="AC188" s="61">
        <f t="shared" si="68"/>
        <v>1615.2741999999998</v>
      </c>
      <c r="AD188" s="61">
        <f t="shared" si="68"/>
        <v>1639.6317999999999</v>
      </c>
      <c r="AE188" s="61">
        <f t="shared" si="68"/>
        <v>1663.9893999999999</v>
      </c>
      <c r="AF188" s="61">
        <v>1688.347</v>
      </c>
      <c r="AG188" s="61">
        <f t="shared" ref="AG188:AJ219" si="69">$AF188+((AG$1-$AF$1)*($AK188-$AF188)/($AK$1-$AF$1))</f>
        <v>1709.9495999999999</v>
      </c>
      <c r="AH188" s="61">
        <f t="shared" si="69"/>
        <v>1731.5521999999999</v>
      </c>
      <c r="AI188" s="61">
        <f t="shared" si="69"/>
        <v>1753.1548</v>
      </c>
      <c r="AJ188" s="61">
        <f t="shared" si="69"/>
        <v>1774.7574</v>
      </c>
      <c r="AK188" s="61">
        <v>1796.36</v>
      </c>
    </row>
    <row r="189" spans="1:37" s="12" customFormat="1">
      <c r="A189" s="60" t="s">
        <v>8</v>
      </c>
      <c r="B189" s="61">
        <v>70.173000000000002</v>
      </c>
      <c r="C189" s="12">
        <v>68.972399999999993</v>
      </c>
      <c r="D189" s="86">
        <v>75.753858992805746</v>
      </c>
      <c r="E189" s="12">
        <f>D189*(1+'Data MOP'!J184)</f>
        <v>76.595642036844097</v>
      </c>
      <c r="F189" s="12">
        <f t="shared" si="60"/>
        <v>125.74419999999998</v>
      </c>
      <c r="G189" s="61">
        <v>139.63699999999997</v>
      </c>
      <c r="H189" s="61">
        <f t="shared" si="61"/>
        <v>140.59759999999997</v>
      </c>
      <c r="I189" s="61">
        <f t="shared" si="61"/>
        <v>141.55819999999997</v>
      </c>
      <c r="J189" s="61">
        <f t="shared" si="61"/>
        <v>142.5188</v>
      </c>
      <c r="K189" s="61">
        <f t="shared" si="61"/>
        <v>143.4794</v>
      </c>
      <c r="L189" s="61">
        <v>144.44</v>
      </c>
      <c r="M189" s="61">
        <f t="shared" si="65"/>
        <v>145.76</v>
      </c>
      <c r="N189" s="61">
        <f t="shared" si="65"/>
        <v>147.07999999999998</v>
      </c>
      <c r="O189" s="61">
        <f t="shared" si="65"/>
        <v>148.4</v>
      </c>
      <c r="P189" s="61">
        <f t="shared" si="65"/>
        <v>149.72</v>
      </c>
      <c r="Q189" s="61">
        <v>151.04</v>
      </c>
      <c r="R189" s="61">
        <f t="shared" si="66"/>
        <v>151.04</v>
      </c>
      <c r="S189" s="61">
        <f t="shared" si="66"/>
        <v>151.04</v>
      </c>
      <c r="T189" s="61">
        <f t="shared" si="66"/>
        <v>151.03999999999996</v>
      </c>
      <c r="U189" s="61">
        <f t="shared" si="66"/>
        <v>151.03999999999996</v>
      </c>
      <c r="V189" s="61">
        <v>151.03999999999996</v>
      </c>
      <c r="W189" s="61">
        <f t="shared" si="67"/>
        <v>150.98499999999996</v>
      </c>
      <c r="X189" s="61">
        <f t="shared" si="67"/>
        <v>150.92999999999995</v>
      </c>
      <c r="Y189" s="61">
        <f t="shared" si="67"/>
        <v>150.87499999999997</v>
      </c>
      <c r="Z189" s="61">
        <f t="shared" si="67"/>
        <v>150.81999999999996</v>
      </c>
      <c r="AA189" s="61">
        <v>150.76499999999996</v>
      </c>
      <c r="AB189" s="61">
        <f t="shared" si="68"/>
        <v>150.42099999999996</v>
      </c>
      <c r="AC189" s="61">
        <f t="shared" si="68"/>
        <v>150.07699999999997</v>
      </c>
      <c r="AD189" s="61">
        <f t="shared" si="68"/>
        <v>149.733</v>
      </c>
      <c r="AE189" s="61">
        <f t="shared" si="68"/>
        <v>149.38900000000001</v>
      </c>
      <c r="AF189" s="61">
        <v>149.04500000000002</v>
      </c>
      <c r="AG189" s="61">
        <f t="shared" si="69"/>
        <v>152.66520000000003</v>
      </c>
      <c r="AH189" s="61">
        <f t="shared" si="69"/>
        <v>156.28540000000001</v>
      </c>
      <c r="AI189" s="61">
        <f t="shared" si="69"/>
        <v>159.90560000000002</v>
      </c>
      <c r="AJ189" s="61">
        <f t="shared" si="69"/>
        <v>163.5258</v>
      </c>
      <c r="AK189" s="61">
        <v>167.14600000000002</v>
      </c>
    </row>
    <row r="190" spans="1:37" s="12" customFormat="1">
      <c r="A190" s="60" t="s">
        <v>9</v>
      </c>
      <c r="B190" s="61">
        <v>5.7616903013698648</v>
      </c>
      <c r="C190" s="12">
        <v>0</v>
      </c>
      <c r="D190" s="86">
        <v>0</v>
      </c>
      <c r="E190" s="12">
        <f>D190*(1+'Data MOP'!J186)</f>
        <v>0</v>
      </c>
      <c r="F190" s="12">
        <f t="shared" si="60"/>
        <v>5.141938060273973</v>
      </c>
      <c r="G190" s="61">
        <v>4.9870000000000001</v>
      </c>
      <c r="H190" s="61">
        <f t="shared" si="61"/>
        <v>5.327</v>
      </c>
      <c r="I190" s="61">
        <f t="shared" si="61"/>
        <v>5.6669999999999998</v>
      </c>
      <c r="J190" s="61">
        <f t="shared" si="61"/>
        <v>6.0069999999999997</v>
      </c>
      <c r="K190" s="61">
        <f t="shared" si="61"/>
        <v>6.3469999999999995</v>
      </c>
      <c r="L190" s="61">
        <v>6.6869999999999994</v>
      </c>
      <c r="M190" s="61">
        <f t="shared" si="65"/>
        <v>7.0593999999999992</v>
      </c>
      <c r="N190" s="61">
        <f t="shared" si="65"/>
        <v>7.4317999999999991</v>
      </c>
      <c r="O190" s="61">
        <f t="shared" si="65"/>
        <v>7.8041999999999998</v>
      </c>
      <c r="P190" s="61">
        <f t="shared" si="65"/>
        <v>8.1765999999999988</v>
      </c>
      <c r="Q190" s="61">
        <v>8.5489999999999995</v>
      </c>
      <c r="R190" s="61">
        <f t="shared" si="66"/>
        <v>8.8293999999999997</v>
      </c>
      <c r="S190" s="61">
        <f t="shared" si="66"/>
        <v>9.1097999999999999</v>
      </c>
      <c r="T190" s="61">
        <f t="shared" si="66"/>
        <v>9.3902000000000001</v>
      </c>
      <c r="U190" s="61">
        <f t="shared" si="66"/>
        <v>9.6706000000000003</v>
      </c>
      <c r="V190" s="61">
        <v>9.9510000000000005</v>
      </c>
      <c r="W190" s="61">
        <f t="shared" si="67"/>
        <v>10.1806</v>
      </c>
      <c r="X190" s="61">
        <f t="shared" si="67"/>
        <v>10.410200000000001</v>
      </c>
      <c r="Y190" s="61">
        <f t="shared" si="67"/>
        <v>10.639800000000001</v>
      </c>
      <c r="Z190" s="61">
        <f t="shared" si="67"/>
        <v>10.869400000000002</v>
      </c>
      <c r="AA190" s="61">
        <v>11.099000000000002</v>
      </c>
      <c r="AB190" s="61">
        <f t="shared" si="68"/>
        <v>11.580600000000002</v>
      </c>
      <c r="AC190" s="61">
        <f t="shared" si="68"/>
        <v>12.062200000000002</v>
      </c>
      <c r="AD190" s="61">
        <f t="shared" si="68"/>
        <v>12.543800000000003</v>
      </c>
      <c r="AE190" s="61">
        <f t="shared" si="68"/>
        <v>13.025400000000003</v>
      </c>
      <c r="AF190" s="61">
        <v>13.507000000000003</v>
      </c>
      <c r="AG190" s="61">
        <f t="shared" si="69"/>
        <v>15.785600000000002</v>
      </c>
      <c r="AH190" s="61">
        <f t="shared" si="69"/>
        <v>18.0642</v>
      </c>
      <c r="AI190" s="61">
        <f t="shared" si="69"/>
        <v>20.342799999999997</v>
      </c>
      <c r="AJ190" s="61">
        <f t="shared" si="69"/>
        <v>22.621399999999994</v>
      </c>
      <c r="AK190" s="61">
        <v>24.899999999999995</v>
      </c>
    </row>
    <row r="191" spans="1:37" s="12" customFormat="1">
      <c r="A191" s="60" t="s">
        <v>10</v>
      </c>
      <c r="B191" s="61">
        <v>455.49900000000002</v>
      </c>
      <c r="C191" s="12">
        <v>442.65636000000001</v>
      </c>
      <c r="D191" s="86">
        <v>486.1789277697842</v>
      </c>
      <c r="E191" s="12">
        <f>D191*(1+'Data MOP'!J188)</f>
        <v>493.01819978106255</v>
      </c>
      <c r="F191" s="12">
        <f t="shared" si="60"/>
        <v>814.21820000000014</v>
      </c>
      <c r="G191" s="61">
        <v>903.89800000000014</v>
      </c>
      <c r="H191" s="61">
        <f t="shared" si="61"/>
        <v>915.70480000000009</v>
      </c>
      <c r="I191" s="61">
        <f t="shared" si="61"/>
        <v>927.51160000000004</v>
      </c>
      <c r="J191" s="61">
        <f t="shared" si="61"/>
        <v>939.31840000000011</v>
      </c>
      <c r="K191" s="61">
        <f t="shared" si="61"/>
        <v>951.12520000000006</v>
      </c>
      <c r="L191" s="61">
        <v>962.93200000000002</v>
      </c>
      <c r="M191" s="61">
        <f t="shared" si="65"/>
        <v>973.82240000000002</v>
      </c>
      <c r="N191" s="61">
        <f t="shared" si="65"/>
        <v>984.71280000000002</v>
      </c>
      <c r="O191" s="61">
        <f t="shared" si="65"/>
        <v>995.6031999999999</v>
      </c>
      <c r="P191" s="61">
        <f t="shared" si="65"/>
        <v>1006.4935999999999</v>
      </c>
      <c r="Q191" s="61">
        <v>1017.3839999999999</v>
      </c>
      <c r="R191" s="61">
        <f t="shared" si="66"/>
        <v>1025.5819999999999</v>
      </c>
      <c r="S191" s="61">
        <f t="shared" si="66"/>
        <v>1033.78</v>
      </c>
      <c r="T191" s="61">
        <f t="shared" si="66"/>
        <v>1041.9780000000001</v>
      </c>
      <c r="U191" s="61">
        <f t="shared" si="66"/>
        <v>1050.1759999999999</v>
      </c>
      <c r="V191" s="61">
        <v>1058.374</v>
      </c>
      <c r="W191" s="61">
        <f t="shared" si="67"/>
        <v>1066.1442</v>
      </c>
      <c r="X191" s="61">
        <f t="shared" si="67"/>
        <v>1073.9143999999999</v>
      </c>
      <c r="Y191" s="61">
        <f t="shared" si="67"/>
        <v>1081.6846</v>
      </c>
      <c r="Z191" s="61">
        <f t="shared" si="67"/>
        <v>1089.4548</v>
      </c>
      <c r="AA191" s="61">
        <v>1097.2249999999999</v>
      </c>
      <c r="AB191" s="61">
        <f t="shared" si="68"/>
        <v>1113.4731999999999</v>
      </c>
      <c r="AC191" s="61">
        <f t="shared" si="68"/>
        <v>1129.7213999999999</v>
      </c>
      <c r="AD191" s="61">
        <f t="shared" si="68"/>
        <v>1145.9695999999999</v>
      </c>
      <c r="AE191" s="61">
        <f t="shared" si="68"/>
        <v>1162.2177999999999</v>
      </c>
      <c r="AF191" s="61">
        <v>1178.4659999999999</v>
      </c>
      <c r="AG191" s="61">
        <f t="shared" si="69"/>
        <v>1191.7731999999999</v>
      </c>
      <c r="AH191" s="61">
        <f t="shared" si="69"/>
        <v>1205.0803999999998</v>
      </c>
      <c r="AI191" s="61">
        <f t="shared" si="69"/>
        <v>1218.3876</v>
      </c>
      <c r="AJ191" s="61">
        <f t="shared" si="69"/>
        <v>1231.6948</v>
      </c>
      <c r="AK191" s="61">
        <v>1245.002</v>
      </c>
    </row>
    <row r="192" spans="1:37" s="12" customFormat="1">
      <c r="A192" s="60" t="s">
        <v>11</v>
      </c>
      <c r="B192" s="61">
        <v>150.88964543215343</v>
      </c>
      <c r="C192" s="12">
        <v>187.91042559998527</v>
      </c>
      <c r="D192" s="86">
        <v>166.68664406825087</v>
      </c>
      <c r="E192" s="12">
        <f>D192*(1+'Data MOP'!J190)</f>
        <v>168.00109024192381</v>
      </c>
      <c r="F192" s="12">
        <f t="shared" si="60"/>
        <v>258.58352908643076</v>
      </c>
      <c r="G192" s="61">
        <v>285.50700000000006</v>
      </c>
      <c r="H192" s="61">
        <f t="shared" si="61"/>
        <v>289.12380000000007</v>
      </c>
      <c r="I192" s="61">
        <f t="shared" si="61"/>
        <v>292.74060000000003</v>
      </c>
      <c r="J192" s="61">
        <f t="shared" si="61"/>
        <v>296.35740000000004</v>
      </c>
      <c r="K192" s="61">
        <f t="shared" si="61"/>
        <v>299.9742</v>
      </c>
      <c r="L192" s="61">
        <v>303.59100000000001</v>
      </c>
      <c r="M192" s="61">
        <f t="shared" si="65"/>
        <v>306.70859999999999</v>
      </c>
      <c r="N192" s="61">
        <f t="shared" si="65"/>
        <v>309.82619999999997</v>
      </c>
      <c r="O192" s="61">
        <f t="shared" si="65"/>
        <v>312.94380000000001</v>
      </c>
      <c r="P192" s="61">
        <f t="shared" si="65"/>
        <v>316.06139999999999</v>
      </c>
      <c r="Q192" s="61">
        <v>319.17899999999997</v>
      </c>
      <c r="R192" s="61">
        <f t="shared" si="66"/>
        <v>322.10219999999998</v>
      </c>
      <c r="S192" s="61">
        <f t="shared" si="66"/>
        <v>325.02539999999999</v>
      </c>
      <c r="T192" s="61">
        <f t="shared" si="66"/>
        <v>327.9486</v>
      </c>
      <c r="U192" s="61">
        <f t="shared" si="66"/>
        <v>330.87180000000001</v>
      </c>
      <c r="V192" s="61">
        <v>333.79500000000002</v>
      </c>
      <c r="W192" s="61">
        <f t="shared" si="67"/>
        <v>336.4846</v>
      </c>
      <c r="X192" s="61">
        <f t="shared" si="67"/>
        <v>339.17419999999998</v>
      </c>
      <c r="Y192" s="61">
        <f t="shared" si="67"/>
        <v>341.86380000000003</v>
      </c>
      <c r="Z192" s="61">
        <f t="shared" si="67"/>
        <v>344.55340000000001</v>
      </c>
      <c r="AA192" s="61">
        <v>347.24299999999999</v>
      </c>
      <c r="AB192" s="61">
        <f t="shared" si="68"/>
        <v>343.64</v>
      </c>
      <c r="AC192" s="61">
        <f t="shared" si="68"/>
        <v>340.03699999999998</v>
      </c>
      <c r="AD192" s="61">
        <f t="shared" si="68"/>
        <v>336.43399999999997</v>
      </c>
      <c r="AE192" s="61">
        <f t="shared" si="68"/>
        <v>332.83099999999996</v>
      </c>
      <c r="AF192" s="61">
        <v>329.22799999999995</v>
      </c>
      <c r="AG192" s="61">
        <f t="shared" si="69"/>
        <v>331.67959999999994</v>
      </c>
      <c r="AH192" s="61">
        <f t="shared" si="69"/>
        <v>334.13119999999992</v>
      </c>
      <c r="AI192" s="61">
        <f t="shared" si="69"/>
        <v>336.58279999999996</v>
      </c>
      <c r="AJ192" s="61">
        <f t="shared" si="69"/>
        <v>339.03439999999995</v>
      </c>
      <c r="AK192" s="61">
        <v>341.48599999999993</v>
      </c>
    </row>
    <row r="193" spans="1:38" s="12" customFormat="1">
      <c r="A193" s="60" t="s">
        <v>12</v>
      </c>
      <c r="B193" s="61">
        <v>0</v>
      </c>
      <c r="C193" s="12">
        <v>0</v>
      </c>
      <c r="D193" s="86">
        <v>0</v>
      </c>
      <c r="E193" s="12">
        <v>0</v>
      </c>
      <c r="F193" s="12">
        <f t="shared" si="60"/>
        <v>0</v>
      </c>
      <c r="G193" s="61">
        <v>0</v>
      </c>
      <c r="H193" s="61">
        <f t="shared" si="61"/>
        <v>0</v>
      </c>
      <c r="I193" s="61">
        <f t="shared" si="61"/>
        <v>0</v>
      </c>
      <c r="J193" s="61">
        <f t="shared" si="61"/>
        <v>0</v>
      </c>
      <c r="K193" s="61">
        <f t="shared" si="61"/>
        <v>0</v>
      </c>
      <c r="L193" s="61">
        <v>0</v>
      </c>
      <c r="M193" s="61">
        <f t="shared" si="65"/>
        <v>0</v>
      </c>
      <c r="N193" s="61">
        <f t="shared" si="65"/>
        <v>0</v>
      </c>
      <c r="O193" s="61">
        <f t="shared" si="65"/>
        <v>0</v>
      </c>
      <c r="P193" s="61">
        <f t="shared" si="65"/>
        <v>0</v>
      </c>
      <c r="Q193" s="61">
        <v>0</v>
      </c>
      <c r="R193" s="61">
        <f t="shared" si="66"/>
        <v>0</v>
      </c>
      <c r="S193" s="61">
        <f t="shared" si="66"/>
        <v>0</v>
      </c>
      <c r="T193" s="61">
        <f t="shared" si="66"/>
        <v>0</v>
      </c>
      <c r="U193" s="61">
        <f t="shared" si="66"/>
        <v>0</v>
      </c>
      <c r="V193" s="61">
        <v>0</v>
      </c>
      <c r="W193" s="61">
        <f t="shared" si="67"/>
        <v>0</v>
      </c>
      <c r="X193" s="61">
        <f t="shared" si="67"/>
        <v>0</v>
      </c>
      <c r="Y193" s="61">
        <f t="shared" si="67"/>
        <v>0</v>
      </c>
      <c r="Z193" s="61">
        <f t="shared" si="67"/>
        <v>0</v>
      </c>
      <c r="AA193" s="61">
        <v>0</v>
      </c>
      <c r="AB193" s="61">
        <f t="shared" si="68"/>
        <v>0</v>
      </c>
      <c r="AC193" s="61">
        <f t="shared" si="68"/>
        <v>0</v>
      </c>
      <c r="AD193" s="61">
        <f t="shared" si="68"/>
        <v>0</v>
      </c>
      <c r="AE193" s="61">
        <f t="shared" si="68"/>
        <v>0</v>
      </c>
      <c r="AF193" s="61">
        <v>0</v>
      </c>
      <c r="AG193" s="61">
        <f t="shared" si="69"/>
        <v>0</v>
      </c>
      <c r="AH193" s="61">
        <f t="shared" si="69"/>
        <v>0</v>
      </c>
      <c r="AI193" s="61">
        <f t="shared" si="69"/>
        <v>0</v>
      </c>
      <c r="AJ193" s="61">
        <f t="shared" si="69"/>
        <v>0</v>
      </c>
      <c r="AK193" s="61">
        <v>0</v>
      </c>
    </row>
    <row r="194" spans="1:38" s="12" customFormat="1">
      <c r="A194" s="60" t="s">
        <v>13</v>
      </c>
      <c r="B194" s="61">
        <v>0</v>
      </c>
      <c r="C194" s="12">
        <v>0</v>
      </c>
      <c r="D194" s="86">
        <v>0</v>
      </c>
      <c r="E194" s="12">
        <v>0</v>
      </c>
      <c r="F194" s="12">
        <f t="shared" si="60"/>
        <v>0</v>
      </c>
      <c r="G194" s="61">
        <v>0</v>
      </c>
      <c r="H194" s="61">
        <f t="shared" si="61"/>
        <v>0</v>
      </c>
      <c r="I194" s="61">
        <f t="shared" si="61"/>
        <v>0</v>
      </c>
      <c r="J194" s="61">
        <f t="shared" si="61"/>
        <v>0</v>
      </c>
      <c r="K194" s="61">
        <f t="shared" si="61"/>
        <v>0</v>
      </c>
      <c r="L194" s="61">
        <v>0</v>
      </c>
      <c r="M194" s="61">
        <f t="shared" si="65"/>
        <v>0</v>
      </c>
      <c r="N194" s="61">
        <f t="shared" si="65"/>
        <v>0</v>
      </c>
      <c r="O194" s="61">
        <f t="shared" si="65"/>
        <v>0</v>
      </c>
      <c r="P194" s="61">
        <f t="shared" si="65"/>
        <v>0</v>
      </c>
      <c r="Q194" s="61">
        <v>0</v>
      </c>
      <c r="R194" s="61">
        <f t="shared" si="66"/>
        <v>0</v>
      </c>
      <c r="S194" s="61">
        <f t="shared" si="66"/>
        <v>0</v>
      </c>
      <c r="T194" s="61">
        <f t="shared" si="66"/>
        <v>0</v>
      </c>
      <c r="U194" s="61">
        <f t="shared" si="66"/>
        <v>0</v>
      </c>
      <c r="V194" s="61">
        <v>0</v>
      </c>
      <c r="W194" s="61">
        <f t="shared" si="67"/>
        <v>0</v>
      </c>
      <c r="X194" s="61">
        <f t="shared" si="67"/>
        <v>0</v>
      </c>
      <c r="Y194" s="61">
        <f t="shared" si="67"/>
        <v>0</v>
      </c>
      <c r="Z194" s="61">
        <f t="shared" si="67"/>
        <v>0</v>
      </c>
      <c r="AA194" s="61">
        <v>0</v>
      </c>
      <c r="AB194" s="61">
        <f t="shared" si="68"/>
        <v>0</v>
      </c>
      <c r="AC194" s="61">
        <f t="shared" si="68"/>
        <v>0</v>
      </c>
      <c r="AD194" s="61">
        <f t="shared" si="68"/>
        <v>0</v>
      </c>
      <c r="AE194" s="61">
        <f t="shared" si="68"/>
        <v>0</v>
      </c>
      <c r="AF194" s="61">
        <v>0</v>
      </c>
      <c r="AG194" s="61">
        <f t="shared" si="69"/>
        <v>0</v>
      </c>
      <c r="AH194" s="61">
        <f t="shared" si="69"/>
        <v>0</v>
      </c>
      <c r="AI194" s="61">
        <f t="shared" si="69"/>
        <v>0</v>
      </c>
      <c r="AJ194" s="61">
        <f t="shared" si="69"/>
        <v>0</v>
      </c>
      <c r="AK194" s="61">
        <v>0</v>
      </c>
    </row>
    <row r="195" spans="1:38" s="12" customFormat="1">
      <c r="A195" s="60" t="s">
        <v>14</v>
      </c>
      <c r="B195" s="61">
        <v>0</v>
      </c>
      <c r="C195" s="12">
        <v>0</v>
      </c>
      <c r="D195" s="86">
        <v>0</v>
      </c>
      <c r="E195" s="12">
        <v>0</v>
      </c>
      <c r="F195" s="12">
        <f t="shared" si="60"/>
        <v>0</v>
      </c>
      <c r="G195" s="61">
        <v>0</v>
      </c>
      <c r="H195" s="61">
        <f t="shared" si="61"/>
        <v>0</v>
      </c>
      <c r="I195" s="61">
        <f t="shared" si="61"/>
        <v>0</v>
      </c>
      <c r="J195" s="61">
        <f t="shared" si="61"/>
        <v>0</v>
      </c>
      <c r="K195" s="61">
        <f t="shared" si="61"/>
        <v>0</v>
      </c>
      <c r="L195" s="61">
        <v>0</v>
      </c>
      <c r="M195" s="61">
        <f t="shared" si="65"/>
        <v>0</v>
      </c>
      <c r="N195" s="61">
        <f t="shared" si="65"/>
        <v>0</v>
      </c>
      <c r="O195" s="61">
        <f t="shared" si="65"/>
        <v>0</v>
      </c>
      <c r="P195" s="61">
        <f t="shared" si="65"/>
        <v>0</v>
      </c>
      <c r="Q195" s="61">
        <v>0</v>
      </c>
      <c r="R195" s="61">
        <f t="shared" si="66"/>
        <v>0</v>
      </c>
      <c r="S195" s="61">
        <f t="shared" si="66"/>
        <v>0</v>
      </c>
      <c r="T195" s="61">
        <f t="shared" si="66"/>
        <v>0</v>
      </c>
      <c r="U195" s="61">
        <f t="shared" si="66"/>
        <v>0</v>
      </c>
      <c r="V195" s="61">
        <v>0</v>
      </c>
      <c r="W195" s="61">
        <f t="shared" si="67"/>
        <v>0</v>
      </c>
      <c r="X195" s="61">
        <f t="shared" si="67"/>
        <v>0</v>
      </c>
      <c r="Y195" s="61">
        <f t="shared" si="67"/>
        <v>0</v>
      </c>
      <c r="Z195" s="61">
        <f t="shared" si="67"/>
        <v>0</v>
      </c>
      <c r="AA195" s="61">
        <v>0</v>
      </c>
      <c r="AB195" s="61">
        <f t="shared" si="68"/>
        <v>0</v>
      </c>
      <c r="AC195" s="61">
        <f t="shared" si="68"/>
        <v>0</v>
      </c>
      <c r="AD195" s="61">
        <f t="shared" si="68"/>
        <v>0</v>
      </c>
      <c r="AE195" s="61">
        <f t="shared" si="68"/>
        <v>0</v>
      </c>
      <c r="AF195" s="61">
        <v>0</v>
      </c>
      <c r="AG195" s="61">
        <f t="shared" si="69"/>
        <v>0</v>
      </c>
      <c r="AH195" s="61">
        <f t="shared" si="69"/>
        <v>0</v>
      </c>
      <c r="AI195" s="61">
        <f t="shared" si="69"/>
        <v>0</v>
      </c>
      <c r="AJ195" s="61">
        <f t="shared" si="69"/>
        <v>0</v>
      </c>
      <c r="AK195" s="61">
        <v>0</v>
      </c>
    </row>
    <row r="196" spans="1:38" s="12" customFormat="1">
      <c r="A196" s="60" t="s">
        <v>15</v>
      </c>
      <c r="B196" s="61">
        <v>0</v>
      </c>
      <c r="C196" s="12">
        <v>0</v>
      </c>
      <c r="D196" s="86">
        <v>0</v>
      </c>
      <c r="E196" s="12">
        <v>0</v>
      </c>
      <c r="F196" s="12">
        <f t="shared" si="60"/>
        <v>0</v>
      </c>
      <c r="G196" s="61">
        <v>0</v>
      </c>
      <c r="H196" s="61">
        <f t="shared" si="61"/>
        <v>0</v>
      </c>
      <c r="I196" s="61">
        <f t="shared" si="61"/>
        <v>0</v>
      </c>
      <c r="J196" s="61">
        <f t="shared" si="61"/>
        <v>0</v>
      </c>
      <c r="K196" s="61">
        <f t="shared" si="61"/>
        <v>0</v>
      </c>
      <c r="L196" s="61">
        <v>0</v>
      </c>
      <c r="M196" s="61">
        <f t="shared" si="65"/>
        <v>0</v>
      </c>
      <c r="N196" s="61">
        <f t="shared" si="65"/>
        <v>0</v>
      </c>
      <c r="O196" s="61">
        <f t="shared" si="65"/>
        <v>0</v>
      </c>
      <c r="P196" s="61">
        <f t="shared" si="65"/>
        <v>0</v>
      </c>
      <c r="Q196" s="61">
        <v>0</v>
      </c>
      <c r="R196" s="61">
        <f t="shared" si="66"/>
        <v>0</v>
      </c>
      <c r="S196" s="61">
        <f t="shared" si="66"/>
        <v>0</v>
      </c>
      <c r="T196" s="61">
        <f t="shared" si="66"/>
        <v>0</v>
      </c>
      <c r="U196" s="61">
        <f t="shared" si="66"/>
        <v>0</v>
      </c>
      <c r="V196" s="61">
        <v>0</v>
      </c>
      <c r="W196" s="61">
        <f t="shared" si="67"/>
        <v>0</v>
      </c>
      <c r="X196" s="61">
        <f t="shared" si="67"/>
        <v>0</v>
      </c>
      <c r="Y196" s="61">
        <f t="shared" si="67"/>
        <v>0</v>
      </c>
      <c r="Z196" s="61">
        <f t="shared" si="67"/>
        <v>0</v>
      </c>
      <c r="AA196" s="61">
        <v>0</v>
      </c>
      <c r="AB196" s="61">
        <f t="shared" si="68"/>
        <v>0</v>
      </c>
      <c r="AC196" s="61">
        <f t="shared" si="68"/>
        <v>0</v>
      </c>
      <c r="AD196" s="61">
        <f t="shared" si="68"/>
        <v>0</v>
      </c>
      <c r="AE196" s="61">
        <f t="shared" si="68"/>
        <v>0</v>
      </c>
      <c r="AF196" s="61">
        <v>0</v>
      </c>
      <c r="AG196" s="61">
        <f t="shared" si="69"/>
        <v>0</v>
      </c>
      <c r="AH196" s="61">
        <f t="shared" si="69"/>
        <v>0</v>
      </c>
      <c r="AI196" s="61">
        <f t="shared" si="69"/>
        <v>0</v>
      </c>
      <c r="AJ196" s="61">
        <f t="shared" si="69"/>
        <v>0</v>
      </c>
      <c r="AK196" s="61">
        <v>0</v>
      </c>
    </row>
    <row r="197" spans="1:38" s="12" customFormat="1" ht="14.65" thickBot="1">
      <c r="A197" s="60" t="s">
        <v>16</v>
      </c>
      <c r="B197" s="61">
        <v>0</v>
      </c>
      <c r="C197" s="12">
        <v>0</v>
      </c>
      <c r="D197" s="87">
        <v>0</v>
      </c>
      <c r="E197" s="12">
        <v>0</v>
      </c>
      <c r="F197" s="12">
        <f t="shared" si="60"/>
        <v>0</v>
      </c>
      <c r="G197" s="61">
        <v>0</v>
      </c>
      <c r="H197" s="61">
        <f t="shared" si="61"/>
        <v>0</v>
      </c>
      <c r="I197" s="61">
        <f t="shared" si="61"/>
        <v>0</v>
      </c>
      <c r="J197" s="61">
        <f t="shared" si="61"/>
        <v>0</v>
      </c>
      <c r="K197" s="61">
        <f t="shared" si="61"/>
        <v>0</v>
      </c>
      <c r="L197" s="61">
        <v>0</v>
      </c>
      <c r="M197" s="61">
        <f t="shared" si="65"/>
        <v>0</v>
      </c>
      <c r="N197" s="61">
        <f t="shared" si="65"/>
        <v>0</v>
      </c>
      <c r="O197" s="61">
        <f t="shared" si="65"/>
        <v>0</v>
      </c>
      <c r="P197" s="61">
        <f t="shared" si="65"/>
        <v>0</v>
      </c>
      <c r="Q197" s="61">
        <v>0</v>
      </c>
      <c r="R197" s="61">
        <f t="shared" si="66"/>
        <v>0</v>
      </c>
      <c r="S197" s="61">
        <f t="shared" si="66"/>
        <v>0</v>
      </c>
      <c r="T197" s="61">
        <f t="shared" si="66"/>
        <v>0</v>
      </c>
      <c r="U197" s="61">
        <f t="shared" si="66"/>
        <v>0</v>
      </c>
      <c r="V197" s="61">
        <v>0</v>
      </c>
      <c r="W197" s="61">
        <f t="shared" si="67"/>
        <v>0</v>
      </c>
      <c r="X197" s="61">
        <f t="shared" si="67"/>
        <v>0</v>
      </c>
      <c r="Y197" s="61">
        <f t="shared" si="67"/>
        <v>0</v>
      </c>
      <c r="Z197" s="61">
        <f t="shared" si="67"/>
        <v>0</v>
      </c>
      <c r="AA197" s="61">
        <v>0</v>
      </c>
      <c r="AB197" s="61">
        <f t="shared" si="68"/>
        <v>0</v>
      </c>
      <c r="AC197" s="61">
        <f t="shared" si="68"/>
        <v>0</v>
      </c>
      <c r="AD197" s="61">
        <f t="shared" si="68"/>
        <v>0</v>
      </c>
      <c r="AE197" s="61">
        <f t="shared" si="68"/>
        <v>0</v>
      </c>
      <c r="AF197" s="61">
        <v>0</v>
      </c>
      <c r="AG197" s="61">
        <f t="shared" si="69"/>
        <v>0</v>
      </c>
      <c r="AH197" s="61">
        <f t="shared" si="69"/>
        <v>0</v>
      </c>
      <c r="AI197" s="61">
        <f t="shared" si="69"/>
        <v>0</v>
      </c>
      <c r="AJ197" s="61">
        <f t="shared" si="69"/>
        <v>0</v>
      </c>
      <c r="AK197" s="61">
        <v>0</v>
      </c>
    </row>
    <row r="198" spans="1:38">
      <c r="B198" s="47"/>
      <c r="G198" s="47"/>
      <c r="H198" s="23"/>
      <c r="I198" s="23"/>
      <c r="J198" s="23"/>
      <c r="K198" s="23"/>
      <c r="L198" s="47"/>
      <c r="M198" s="23"/>
      <c r="N198" s="23"/>
      <c r="O198" s="23"/>
      <c r="P198" s="23"/>
      <c r="Q198" s="47"/>
      <c r="R198" s="23"/>
      <c r="S198" s="23"/>
      <c r="T198" s="23"/>
      <c r="U198" s="23"/>
      <c r="V198" s="47"/>
      <c r="W198" s="23"/>
      <c r="X198" s="23"/>
      <c r="Y198" s="23"/>
      <c r="Z198" s="23"/>
      <c r="AA198" s="47"/>
      <c r="AB198" s="23"/>
      <c r="AC198" s="23"/>
      <c r="AD198" s="23"/>
      <c r="AE198" s="23"/>
      <c r="AF198" s="47"/>
      <c r="AG198" s="23"/>
      <c r="AH198" s="23"/>
      <c r="AI198" s="23"/>
      <c r="AJ198" s="23"/>
      <c r="AK198" s="47"/>
    </row>
    <row r="199" spans="1:38" ht="14.65" thickBot="1">
      <c r="A199" s="1" t="s">
        <v>70</v>
      </c>
      <c r="B199" s="47"/>
      <c r="C199">
        <f t="shared" si="60"/>
        <v>0</v>
      </c>
      <c r="D199">
        <f t="shared" si="60"/>
        <v>0</v>
      </c>
      <c r="E199">
        <f t="shared" si="60"/>
        <v>0</v>
      </c>
      <c r="F199">
        <f t="shared" si="60"/>
        <v>0</v>
      </c>
      <c r="G199" s="47"/>
      <c r="H199" s="23">
        <f t="shared" si="61"/>
        <v>0</v>
      </c>
      <c r="I199" s="23">
        <f t="shared" si="61"/>
        <v>0</v>
      </c>
      <c r="J199" s="23">
        <f t="shared" si="61"/>
        <v>0</v>
      </c>
      <c r="K199" s="23">
        <f t="shared" si="61"/>
        <v>0</v>
      </c>
      <c r="L199" s="47"/>
      <c r="M199" s="23">
        <f t="shared" si="65"/>
        <v>0</v>
      </c>
      <c r="N199" s="23">
        <f t="shared" si="65"/>
        <v>0</v>
      </c>
      <c r="O199" s="23">
        <f t="shared" si="65"/>
        <v>0</v>
      </c>
      <c r="P199" s="23">
        <f t="shared" si="65"/>
        <v>0</v>
      </c>
      <c r="Q199" s="47"/>
      <c r="R199" s="23">
        <f t="shared" si="66"/>
        <v>0</v>
      </c>
      <c r="S199" s="23">
        <f t="shared" si="66"/>
        <v>0</v>
      </c>
      <c r="T199" s="23">
        <f t="shared" si="66"/>
        <v>0</v>
      </c>
      <c r="U199" s="23">
        <f t="shared" si="66"/>
        <v>0</v>
      </c>
      <c r="V199" s="47"/>
      <c r="W199" s="23">
        <f t="shared" si="67"/>
        <v>0</v>
      </c>
      <c r="X199" s="23">
        <f t="shared" si="67"/>
        <v>0</v>
      </c>
      <c r="Y199" s="23">
        <f t="shared" si="67"/>
        <v>0</v>
      </c>
      <c r="Z199" s="23">
        <f t="shared" si="67"/>
        <v>0</v>
      </c>
      <c r="AA199" s="47"/>
      <c r="AB199" s="23">
        <f t="shared" si="68"/>
        <v>0</v>
      </c>
      <c r="AC199" s="23">
        <f t="shared" si="68"/>
        <v>0</v>
      </c>
      <c r="AD199" s="23">
        <f t="shared" si="68"/>
        <v>0</v>
      </c>
      <c r="AE199" s="23">
        <f t="shared" si="68"/>
        <v>0</v>
      </c>
      <c r="AF199" s="47"/>
      <c r="AG199" s="23">
        <f t="shared" si="69"/>
        <v>0</v>
      </c>
      <c r="AH199" s="23">
        <f t="shared" si="69"/>
        <v>0</v>
      </c>
      <c r="AI199" s="23">
        <f t="shared" si="69"/>
        <v>0</v>
      </c>
      <c r="AJ199" s="23">
        <f t="shared" si="69"/>
        <v>0</v>
      </c>
      <c r="AK199" s="47"/>
    </row>
    <row r="200" spans="1:38" s="12" customFormat="1">
      <c r="A200" s="60" t="s">
        <v>7</v>
      </c>
      <c r="B200" s="61">
        <v>2314.9420090355156</v>
      </c>
      <c r="C200" s="12">
        <v>2330.7021726266912</v>
      </c>
      <c r="D200" s="76">
        <v>2346.1730533590312</v>
      </c>
      <c r="E200" s="61">
        <f>D200*(1+'Data MOP'!J200)</f>
        <v>2433.1732249900524</v>
      </c>
      <c r="F200" s="61">
        <f>E200*(1+'Data MOP'!K200)</f>
        <v>2520.1733966210732</v>
      </c>
      <c r="G200" s="61">
        <f>F200*(1+'Data MOP'!L200)</f>
        <v>2607.1735682520948</v>
      </c>
      <c r="H200" s="61">
        <f>G200*(1+'Data MOP'!M200)</f>
        <v>2882.5326408614123</v>
      </c>
      <c r="I200" s="61">
        <f>H200*(1+'Data MOP'!N200)</f>
        <v>3157.8917134707299</v>
      </c>
      <c r="J200" s="61">
        <f>I200*(1+'Data MOP'!O200)</f>
        <v>3433.250786080047</v>
      </c>
      <c r="K200" s="61">
        <f>J200*(1+'Data MOP'!P200)</f>
        <v>3708.6098586893645</v>
      </c>
      <c r="L200" s="61">
        <f>K200*(1+'Data MOP'!Q200)</f>
        <v>3983.9689312986825</v>
      </c>
      <c r="M200" s="61">
        <f>L200*(1+'Data MOP'!R200)</f>
        <v>4043.823442787057</v>
      </c>
      <c r="N200" s="61">
        <f>M200*(1+'Data MOP'!S200)</f>
        <v>4103.6779542754311</v>
      </c>
      <c r="O200" s="61">
        <f>N200*(1+'Data MOP'!T200)</f>
        <v>4163.5324657638066</v>
      </c>
      <c r="P200" s="61">
        <f>O200*(1+'Data MOP'!U200)</f>
        <v>4223.3869772521812</v>
      </c>
      <c r="Q200" s="61">
        <f>P200*(1+'Data MOP'!V200)</f>
        <v>4283.2414887405557</v>
      </c>
      <c r="R200" s="61">
        <f>Q200*(1+'Data MOP'!W200)</f>
        <v>4341.0196875614638</v>
      </c>
      <c r="S200" s="61">
        <f>R200*(1+'Data MOP'!X200)</f>
        <v>4398.7978863823719</v>
      </c>
      <c r="T200" s="61">
        <f>S200*(1+'Data MOP'!Y200)</f>
        <v>4456.5760852032799</v>
      </c>
      <c r="U200" s="61">
        <f>T200*(1+'Data MOP'!Z200)</f>
        <v>4514.354284024188</v>
      </c>
      <c r="V200" s="61">
        <f>U200*(1+'Data MOP'!AA200)</f>
        <v>4572.1324828450952</v>
      </c>
      <c r="W200" s="61">
        <f>V200*(1+'Data MOP'!AB200)</f>
        <v>4627.4031794436696</v>
      </c>
      <c r="X200" s="61">
        <f>W200*(1+'Data MOP'!AC200)</f>
        <v>4682.673876042244</v>
      </c>
      <c r="Y200" s="61">
        <f>X200*(1+'Data MOP'!AD200)</f>
        <v>4737.9445726408194</v>
      </c>
      <c r="Z200" s="61">
        <f>Y200*(1+'Data MOP'!AE200)</f>
        <v>4793.2152692393938</v>
      </c>
      <c r="AA200" s="61">
        <f>Z200*(1+'Data MOP'!AF200)</f>
        <v>4848.4859658379692</v>
      </c>
      <c r="AB200" s="61">
        <f>AA200*(1+'Data MOP'!AG200)</f>
        <v>4898.4584421242162</v>
      </c>
      <c r="AC200" s="61">
        <f>AB200*(1+'Data MOP'!AH200)</f>
        <v>4948.4309184104632</v>
      </c>
      <c r="AD200" s="61">
        <f>AC200*(1+'Data MOP'!AI200)</f>
        <v>4998.4033946967102</v>
      </c>
      <c r="AE200" s="61">
        <f>AD200*(1+'Data MOP'!AJ200)</f>
        <v>5048.3758709829572</v>
      </c>
      <c r="AF200" s="61">
        <f>AE200*(1+'Data MOP'!AK200)</f>
        <v>5098.3483472692042</v>
      </c>
      <c r="AG200" s="61">
        <f>AF200*(1+'Data MOP'!AL200)</f>
        <v>5050.4730656712454</v>
      </c>
      <c r="AH200" s="61">
        <f>AG200*(1+'Data MOP'!AM200)</f>
        <v>5002.5977840732867</v>
      </c>
      <c r="AI200" s="61">
        <f>AH200*(1+'Data MOP'!AN200)</f>
        <v>4954.7225024753288</v>
      </c>
      <c r="AJ200" s="61">
        <f>AI200*(1+'Data MOP'!AO200)</f>
        <v>4906.8472208773701</v>
      </c>
      <c r="AK200" s="61">
        <f>AJ200*(1+'Data MOP'!AP200)</f>
        <v>4858.9719392794113</v>
      </c>
    </row>
    <row r="201" spans="1:38" s="12" customFormat="1">
      <c r="A201" s="60" t="s">
        <v>8</v>
      </c>
      <c r="B201" s="61">
        <v>934.69888872000001</v>
      </c>
      <c r="C201" s="12">
        <v>935.49973226880002</v>
      </c>
      <c r="D201" s="77">
        <v>952.29359317081366</v>
      </c>
      <c r="E201" s="61">
        <f>D201*(1+'Data MOP'!J202)</f>
        <v>870.28461329222148</v>
      </c>
      <c r="F201" s="61">
        <f>E201*(1+'Data MOP'!K202)</f>
        <v>788.27563341362929</v>
      </c>
      <c r="G201" s="61">
        <f>F201*(1+'Data MOP'!L202)</f>
        <v>706.26665353503711</v>
      </c>
      <c r="H201" s="61">
        <f>G201*(1+'Data MOP'!M202)</f>
        <v>565.01332282802969</v>
      </c>
      <c r="I201" s="61">
        <f>H201*(1+'Data MOP'!N202)</f>
        <v>423.75999212102226</v>
      </c>
      <c r="J201" s="61">
        <f>I201*(1+'Data MOP'!O202)</f>
        <v>282.50666141401479</v>
      </c>
      <c r="K201" s="61">
        <f>J201*(1+'Data MOP'!P202)</f>
        <v>141.25333070700739</v>
      </c>
      <c r="L201" s="61">
        <f>K201*(1+'Data MOP'!Q202)</f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  <c r="AF201" s="61">
        <v>0</v>
      </c>
      <c r="AG201" s="61">
        <v>0</v>
      </c>
      <c r="AH201" s="61">
        <v>0</v>
      </c>
      <c r="AI201" s="61">
        <v>0</v>
      </c>
      <c r="AJ201" s="61">
        <v>0</v>
      </c>
      <c r="AK201" s="61">
        <v>0</v>
      </c>
      <c r="AL201" s="61"/>
    </row>
    <row r="202" spans="1:38" s="12" customFormat="1">
      <c r="A202" s="60" t="s">
        <v>9</v>
      </c>
      <c r="B202" s="61">
        <v>592.63504622592495</v>
      </c>
      <c r="C202" s="12">
        <v>563.79187896718486</v>
      </c>
      <c r="D202" s="77">
        <v>586.36740815729331</v>
      </c>
      <c r="E202" s="61">
        <f>D202*(1+'Data MOP'!J204)</f>
        <v>535.87098949649589</v>
      </c>
      <c r="F202" s="12">
        <f t="shared" si="60"/>
        <v>568.55778245529837</v>
      </c>
      <c r="G202" s="61">
        <f>'Non-ferrous metallurgy'!D26</f>
        <v>562.53846651264166</v>
      </c>
      <c r="H202" s="61">
        <f t="shared" si="61"/>
        <v>450.03077321011335</v>
      </c>
      <c r="I202" s="61">
        <f t="shared" si="61"/>
        <v>337.52307990758499</v>
      </c>
      <c r="J202" s="61">
        <f t="shared" si="61"/>
        <v>225.01538660505668</v>
      </c>
      <c r="K202" s="61">
        <f t="shared" si="61"/>
        <v>112.50769330252831</v>
      </c>
      <c r="L202" s="61">
        <f>'Non-ferrous metallurgy'!E26</f>
        <v>0</v>
      </c>
      <c r="M202" s="61">
        <f t="shared" si="65"/>
        <v>0</v>
      </c>
      <c r="N202" s="61">
        <f t="shared" si="65"/>
        <v>0</v>
      </c>
      <c r="O202" s="61">
        <f t="shared" si="65"/>
        <v>0</v>
      </c>
      <c r="P202" s="61">
        <f t="shared" si="65"/>
        <v>0</v>
      </c>
      <c r="Q202" s="61">
        <f>'Non-ferrous metallurgy'!F26</f>
        <v>0</v>
      </c>
      <c r="R202" s="61">
        <f t="shared" si="66"/>
        <v>0</v>
      </c>
      <c r="S202" s="61">
        <f t="shared" si="66"/>
        <v>0</v>
      </c>
      <c r="T202" s="61">
        <f t="shared" si="66"/>
        <v>0</v>
      </c>
      <c r="U202" s="61">
        <f t="shared" si="66"/>
        <v>0</v>
      </c>
      <c r="V202" s="61">
        <f>'Non-ferrous metallurgy'!G26</f>
        <v>0</v>
      </c>
      <c r="W202" s="61">
        <f t="shared" si="67"/>
        <v>0</v>
      </c>
      <c r="X202" s="61">
        <f t="shared" si="67"/>
        <v>0</v>
      </c>
      <c r="Y202" s="61">
        <f t="shared" si="67"/>
        <v>0</v>
      </c>
      <c r="Z202" s="61">
        <f t="shared" si="67"/>
        <v>0</v>
      </c>
      <c r="AA202" s="61">
        <f>'Non-ferrous metallurgy'!H26</f>
        <v>0</v>
      </c>
      <c r="AB202" s="61">
        <f t="shared" si="68"/>
        <v>0</v>
      </c>
      <c r="AC202" s="61">
        <f t="shared" si="68"/>
        <v>0</v>
      </c>
      <c r="AD202" s="61">
        <f t="shared" si="68"/>
        <v>0</v>
      </c>
      <c r="AE202" s="61">
        <f t="shared" si="68"/>
        <v>0</v>
      </c>
      <c r="AF202" s="61">
        <f>'Non-ferrous metallurgy'!I26</f>
        <v>0</v>
      </c>
      <c r="AG202" s="61">
        <f t="shared" si="69"/>
        <v>88.318800688150233</v>
      </c>
      <c r="AH202" s="61">
        <f t="shared" si="69"/>
        <v>176.63760137630047</v>
      </c>
      <c r="AI202" s="61">
        <f t="shared" si="69"/>
        <v>264.95640206445069</v>
      </c>
      <c r="AJ202" s="61">
        <f t="shared" si="69"/>
        <v>353.27520275260093</v>
      </c>
      <c r="AK202" s="61">
        <f>'Non-ferrous metallurgy'!J26</f>
        <v>441.59400344075118</v>
      </c>
    </row>
    <row r="203" spans="1:38" s="12" customFormat="1">
      <c r="A203" s="60" t="s">
        <v>10</v>
      </c>
      <c r="B203" s="61">
        <v>10.604089999999999</v>
      </c>
      <c r="C203" s="12">
        <v>10.025919999999999</v>
      </c>
      <c r="D203" s="77">
        <v>10.809693518891702</v>
      </c>
      <c r="E203" s="61">
        <f>D203*(1+'Data MOP'!J206)</f>
        <v>9.8787914417445677</v>
      </c>
      <c r="F203" s="61">
        <f>E203*(1+'Data MOP'!K206)</f>
        <v>8.9478893645974296</v>
      </c>
      <c r="G203" s="61">
        <f>F203*(1+'Data MOP'!L206)</f>
        <v>8.0169872874502932</v>
      </c>
      <c r="H203" s="61">
        <f>G203*(1+'Data MOP'!M206)</f>
        <v>6.4135898299602347</v>
      </c>
      <c r="I203" s="61">
        <f>H203*(1+'Data MOP'!N206)</f>
        <v>4.8101923724701763</v>
      </c>
      <c r="J203" s="61">
        <f>I203*(1+'Data MOP'!O206)</f>
        <v>3.2067949149801169</v>
      </c>
      <c r="K203" s="61">
        <f>J203*(1+'Data MOP'!P206)</f>
        <v>1.6033974574900585</v>
      </c>
      <c r="L203" s="61">
        <f>K203*(1+'Data MOP'!Q206)</f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  <c r="AF203" s="61">
        <v>0</v>
      </c>
      <c r="AG203" s="61">
        <v>0</v>
      </c>
      <c r="AH203" s="61">
        <v>0</v>
      </c>
      <c r="AI203" s="61">
        <v>0</v>
      </c>
      <c r="AJ203" s="61">
        <v>0</v>
      </c>
      <c r="AK203" s="61">
        <v>0</v>
      </c>
    </row>
    <row r="204" spans="1:38" s="12" customFormat="1">
      <c r="A204" s="60" t="s">
        <v>11</v>
      </c>
      <c r="B204" s="61">
        <v>510.39490129595379</v>
      </c>
      <c r="C204" s="12">
        <v>523.18949734779108</v>
      </c>
      <c r="D204" s="77">
        <v>520.10149356420516</v>
      </c>
      <c r="E204" s="61">
        <f>D204*(1+'Data MOP'!J204)</f>
        <v>475.31172114547786</v>
      </c>
      <c r="F204" s="61">
        <f>E204*(1+'Data MOP'!K204)</f>
        <v>430.52194872675057</v>
      </c>
      <c r="G204" s="61">
        <f>F204*(1+'Data MOP'!L204)</f>
        <v>385.73217630802338</v>
      </c>
      <c r="H204" s="61">
        <f>G204*(1+'Data MOP'!M204)</f>
        <v>308.58574104641872</v>
      </c>
      <c r="I204" s="61">
        <f>H204*(1+'Data MOP'!N204)</f>
        <v>231.43930578481405</v>
      </c>
      <c r="J204" s="61">
        <f>I204*(1+'Data MOP'!O204)</f>
        <v>154.29287052320939</v>
      </c>
      <c r="K204" s="61">
        <f>J204*(1+'Data MOP'!P204)</f>
        <v>77.14643526160468</v>
      </c>
      <c r="L204" s="61">
        <f>K204*(1+'Data MOP'!Q204)</f>
        <v>0</v>
      </c>
      <c r="M204" s="61">
        <v>0</v>
      </c>
      <c r="N204" s="61">
        <v>0</v>
      </c>
      <c r="O204" s="61">
        <v>0</v>
      </c>
      <c r="P204" s="61">
        <v>0</v>
      </c>
      <c r="Q204" s="61">
        <v>0</v>
      </c>
      <c r="R204" s="61">
        <v>0</v>
      </c>
      <c r="S204" s="61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E204" s="61">
        <v>0</v>
      </c>
      <c r="AF204" s="61">
        <v>0</v>
      </c>
      <c r="AG204" s="61">
        <v>0</v>
      </c>
      <c r="AH204" s="61">
        <v>0</v>
      </c>
      <c r="AI204" s="61">
        <v>0</v>
      </c>
      <c r="AJ204" s="61">
        <v>0</v>
      </c>
      <c r="AK204" s="61">
        <v>0</v>
      </c>
    </row>
    <row r="205" spans="1:38" s="12" customFormat="1">
      <c r="A205" s="60" t="s">
        <v>12</v>
      </c>
      <c r="B205" s="61">
        <v>0</v>
      </c>
      <c r="C205" s="12">
        <v>0</v>
      </c>
      <c r="D205" s="77">
        <v>0</v>
      </c>
      <c r="E205" s="61">
        <f>D205*(1+'Data MOP'!J205)</f>
        <v>0</v>
      </c>
      <c r="F205" s="12">
        <f t="shared" ref="C205:F267" si="70">$B205+((F$1-$B$1)*($G205-$B205)/($G$1-$B$1))</f>
        <v>0</v>
      </c>
      <c r="G205" s="61">
        <v>0</v>
      </c>
      <c r="H205" s="61">
        <f t="shared" ref="H205:K267" si="71">$G205+((H$1-$G$1)*($L205-$G205)/($L$1-$G$1))</f>
        <v>0</v>
      </c>
      <c r="I205" s="61">
        <f t="shared" si="71"/>
        <v>0</v>
      </c>
      <c r="J205" s="61">
        <f t="shared" si="71"/>
        <v>0</v>
      </c>
      <c r="K205" s="61">
        <f t="shared" si="71"/>
        <v>0</v>
      </c>
      <c r="L205" s="61">
        <v>0</v>
      </c>
      <c r="M205" s="61">
        <f t="shared" si="65"/>
        <v>0</v>
      </c>
      <c r="N205" s="61">
        <f t="shared" si="65"/>
        <v>0</v>
      </c>
      <c r="O205" s="61">
        <f t="shared" si="65"/>
        <v>0</v>
      </c>
      <c r="P205" s="61">
        <f t="shared" si="65"/>
        <v>0</v>
      </c>
      <c r="Q205" s="61">
        <v>0</v>
      </c>
      <c r="R205" s="61">
        <f t="shared" si="66"/>
        <v>0</v>
      </c>
      <c r="S205" s="61">
        <f t="shared" si="66"/>
        <v>0</v>
      </c>
      <c r="T205" s="61">
        <f t="shared" si="66"/>
        <v>0</v>
      </c>
      <c r="U205" s="61">
        <f t="shared" si="66"/>
        <v>0</v>
      </c>
      <c r="V205" s="61">
        <v>0</v>
      </c>
      <c r="W205" s="61">
        <f t="shared" si="67"/>
        <v>0</v>
      </c>
      <c r="X205" s="61">
        <f t="shared" si="67"/>
        <v>0</v>
      </c>
      <c r="Y205" s="61">
        <f t="shared" si="67"/>
        <v>0</v>
      </c>
      <c r="Z205" s="61">
        <f t="shared" si="67"/>
        <v>0</v>
      </c>
      <c r="AA205" s="61">
        <v>0</v>
      </c>
      <c r="AB205" s="61">
        <f t="shared" si="68"/>
        <v>0</v>
      </c>
      <c r="AC205" s="61">
        <f t="shared" si="68"/>
        <v>0</v>
      </c>
      <c r="AD205" s="61">
        <f t="shared" si="68"/>
        <v>0</v>
      </c>
      <c r="AE205" s="61">
        <f t="shared" si="68"/>
        <v>0</v>
      </c>
      <c r="AF205" s="61">
        <v>0</v>
      </c>
      <c r="AG205" s="61">
        <f t="shared" si="69"/>
        <v>0</v>
      </c>
      <c r="AH205" s="61">
        <f t="shared" si="69"/>
        <v>0</v>
      </c>
      <c r="AI205" s="61">
        <f t="shared" si="69"/>
        <v>0</v>
      </c>
      <c r="AJ205" s="61">
        <f t="shared" si="69"/>
        <v>0</v>
      </c>
      <c r="AK205" s="61">
        <v>0</v>
      </c>
    </row>
    <row r="206" spans="1:38" s="12" customFormat="1">
      <c r="A206" s="60" t="s">
        <v>13</v>
      </c>
      <c r="B206" s="61">
        <v>0</v>
      </c>
      <c r="C206" s="12">
        <v>0</v>
      </c>
      <c r="D206" s="77">
        <v>0</v>
      </c>
      <c r="E206" s="61">
        <f>D206*(1+'Data MOP'!J206)</f>
        <v>0</v>
      </c>
      <c r="F206" s="12">
        <f t="shared" si="70"/>
        <v>0</v>
      </c>
      <c r="G206" s="61">
        <v>0</v>
      </c>
      <c r="H206" s="61">
        <f t="shared" si="71"/>
        <v>0</v>
      </c>
      <c r="I206" s="61">
        <f t="shared" si="71"/>
        <v>0</v>
      </c>
      <c r="J206" s="61">
        <f t="shared" si="71"/>
        <v>0</v>
      </c>
      <c r="K206" s="61">
        <f t="shared" si="71"/>
        <v>0</v>
      </c>
      <c r="L206" s="61">
        <v>0</v>
      </c>
      <c r="M206" s="61">
        <f t="shared" si="65"/>
        <v>0</v>
      </c>
      <c r="N206" s="61">
        <f t="shared" si="65"/>
        <v>0</v>
      </c>
      <c r="O206" s="61">
        <f t="shared" si="65"/>
        <v>0</v>
      </c>
      <c r="P206" s="61">
        <f t="shared" si="65"/>
        <v>0</v>
      </c>
      <c r="Q206" s="61">
        <v>0</v>
      </c>
      <c r="R206" s="61">
        <f t="shared" si="66"/>
        <v>0</v>
      </c>
      <c r="S206" s="61">
        <f t="shared" si="66"/>
        <v>0</v>
      </c>
      <c r="T206" s="61">
        <f t="shared" si="66"/>
        <v>0</v>
      </c>
      <c r="U206" s="61">
        <f t="shared" si="66"/>
        <v>0</v>
      </c>
      <c r="V206" s="61">
        <v>0</v>
      </c>
      <c r="W206" s="61">
        <f t="shared" si="67"/>
        <v>0</v>
      </c>
      <c r="X206" s="61">
        <f t="shared" si="67"/>
        <v>0</v>
      </c>
      <c r="Y206" s="61">
        <f t="shared" si="67"/>
        <v>0</v>
      </c>
      <c r="Z206" s="61">
        <f t="shared" si="67"/>
        <v>0</v>
      </c>
      <c r="AA206" s="61">
        <v>0</v>
      </c>
      <c r="AB206" s="61">
        <f t="shared" si="68"/>
        <v>0</v>
      </c>
      <c r="AC206" s="61">
        <f t="shared" si="68"/>
        <v>0</v>
      </c>
      <c r="AD206" s="61">
        <f t="shared" si="68"/>
        <v>0</v>
      </c>
      <c r="AE206" s="61">
        <f t="shared" si="68"/>
        <v>0</v>
      </c>
      <c r="AF206" s="61">
        <v>0</v>
      </c>
      <c r="AG206" s="61">
        <f t="shared" si="69"/>
        <v>0</v>
      </c>
      <c r="AH206" s="61">
        <f t="shared" si="69"/>
        <v>0</v>
      </c>
      <c r="AI206" s="61">
        <f t="shared" si="69"/>
        <v>0</v>
      </c>
      <c r="AJ206" s="61">
        <f t="shared" si="69"/>
        <v>0</v>
      </c>
      <c r="AK206" s="61">
        <v>0</v>
      </c>
    </row>
    <row r="207" spans="1:38" s="12" customFormat="1">
      <c r="A207" s="60" t="s">
        <v>14</v>
      </c>
      <c r="B207" s="61">
        <v>1237.5379871494524</v>
      </c>
      <c r="C207" s="12">
        <v>1243.6446507164712</v>
      </c>
      <c r="D207" s="77">
        <v>1202.1597937182792</v>
      </c>
      <c r="E207" s="61">
        <f>D207*(1+'Data MOP'!J212)</f>
        <v>1232.3089808641814</v>
      </c>
      <c r="F207" s="61">
        <f>E207*(1+'Data MOP'!K212)</f>
        <v>1262.4581680100839</v>
      </c>
      <c r="G207" s="61">
        <f>F207*(1+'Data MOP'!L212)</f>
        <v>1292.6073551559864</v>
      </c>
      <c r="H207" s="61">
        <f>G207*(1+'Data MOP'!M212)</f>
        <v>1227.1104342918313</v>
      </c>
      <c r="I207" s="61">
        <f>H207*(1+'Data MOP'!N212)</f>
        <v>1161.6135134276765</v>
      </c>
      <c r="J207" s="61">
        <f>I207*(1+'Data MOP'!O212)</f>
        <v>1096.1165925635214</v>
      </c>
      <c r="K207" s="61">
        <f>J207*(1+'Data MOP'!P212)</f>
        <v>1030.6196716993666</v>
      </c>
      <c r="L207" s="61">
        <f>K207*(1+'Data MOP'!Q212)</f>
        <v>965.12275083521149</v>
      </c>
      <c r="M207" s="61">
        <f>L207*(1+'Data MOP'!R212)</f>
        <v>980.7736607577018</v>
      </c>
      <c r="N207" s="61">
        <f>M207*(1+'Data MOP'!S212)</f>
        <v>996.42457068019212</v>
      </c>
      <c r="O207" s="61">
        <f>N207*(1+'Data MOP'!T212)</f>
        <v>1012.0754806026824</v>
      </c>
      <c r="P207" s="61">
        <f>O207*(1+'Data MOP'!U212)</f>
        <v>1027.7263905251727</v>
      </c>
      <c r="Q207" s="61">
        <f>P207*(1+'Data MOP'!V212)</f>
        <v>1043.3773004476629</v>
      </c>
      <c r="R207" s="61">
        <f>Q207*(1+'Data MOP'!W212)</f>
        <v>1059.8935966605425</v>
      </c>
      <c r="S207" s="61">
        <f>R207*(1+'Data MOP'!X212)</f>
        <v>1076.409892873422</v>
      </c>
      <c r="T207" s="61">
        <f>S207*(1+'Data MOP'!Y212)</f>
        <v>1092.9261890863015</v>
      </c>
      <c r="U207" s="61">
        <f>T207*(1+'Data MOP'!Z212)</f>
        <v>1109.4424852991808</v>
      </c>
      <c r="V207" s="61">
        <f>U207*(1+'Data MOP'!AA212)</f>
        <v>1125.9587815120603</v>
      </c>
      <c r="W207" s="61">
        <f>V207*(1+'Data MOP'!AB212)</f>
        <v>1143.331048054531</v>
      </c>
      <c r="X207" s="61">
        <f>W207*(1+'Data MOP'!AC212)</f>
        <v>1160.7033145970015</v>
      </c>
      <c r="Y207" s="61">
        <f>X207*(1+'Data MOP'!AD212)</f>
        <v>1178.0755811394722</v>
      </c>
      <c r="Z207" s="61">
        <f>Y207*(1+'Data MOP'!AE212)</f>
        <v>1195.4478476819424</v>
      </c>
      <c r="AA207" s="61">
        <f>Z207*(1+'Data MOP'!AF212)</f>
        <v>1212.8201142244131</v>
      </c>
      <c r="AB207" s="61">
        <f>AA207*(1+'Data MOP'!AG212)</f>
        <v>1233.029400196798</v>
      </c>
      <c r="AC207" s="61">
        <f>AB207*(1+'Data MOP'!AH212)</f>
        <v>1253.2386861691828</v>
      </c>
      <c r="AD207" s="61">
        <f>AC207*(1+'Data MOP'!AI212)</f>
        <v>1273.4479721415673</v>
      </c>
      <c r="AE207" s="61">
        <f>AD207*(1+'Data MOP'!AJ212)</f>
        <v>1293.6572581139521</v>
      </c>
      <c r="AF207" s="61">
        <f>AE207*(1+'Data MOP'!AK212)</f>
        <v>1313.8665440863372</v>
      </c>
      <c r="AG207" s="61">
        <f>AF207*(1+'Data MOP'!AL212)</f>
        <v>1318.2404268081305</v>
      </c>
      <c r="AH207" s="61">
        <f>AG207*(1+'Data MOP'!AM212)</f>
        <v>1322.6143095299233</v>
      </c>
      <c r="AI207" s="61">
        <f>AH207*(1+'Data MOP'!AN212)</f>
        <v>1326.9881922517163</v>
      </c>
      <c r="AJ207" s="61">
        <f>AI207*(1+'Data MOP'!AO212)</f>
        <v>1331.3620749735092</v>
      </c>
      <c r="AK207" s="61">
        <f>AJ207*(1+'Data MOP'!AP212)</f>
        <v>1335.7359576953022</v>
      </c>
    </row>
    <row r="208" spans="1:38" s="12" customFormat="1">
      <c r="A208" s="60" t="s">
        <v>15</v>
      </c>
      <c r="B208" s="61">
        <v>44.705393444508701</v>
      </c>
      <c r="C208" s="12">
        <v>41.580724667108584</v>
      </c>
      <c r="D208" s="77">
        <v>41.671502344016808</v>
      </c>
      <c r="E208" s="61">
        <f>D208*(1+'Data MOP'!J2030)</f>
        <v>41.671502344016808</v>
      </c>
      <c r="F208" s="61">
        <f>E208*(1+'Data MOP'!K2030)</f>
        <v>41.671502344016808</v>
      </c>
      <c r="G208" s="61">
        <f>F208*(1+'Data MOP'!L2030)</f>
        <v>41.671502344016808</v>
      </c>
      <c r="H208" s="61">
        <f>G208*(1+'Data MOP'!M2030)</f>
        <v>41.671502344016808</v>
      </c>
      <c r="I208" s="61">
        <f>H208*(1+'Data MOP'!N2030)</f>
        <v>41.671502344016808</v>
      </c>
      <c r="J208" s="61">
        <f>I208*(1+'Data MOP'!O2030)</f>
        <v>41.671502344016808</v>
      </c>
      <c r="K208" s="61">
        <f>J208*(1+'Data MOP'!P2030)</f>
        <v>41.671502344016808</v>
      </c>
      <c r="L208" s="61">
        <f>K208*(1+'Data MOP'!Q2030)</f>
        <v>41.671502344016808</v>
      </c>
      <c r="M208" s="61">
        <f>L208*(1+'Data MOP'!R2030)</f>
        <v>41.671502344016808</v>
      </c>
      <c r="N208" s="61">
        <f>M208*(1+'Data MOP'!S2030)</f>
        <v>41.671502344016808</v>
      </c>
      <c r="O208" s="61">
        <f>N208*(1+'Data MOP'!T2030)</f>
        <v>41.671502344016808</v>
      </c>
      <c r="P208" s="61">
        <f>O208*(1+'Data MOP'!U2030)</f>
        <v>41.671502344016808</v>
      </c>
      <c r="Q208" s="61">
        <f>P208*(1+'Data MOP'!V2030)</f>
        <v>41.671502344016808</v>
      </c>
      <c r="R208" s="61">
        <f>Q208*(1+'Data MOP'!W2030)</f>
        <v>41.671502344016808</v>
      </c>
      <c r="S208" s="61">
        <f>R208*(1+'Data MOP'!X2030)</f>
        <v>41.671502344016808</v>
      </c>
      <c r="T208" s="61">
        <f>S208*(1+'Data MOP'!Y2030)</f>
        <v>41.671502344016808</v>
      </c>
      <c r="U208" s="61">
        <f>T208*(1+'Data MOP'!Z2030)</f>
        <v>41.671502344016808</v>
      </c>
      <c r="V208" s="61">
        <f>U208*(1+'Data MOP'!AA2030)</f>
        <v>41.671502344016808</v>
      </c>
      <c r="W208" s="61">
        <f>V208*(1+'Data MOP'!AB2030)</f>
        <v>41.671502344016808</v>
      </c>
      <c r="X208" s="61">
        <f>W208*(1+'Data MOP'!AC2030)</f>
        <v>41.671502344016808</v>
      </c>
      <c r="Y208" s="61">
        <f>X208*(1+'Data MOP'!AD2030)</f>
        <v>41.671502344016808</v>
      </c>
      <c r="Z208" s="61">
        <f>Y208*(1+'Data MOP'!AE2030)</f>
        <v>41.671502344016808</v>
      </c>
      <c r="AA208" s="61">
        <f>Z208*(1+'Data MOP'!AF2030)</f>
        <v>41.671502344016808</v>
      </c>
      <c r="AB208" s="61">
        <f>AA208*(1+'Data MOP'!AG2030)</f>
        <v>41.671502344016808</v>
      </c>
      <c r="AC208" s="61">
        <f>AB208*(1+'Data MOP'!AH2029)</f>
        <v>41.671502344016808</v>
      </c>
      <c r="AD208" s="61">
        <f>AC208*(1+'Data MOP'!AI2029)</f>
        <v>41.671502344016808</v>
      </c>
      <c r="AE208" s="61">
        <f>AD208*(1+'Data MOP'!AJ2029)</f>
        <v>41.671502344016808</v>
      </c>
      <c r="AF208" s="61">
        <f>AE208*(1+'Data MOP'!AK2029)</f>
        <v>41.671502344016808</v>
      </c>
      <c r="AG208" s="61">
        <f>AF208*(1+'Data MOP'!AL2029)</f>
        <v>41.671502344016808</v>
      </c>
      <c r="AH208" s="61">
        <f>AG208*(1+'Data MOP'!AM2029)</f>
        <v>41.671502344016808</v>
      </c>
      <c r="AI208" s="61">
        <f>AH208*(1+'Data MOP'!AN2029)</f>
        <v>41.671502344016808</v>
      </c>
      <c r="AJ208" s="61">
        <f>AI208*(1+'Data MOP'!AO2029)</f>
        <v>41.671502344016808</v>
      </c>
      <c r="AK208" s="61">
        <f>AJ208*(1+'Data MOP'!AP2029)</f>
        <v>41.671502344016808</v>
      </c>
    </row>
    <row r="209" spans="1:37" s="12" customFormat="1" ht="14.65" thickBot="1">
      <c r="A209" s="60" t="s">
        <v>16</v>
      </c>
      <c r="B209" s="61">
        <v>0</v>
      </c>
      <c r="C209" s="12">
        <v>0</v>
      </c>
      <c r="D209" s="78">
        <v>0</v>
      </c>
      <c r="E209" s="61">
        <f>D209*(1+'Data MOP'!J209)</f>
        <v>0</v>
      </c>
      <c r="F209" s="12">
        <f t="shared" si="70"/>
        <v>0</v>
      </c>
      <c r="G209" s="61">
        <v>0</v>
      </c>
      <c r="H209" s="61">
        <f t="shared" si="71"/>
        <v>0</v>
      </c>
      <c r="I209" s="61">
        <f t="shared" si="71"/>
        <v>0</v>
      </c>
      <c r="J209" s="61">
        <f t="shared" si="71"/>
        <v>0</v>
      </c>
      <c r="K209" s="61">
        <f t="shared" si="71"/>
        <v>0</v>
      </c>
      <c r="L209" s="61">
        <v>0</v>
      </c>
      <c r="M209" s="61">
        <f t="shared" si="65"/>
        <v>0</v>
      </c>
      <c r="N209" s="61">
        <f t="shared" si="65"/>
        <v>0</v>
      </c>
      <c r="O209" s="61">
        <f t="shared" si="65"/>
        <v>0</v>
      </c>
      <c r="P209" s="61">
        <f t="shared" si="65"/>
        <v>0</v>
      </c>
      <c r="Q209" s="61">
        <v>0</v>
      </c>
      <c r="R209" s="61">
        <f t="shared" si="66"/>
        <v>0</v>
      </c>
      <c r="S209" s="61">
        <f t="shared" si="66"/>
        <v>0</v>
      </c>
      <c r="T209" s="61">
        <f t="shared" si="66"/>
        <v>0</v>
      </c>
      <c r="U209" s="61">
        <f t="shared" si="66"/>
        <v>0</v>
      </c>
      <c r="V209" s="61">
        <v>0</v>
      </c>
      <c r="W209" s="61">
        <f t="shared" si="67"/>
        <v>0</v>
      </c>
      <c r="X209" s="61">
        <f t="shared" si="67"/>
        <v>0</v>
      </c>
      <c r="Y209" s="61">
        <f t="shared" si="67"/>
        <v>0</v>
      </c>
      <c r="Z209" s="61">
        <f t="shared" si="67"/>
        <v>0</v>
      </c>
      <c r="AA209" s="61">
        <v>0</v>
      </c>
      <c r="AB209" s="61">
        <f t="shared" si="68"/>
        <v>0</v>
      </c>
      <c r="AC209" s="61">
        <f t="shared" si="68"/>
        <v>0</v>
      </c>
      <c r="AD209" s="61">
        <f t="shared" si="68"/>
        <v>0</v>
      </c>
      <c r="AE209" s="61">
        <f t="shared" si="68"/>
        <v>0</v>
      </c>
      <c r="AF209" s="61">
        <v>0</v>
      </c>
      <c r="AG209" s="61">
        <f t="shared" si="69"/>
        <v>0</v>
      </c>
      <c r="AH209" s="61">
        <f t="shared" si="69"/>
        <v>0</v>
      </c>
      <c r="AI209" s="61">
        <f t="shared" si="69"/>
        <v>0</v>
      </c>
      <c r="AJ209" s="61">
        <f t="shared" si="69"/>
        <v>0</v>
      </c>
      <c r="AK209" s="61">
        <v>0</v>
      </c>
    </row>
    <row r="210" spans="1:37">
      <c r="B210" s="47"/>
      <c r="G210" s="47"/>
      <c r="H210" s="23"/>
      <c r="I210" s="23"/>
      <c r="J210" s="23"/>
      <c r="K210" s="23"/>
      <c r="L210" s="47"/>
      <c r="M210" s="23"/>
      <c r="N210" s="23"/>
      <c r="O210" s="23"/>
      <c r="P210" s="23"/>
      <c r="Q210" s="47"/>
      <c r="R210" s="23"/>
      <c r="S210" s="23"/>
      <c r="T210" s="23"/>
      <c r="U210" s="23"/>
      <c r="V210" s="47"/>
      <c r="W210" s="23"/>
      <c r="X210" s="23"/>
      <c r="Y210" s="23"/>
      <c r="Z210" s="23"/>
      <c r="AA210" s="47"/>
      <c r="AB210" s="23"/>
      <c r="AC210" s="23"/>
      <c r="AD210" s="23"/>
      <c r="AE210" s="23"/>
      <c r="AF210" s="47"/>
      <c r="AG210" s="23"/>
      <c r="AH210" s="23"/>
      <c r="AI210" s="23"/>
      <c r="AJ210" s="23"/>
      <c r="AK210" s="47"/>
    </row>
    <row r="211" spans="1:37" ht="14.65" thickBot="1">
      <c r="A211" s="1" t="s">
        <v>95</v>
      </c>
      <c r="B211" s="47"/>
      <c r="C211">
        <f t="shared" si="70"/>
        <v>0</v>
      </c>
      <c r="D211">
        <f t="shared" si="70"/>
        <v>0</v>
      </c>
      <c r="E211">
        <f t="shared" si="70"/>
        <v>0</v>
      </c>
      <c r="F211">
        <f t="shared" si="70"/>
        <v>0</v>
      </c>
      <c r="G211" s="47"/>
      <c r="H211" s="23">
        <f t="shared" si="71"/>
        <v>0</v>
      </c>
      <c r="I211" s="23">
        <f t="shared" si="71"/>
        <v>0</v>
      </c>
      <c r="J211" s="23">
        <f t="shared" si="71"/>
        <v>0</v>
      </c>
      <c r="K211" s="23">
        <f t="shared" si="71"/>
        <v>0</v>
      </c>
      <c r="L211" s="47"/>
      <c r="M211" s="23">
        <f t="shared" si="65"/>
        <v>0</v>
      </c>
      <c r="N211" s="23">
        <f t="shared" si="65"/>
        <v>0</v>
      </c>
      <c r="O211" s="23">
        <f t="shared" si="65"/>
        <v>0</v>
      </c>
      <c r="P211" s="23">
        <f t="shared" si="65"/>
        <v>0</v>
      </c>
      <c r="Q211" s="47"/>
      <c r="R211" s="23">
        <f t="shared" si="66"/>
        <v>0</v>
      </c>
      <c r="S211" s="23">
        <f t="shared" si="66"/>
        <v>0</v>
      </c>
      <c r="T211" s="23">
        <f t="shared" si="66"/>
        <v>0</v>
      </c>
      <c r="U211" s="23">
        <f t="shared" si="66"/>
        <v>0</v>
      </c>
      <c r="V211" s="47"/>
      <c r="W211" s="23">
        <f t="shared" si="67"/>
        <v>0</v>
      </c>
      <c r="X211" s="23">
        <f t="shared" si="67"/>
        <v>0</v>
      </c>
      <c r="Y211" s="23">
        <f t="shared" si="67"/>
        <v>0</v>
      </c>
      <c r="Z211" s="23">
        <f t="shared" si="67"/>
        <v>0</v>
      </c>
      <c r="AA211" s="47"/>
      <c r="AB211" s="23">
        <f t="shared" si="68"/>
        <v>0</v>
      </c>
      <c r="AC211" s="23">
        <f t="shared" si="68"/>
        <v>0</v>
      </c>
      <c r="AD211" s="23">
        <f t="shared" si="68"/>
        <v>0</v>
      </c>
      <c r="AE211" s="23">
        <f t="shared" si="68"/>
        <v>0</v>
      </c>
      <c r="AF211" s="47"/>
      <c r="AG211" s="23">
        <f t="shared" si="69"/>
        <v>0</v>
      </c>
      <c r="AH211" s="23">
        <f t="shared" si="69"/>
        <v>0</v>
      </c>
      <c r="AI211" s="23">
        <f t="shared" si="69"/>
        <v>0</v>
      </c>
      <c r="AJ211" s="23">
        <f t="shared" si="69"/>
        <v>0</v>
      </c>
      <c r="AK211" s="47"/>
    </row>
    <row r="212" spans="1:37" s="12" customFormat="1" ht="14.65" thickBot="1">
      <c r="A212" s="60" t="s">
        <v>7</v>
      </c>
      <c r="B212" s="61">
        <v>1864.1011372055855</v>
      </c>
      <c r="C212" s="12">
        <v>1952.0867108816892</v>
      </c>
      <c r="D212" s="65">
        <v>1998.0851080820785</v>
      </c>
      <c r="E212" s="12">
        <f>D212*(1+'Data MOP'!J218)</f>
        <v>2125.1407166593149</v>
      </c>
      <c r="F212" s="12">
        <f>E212*(1+'Data MOP'!K218)</f>
        <v>2252.1963252365508</v>
      </c>
      <c r="G212" s="12">
        <f>F212*(1+'Data MOP'!L218)</f>
        <v>2379.2519338137872</v>
      </c>
      <c r="H212" s="12">
        <f>G212*(1+'Data MOP'!M218)</f>
        <v>2417.4247528855935</v>
      </c>
      <c r="I212" s="12">
        <f>H212*(1+'Data MOP'!N218)</f>
        <v>2455.5975719573989</v>
      </c>
      <c r="J212" s="12">
        <f>I212*(1+'Data MOP'!O218)</f>
        <v>2493.7703910292053</v>
      </c>
      <c r="K212" s="12">
        <f>J212*(1+'Data MOP'!P218)</f>
        <v>2531.9432101010111</v>
      </c>
      <c r="L212" s="12">
        <f>K212*(1+'Data MOP'!Q218)</f>
        <v>2570.116029172817</v>
      </c>
      <c r="M212" s="12">
        <f>L212*(1+'Data MOP'!R218)</f>
        <v>2609.411578217323</v>
      </c>
      <c r="N212" s="12">
        <f>M212*(1+'Data MOP'!S218)</f>
        <v>2648.7071272618291</v>
      </c>
      <c r="O212" s="12">
        <f>N212*(1+'Data MOP'!T218)</f>
        <v>2688.0026763063352</v>
      </c>
      <c r="P212" s="12">
        <f>O212*(1+'Data MOP'!U218)</f>
        <v>2727.2982253508412</v>
      </c>
      <c r="Q212" s="12">
        <f>P212*(1+'Data MOP'!V218)</f>
        <v>2766.5937743953473</v>
      </c>
      <c r="R212" s="12">
        <f>Q212*(1+'Data MOP'!W218)</f>
        <v>2804.3923501429199</v>
      </c>
      <c r="S212" s="12">
        <f>R212*(1+'Data MOP'!X218)</f>
        <v>2842.1909258904921</v>
      </c>
      <c r="T212" s="12">
        <f>S212*(1+'Data MOP'!Y218)</f>
        <v>2879.9895016380642</v>
      </c>
      <c r="U212" s="12">
        <f>T212*(1+'Data MOP'!Z218)</f>
        <v>2917.7880773856373</v>
      </c>
      <c r="V212" s="12">
        <f>U212*(1+'Data MOP'!AA218)</f>
        <v>2955.5866531332099</v>
      </c>
      <c r="W212" s="12">
        <f>V212*(1+'Data MOP'!AB218)</f>
        <v>2990.3912822869152</v>
      </c>
      <c r="X212" s="12">
        <f>W212*(1+'Data MOP'!AC218)</f>
        <v>3025.1959114406209</v>
      </c>
      <c r="Y212" s="12">
        <f>X212*(1+'Data MOP'!AD218)</f>
        <v>3060.0005405943257</v>
      </c>
      <c r="Z212" s="12">
        <f>Y212*(1+'Data MOP'!AE218)</f>
        <v>3094.8051697480309</v>
      </c>
      <c r="AA212" s="12">
        <f>Z212*(1+'Data MOP'!AF218)</f>
        <v>3129.6097989017362</v>
      </c>
      <c r="AB212" s="12">
        <f>AA212*(1+'Data MOP'!AG218)</f>
        <v>3160.6719948131072</v>
      </c>
      <c r="AC212" s="12">
        <f>AB212*(1+'Data MOP'!AH218)</f>
        <v>3191.734190724479</v>
      </c>
      <c r="AD212" s="12">
        <f>AC212*(1+'Data MOP'!AI218)</f>
        <v>3222.7963866358505</v>
      </c>
      <c r="AE212" s="12">
        <f>AD212*(1+'Data MOP'!AJ218)</f>
        <v>3253.8585825472223</v>
      </c>
      <c r="AF212" s="12">
        <f>AE212*(1+'Data MOP'!AK218)</f>
        <v>3284.9207784585938</v>
      </c>
      <c r="AG212" s="12">
        <f>AF212*(1+'Data MOP'!AL218)</f>
        <v>3311.4920544791648</v>
      </c>
      <c r="AH212" s="12">
        <f>AG212*(1+'Data MOP'!AM218)</f>
        <v>3338.0633304997359</v>
      </c>
      <c r="AI212" s="12">
        <f>AH212*(1+'Data MOP'!AN218)</f>
        <v>3364.6346065203061</v>
      </c>
      <c r="AJ212" s="12">
        <f>AI212*(1+'Data MOP'!AO218)</f>
        <v>3391.2058825408772</v>
      </c>
      <c r="AK212" s="12">
        <f>AJ212*(1+'Data MOP'!AP218)</f>
        <v>3417.7771585614478</v>
      </c>
    </row>
    <row r="213" spans="1:37">
      <c r="A213" s="2" t="s">
        <v>8</v>
      </c>
      <c r="B213" s="47">
        <v>86.000000000000014</v>
      </c>
      <c r="C213">
        <f t="shared" si="70"/>
        <v>104.20000000000002</v>
      </c>
      <c r="D213">
        <f t="shared" si="70"/>
        <v>122.4</v>
      </c>
      <c r="E213">
        <f t="shared" si="70"/>
        <v>140.6</v>
      </c>
      <c r="F213">
        <f t="shared" si="70"/>
        <v>158.80000000000001</v>
      </c>
      <c r="G213" s="47">
        <v>177</v>
      </c>
      <c r="H213" s="23">
        <f t="shared" si="71"/>
        <v>180.4</v>
      </c>
      <c r="I213" s="23">
        <f t="shared" si="71"/>
        <v>183.8</v>
      </c>
      <c r="J213" s="23">
        <f t="shared" si="71"/>
        <v>187.2</v>
      </c>
      <c r="K213" s="23">
        <f t="shared" si="71"/>
        <v>190.6</v>
      </c>
      <c r="L213" s="47">
        <v>194</v>
      </c>
      <c r="M213" s="23">
        <f t="shared" si="65"/>
        <v>197.2</v>
      </c>
      <c r="N213" s="23">
        <f t="shared" si="65"/>
        <v>200.4</v>
      </c>
      <c r="O213" s="23">
        <f t="shared" si="65"/>
        <v>203.6</v>
      </c>
      <c r="P213" s="23">
        <f t="shared" si="65"/>
        <v>206.8</v>
      </c>
      <c r="Q213" s="47">
        <v>210</v>
      </c>
      <c r="R213" s="23">
        <f t="shared" si="66"/>
        <v>213.4</v>
      </c>
      <c r="S213" s="23">
        <f t="shared" si="66"/>
        <v>216.8</v>
      </c>
      <c r="T213" s="23">
        <f t="shared" si="66"/>
        <v>220.2</v>
      </c>
      <c r="U213" s="23">
        <f t="shared" si="66"/>
        <v>223.6</v>
      </c>
      <c r="V213" s="47">
        <v>227</v>
      </c>
      <c r="W213" s="23">
        <f t="shared" si="67"/>
        <v>230.2</v>
      </c>
      <c r="X213" s="23">
        <f t="shared" si="67"/>
        <v>233.4</v>
      </c>
      <c r="Y213" s="23">
        <f t="shared" si="67"/>
        <v>236.6</v>
      </c>
      <c r="Z213" s="23">
        <f t="shared" si="67"/>
        <v>239.8</v>
      </c>
      <c r="AA213" s="47">
        <v>243</v>
      </c>
      <c r="AB213" s="23">
        <f t="shared" si="68"/>
        <v>245.8</v>
      </c>
      <c r="AC213" s="23">
        <f t="shared" si="68"/>
        <v>248.6</v>
      </c>
      <c r="AD213" s="23">
        <f t="shared" si="68"/>
        <v>251.4</v>
      </c>
      <c r="AE213" s="23">
        <f t="shared" si="68"/>
        <v>254.2</v>
      </c>
      <c r="AF213" s="47">
        <v>257</v>
      </c>
      <c r="AG213" s="23">
        <f t="shared" si="69"/>
        <v>259.60000000000002</v>
      </c>
      <c r="AH213" s="23">
        <f t="shared" si="69"/>
        <v>262.2</v>
      </c>
      <c r="AI213" s="23">
        <f t="shared" si="69"/>
        <v>264.8</v>
      </c>
      <c r="AJ213" s="23">
        <f t="shared" si="69"/>
        <v>267.39999999999998</v>
      </c>
      <c r="AK213" s="47">
        <v>270</v>
      </c>
    </row>
    <row r="214" spans="1:37" ht="14.65" thickBot="1">
      <c r="A214" s="2" t="s">
        <v>9</v>
      </c>
      <c r="B214" s="47">
        <v>805</v>
      </c>
      <c r="C214">
        <f t="shared" si="70"/>
        <v>859.4</v>
      </c>
      <c r="D214">
        <f t="shared" si="70"/>
        <v>913.8</v>
      </c>
      <c r="E214">
        <f t="shared" si="70"/>
        <v>968.2</v>
      </c>
      <c r="F214">
        <f t="shared" si="70"/>
        <v>1022.6</v>
      </c>
      <c r="G214" s="47">
        <v>1077</v>
      </c>
      <c r="H214" s="23">
        <f t="shared" si="71"/>
        <v>1097</v>
      </c>
      <c r="I214" s="23">
        <f t="shared" si="71"/>
        <v>1117</v>
      </c>
      <c r="J214" s="23">
        <f t="shared" si="71"/>
        <v>1137</v>
      </c>
      <c r="K214" s="23">
        <f t="shared" si="71"/>
        <v>1157</v>
      </c>
      <c r="L214" s="47">
        <v>1177</v>
      </c>
      <c r="M214" s="23">
        <f t="shared" si="65"/>
        <v>1198.2</v>
      </c>
      <c r="N214" s="23">
        <f t="shared" si="65"/>
        <v>1219.4000000000001</v>
      </c>
      <c r="O214" s="23">
        <f t="shared" si="65"/>
        <v>1240.5999999999999</v>
      </c>
      <c r="P214" s="23">
        <f t="shared" si="65"/>
        <v>1261.8</v>
      </c>
      <c r="Q214" s="47">
        <v>1283</v>
      </c>
      <c r="R214" s="23">
        <f t="shared" si="66"/>
        <v>1303.5999999999999</v>
      </c>
      <c r="S214" s="23">
        <f t="shared" si="66"/>
        <v>1324.2</v>
      </c>
      <c r="T214" s="23">
        <f t="shared" si="66"/>
        <v>1344.8</v>
      </c>
      <c r="U214" s="23">
        <f t="shared" si="66"/>
        <v>1365.4</v>
      </c>
      <c r="V214" s="47">
        <v>1386</v>
      </c>
      <c r="W214" s="23">
        <f t="shared" si="67"/>
        <v>1405.8</v>
      </c>
      <c r="X214" s="23">
        <f t="shared" si="67"/>
        <v>1425.6</v>
      </c>
      <c r="Y214" s="23">
        <f t="shared" si="67"/>
        <v>1445.4</v>
      </c>
      <c r="Z214" s="23">
        <f t="shared" si="67"/>
        <v>1465.2</v>
      </c>
      <c r="AA214" s="47">
        <v>1485</v>
      </c>
      <c r="AB214" s="23">
        <f t="shared" si="68"/>
        <v>1503.6</v>
      </c>
      <c r="AC214" s="23">
        <f t="shared" si="68"/>
        <v>1522.2</v>
      </c>
      <c r="AD214" s="23">
        <f t="shared" si="68"/>
        <v>1540.8</v>
      </c>
      <c r="AE214" s="23">
        <f t="shared" si="68"/>
        <v>1559.4</v>
      </c>
      <c r="AF214" s="47">
        <v>1578</v>
      </c>
      <c r="AG214" s="23">
        <f t="shared" si="69"/>
        <v>1594.4</v>
      </c>
      <c r="AH214" s="23">
        <f t="shared" si="69"/>
        <v>1610.8</v>
      </c>
      <c r="AI214" s="23">
        <f t="shared" si="69"/>
        <v>1627.2</v>
      </c>
      <c r="AJ214" s="23">
        <f t="shared" si="69"/>
        <v>1643.6</v>
      </c>
      <c r="AK214" s="47">
        <v>1660</v>
      </c>
    </row>
    <row r="215" spans="1:37" s="12" customFormat="1" ht="14.65" thickBot="1">
      <c r="A215" s="60" t="s">
        <v>10</v>
      </c>
      <c r="B215" s="61">
        <v>8399.7038866927796</v>
      </c>
      <c r="C215" s="12">
        <v>8961.6651550776041</v>
      </c>
      <c r="D215" s="65">
        <v>9237.9436217229195</v>
      </c>
      <c r="E215" s="12">
        <f>D215*(1+'Data MOP'!J222)</f>
        <v>9694.2149537549412</v>
      </c>
      <c r="F215" s="12">
        <f>E215*(1+'Data MOP'!K222)</f>
        <v>10150.486285786965</v>
      </c>
      <c r="G215" s="12">
        <f>F215*(1+'Data MOP'!L222)</f>
        <v>10606.757617818988</v>
      </c>
      <c r="H215" s="12">
        <f>G215*(1+'Data MOP'!M222)</f>
        <v>10786.87035179506</v>
      </c>
      <c r="I215" s="12">
        <f>H215*(1+'Data MOP'!N222)</f>
        <v>10966.983085771133</v>
      </c>
      <c r="J215" s="12">
        <f>I215*(1+'Data MOP'!O222)</f>
        <v>11147.095819747208</v>
      </c>
      <c r="K215" s="12">
        <f>J215*(1+'Data MOP'!P222)</f>
        <v>11327.208553723282</v>
      </c>
      <c r="L215" s="12">
        <f>K215*(1+'Data MOP'!Q222)</f>
        <v>11507.321287699355</v>
      </c>
      <c r="M215" s="12">
        <f>L215*(1+'Data MOP'!R222)</f>
        <v>11693.423518767269</v>
      </c>
      <c r="N215" s="12">
        <f>M215*(1+'Data MOP'!S222)</f>
        <v>11879.525749835184</v>
      </c>
      <c r="O215" s="12">
        <f>N215*(1+'Data MOP'!T222)</f>
        <v>12065.627980903098</v>
      </c>
      <c r="P215" s="12">
        <f>O215*(1+'Data MOP'!U222)</f>
        <v>12251.730211971011</v>
      </c>
      <c r="Q215" s="12">
        <f>P215*(1+'Data MOP'!V222)</f>
        <v>12437.832443038926</v>
      </c>
      <c r="R215" s="12">
        <f>Q215*(1+'Data MOP'!W222)</f>
        <v>12618.586908846268</v>
      </c>
      <c r="S215" s="12">
        <f>R215*(1+'Data MOP'!X222)</f>
        <v>12799.34137465361</v>
      </c>
      <c r="T215" s="12">
        <f>S215*(1+'Data MOP'!Y222)</f>
        <v>12980.095840460952</v>
      </c>
      <c r="U215" s="12">
        <f>T215*(1+'Data MOP'!Z222)</f>
        <v>13160.850306268294</v>
      </c>
      <c r="V215" s="12">
        <f>U215*(1+'Data MOP'!AA222)</f>
        <v>13341.604772075638</v>
      </c>
      <c r="W215" s="12">
        <f>V215*(1+'Data MOP'!AB222)</f>
        <v>13511.021975530566</v>
      </c>
      <c r="X215" s="12">
        <f>W215*(1+'Data MOP'!AC222)</f>
        <v>13680.439178985496</v>
      </c>
      <c r="Y215" s="12">
        <f>X215*(1+'Data MOP'!AD222)</f>
        <v>13849.856382440426</v>
      </c>
      <c r="Z215" s="12">
        <f>Y215*(1+'Data MOP'!AE222)</f>
        <v>14019.273585895357</v>
      </c>
      <c r="AA215" s="12">
        <f>Z215*(1+'Data MOP'!AF222)</f>
        <v>14188.690789350283</v>
      </c>
      <c r="AB215" s="12">
        <f>AA215*(1+'Data MOP'!AG222)</f>
        <v>14342.49251824434</v>
      </c>
      <c r="AC215" s="12">
        <f>AB215*(1+'Data MOP'!AH222)</f>
        <v>14496.294247138399</v>
      </c>
      <c r="AD215" s="12">
        <f>AC215*(1+'Data MOP'!AI222)</f>
        <v>14650.095976032457</v>
      </c>
      <c r="AE215" s="12">
        <f>AD215*(1+'Data MOP'!AJ222)</f>
        <v>14803.897704926516</v>
      </c>
      <c r="AF215" s="12">
        <f>AE215*(1+'Data MOP'!AK222)</f>
        <v>14957.699433820573</v>
      </c>
      <c r="AG215" s="12">
        <f>AF215*(1+'Data MOP'!AL222)</f>
        <v>15091.607475945302</v>
      </c>
      <c r="AH215" s="12">
        <f>AG215*(1+'Data MOP'!AM222)</f>
        <v>15225.515518070029</v>
      </c>
      <c r="AI215" s="12">
        <f>AH215*(1+'Data MOP'!AN222)</f>
        <v>15359.42356019476</v>
      </c>
      <c r="AJ215" s="12">
        <f>AI215*(1+'Data MOP'!AO222)</f>
        <v>15493.331602319488</v>
      </c>
      <c r="AK215" s="12">
        <f>AJ215*(1+'Data MOP'!AP222)</f>
        <v>15627.239644444218</v>
      </c>
    </row>
    <row r="216" spans="1:37">
      <c r="A216" t="s">
        <v>151</v>
      </c>
      <c r="B216" s="47">
        <v>1833</v>
      </c>
      <c r="C216">
        <f t="shared" si="70"/>
        <v>1939.8</v>
      </c>
      <c r="D216">
        <f t="shared" si="70"/>
        <v>2046.6</v>
      </c>
      <c r="E216">
        <f t="shared" si="70"/>
        <v>2153.4</v>
      </c>
      <c r="F216">
        <f t="shared" si="70"/>
        <v>2260.1999999999998</v>
      </c>
      <c r="G216" s="47">
        <v>2367</v>
      </c>
      <c r="H216" s="23">
        <f t="shared" si="71"/>
        <v>2406.6</v>
      </c>
      <c r="I216" s="23">
        <f t="shared" si="71"/>
        <v>2446.1999999999998</v>
      </c>
      <c r="J216" s="23">
        <f t="shared" si="71"/>
        <v>2485.8000000000002</v>
      </c>
      <c r="K216" s="23">
        <f t="shared" si="71"/>
        <v>2525.4</v>
      </c>
      <c r="L216" s="47">
        <v>2565</v>
      </c>
      <c r="M216" s="23">
        <f t="shared" si="65"/>
        <v>2606</v>
      </c>
      <c r="N216" s="23">
        <f t="shared" si="65"/>
        <v>2647</v>
      </c>
      <c r="O216" s="23">
        <f t="shared" si="65"/>
        <v>2688</v>
      </c>
      <c r="P216" s="23">
        <f t="shared" si="65"/>
        <v>2729</v>
      </c>
      <c r="Q216" s="47">
        <v>2770</v>
      </c>
      <c r="R216" s="23">
        <f t="shared" si="66"/>
        <v>2809.6</v>
      </c>
      <c r="S216" s="23">
        <f t="shared" si="66"/>
        <v>2849.2</v>
      </c>
      <c r="T216" s="23">
        <f t="shared" si="66"/>
        <v>2888.8</v>
      </c>
      <c r="U216" s="23">
        <f t="shared" si="66"/>
        <v>2928.4</v>
      </c>
      <c r="V216" s="47">
        <v>2968</v>
      </c>
      <c r="W216" s="23">
        <f t="shared" si="67"/>
        <v>3005</v>
      </c>
      <c r="X216" s="23">
        <f t="shared" si="67"/>
        <v>3042</v>
      </c>
      <c r="Y216" s="23">
        <f t="shared" si="67"/>
        <v>3079</v>
      </c>
      <c r="Z216" s="23">
        <f t="shared" si="67"/>
        <v>3116</v>
      </c>
      <c r="AA216" s="47">
        <v>3153</v>
      </c>
      <c r="AB216" s="23">
        <f t="shared" si="68"/>
        <v>3186.6</v>
      </c>
      <c r="AC216" s="23">
        <f t="shared" si="68"/>
        <v>3220.2</v>
      </c>
      <c r="AD216" s="23">
        <f t="shared" si="68"/>
        <v>3253.8</v>
      </c>
      <c r="AE216" s="23">
        <f t="shared" si="68"/>
        <v>3287.4</v>
      </c>
      <c r="AF216" s="47">
        <v>3321</v>
      </c>
      <c r="AG216" s="23">
        <f t="shared" si="69"/>
        <v>3350</v>
      </c>
      <c r="AH216" s="23">
        <f t="shared" si="69"/>
        <v>3379</v>
      </c>
      <c r="AI216" s="23">
        <f t="shared" si="69"/>
        <v>3408</v>
      </c>
      <c r="AJ216" s="23">
        <f t="shared" si="69"/>
        <v>3437</v>
      </c>
      <c r="AK216" s="47">
        <v>3466</v>
      </c>
    </row>
    <row r="217" spans="1:37">
      <c r="A217" t="s">
        <v>152</v>
      </c>
      <c r="B217" s="47">
        <v>5837</v>
      </c>
      <c r="C217">
        <f t="shared" si="70"/>
        <v>6145.6</v>
      </c>
      <c r="D217">
        <f t="shared" si="70"/>
        <v>6454.2</v>
      </c>
      <c r="E217">
        <f t="shared" si="70"/>
        <v>6762.8</v>
      </c>
      <c r="F217">
        <f t="shared" si="70"/>
        <v>7071.4</v>
      </c>
      <c r="G217" s="47">
        <v>7380</v>
      </c>
      <c r="H217" s="23">
        <f t="shared" si="71"/>
        <v>7505</v>
      </c>
      <c r="I217" s="23">
        <f t="shared" si="71"/>
        <v>7630</v>
      </c>
      <c r="J217" s="23">
        <f t="shared" si="71"/>
        <v>7755</v>
      </c>
      <c r="K217" s="23">
        <f t="shared" si="71"/>
        <v>7880</v>
      </c>
      <c r="L217" s="47">
        <v>8005</v>
      </c>
      <c r="M217" s="23">
        <f t="shared" si="65"/>
        <v>8134</v>
      </c>
      <c r="N217" s="23">
        <f t="shared" si="65"/>
        <v>8263</v>
      </c>
      <c r="O217" s="23">
        <f t="shared" si="65"/>
        <v>8392</v>
      </c>
      <c r="P217" s="23">
        <f t="shared" si="65"/>
        <v>8521</v>
      </c>
      <c r="Q217" s="47">
        <v>8650</v>
      </c>
      <c r="R217" s="23">
        <f t="shared" si="66"/>
        <v>8775.2000000000007</v>
      </c>
      <c r="S217" s="23">
        <f t="shared" si="66"/>
        <v>8900.4</v>
      </c>
      <c r="T217" s="23">
        <f t="shared" si="66"/>
        <v>9025.6</v>
      </c>
      <c r="U217" s="23">
        <f t="shared" si="66"/>
        <v>9150.7999999999993</v>
      </c>
      <c r="V217" s="47">
        <v>9276</v>
      </c>
      <c r="W217" s="23">
        <f t="shared" si="67"/>
        <v>9393</v>
      </c>
      <c r="X217" s="23">
        <f t="shared" si="67"/>
        <v>9510</v>
      </c>
      <c r="Y217" s="23">
        <f t="shared" si="67"/>
        <v>9627</v>
      </c>
      <c r="Z217" s="23">
        <f t="shared" si="67"/>
        <v>9744</v>
      </c>
      <c r="AA217" s="47">
        <v>9861</v>
      </c>
      <c r="AB217" s="23">
        <f t="shared" si="68"/>
        <v>9967.2000000000007</v>
      </c>
      <c r="AC217" s="23">
        <f t="shared" si="68"/>
        <v>10073.4</v>
      </c>
      <c r="AD217" s="23">
        <f t="shared" si="68"/>
        <v>10179.6</v>
      </c>
      <c r="AE217" s="23">
        <f t="shared" si="68"/>
        <v>10285.799999999999</v>
      </c>
      <c r="AF217" s="47">
        <v>10392</v>
      </c>
      <c r="AG217" s="23">
        <f t="shared" si="69"/>
        <v>10484.4</v>
      </c>
      <c r="AH217" s="23">
        <f t="shared" si="69"/>
        <v>10576.8</v>
      </c>
      <c r="AI217" s="23">
        <f t="shared" si="69"/>
        <v>10669.2</v>
      </c>
      <c r="AJ217" s="23">
        <f t="shared" si="69"/>
        <v>10761.6</v>
      </c>
      <c r="AK217" s="47">
        <v>10854</v>
      </c>
    </row>
    <row r="218" spans="1:37">
      <c r="A218" t="s">
        <v>153</v>
      </c>
      <c r="B218" s="47">
        <v>27</v>
      </c>
      <c r="C218">
        <f t="shared" si="70"/>
        <v>37</v>
      </c>
      <c r="D218">
        <f t="shared" si="70"/>
        <v>47</v>
      </c>
      <c r="E218">
        <f t="shared" si="70"/>
        <v>57</v>
      </c>
      <c r="F218">
        <f t="shared" si="70"/>
        <v>67</v>
      </c>
      <c r="G218" s="47">
        <v>77</v>
      </c>
      <c r="H218" s="23">
        <f t="shared" si="71"/>
        <v>79.599999999999994</v>
      </c>
      <c r="I218" s="23">
        <f t="shared" si="71"/>
        <v>82.2</v>
      </c>
      <c r="J218" s="23">
        <f t="shared" si="71"/>
        <v>84.8</v>
      </c>
      <c r="K218" s="23">
        <f t="shared" si="71"/>
        <v>87.4</v>
      </c>
      <c r="L218" s="47">
        <v>90</v>
      </c>
      <c r="M218" s="23">
        <f t="shared" si="65"/>
        <v>92.8</v>
      </c>
      <c r="N218" s="23">
        <f t="shared" si="65"/>
        <v>95.6</v>
      </c>
      <c r="O218" s="23">
        <f t="shared" si="65"/>
        <v>98.4</v>
      </c>
      <c r="P218" s="23">
        <f t="shared" si="65"/>
        <v>101.2</v>
      </c>
      <c r="Q218" s="47">
        <v>104</v>
      </c>
      <c r="R218" s="23">
        <f t="shared" si="66"/>
        <v>107</v>
      </c>
      <c r="S218" s="23">
        <f t="shared" si="66"/>
        <v>110</v>
      </c>
      <c r="T218" s="23">
        <f t="shared" si="66"/>
        <v>113</v>
      </c>
      <c r="U218" s="23">
        <f t="shared" si="66"/>
        <v>116</v>
      </c>
      <c r="V218" s="47">
        <v>119</v>
      </c>
      <c r="W218" s="23">
        <f t="shared" si="67"/>
        <v>122.2</v>
      </c>
      <c r="X218" s="23">
        <f t="shared" si="67"/>
        <v>125.4</v>
      </c>
      <c r="Y218" s="23">
        <f t="shared" si="67"/>
        <v>128.6</v>
      </c>
      <c r="Z218" s="23">
        <f t="shared" si="67"/>
        <v>131.80000000000001</v>
      </c>
      <c r="AA218" s="47">
        <v>135</v>
      </c>
      <c r="AB218" s="23">
        <f t="shared" si="68"/>
        <v>138.19999999999999</v>
      </c>
      <c r="AC218" s="23">
        <f t="shared" si="68"/>
        <v>141.4</v>
      </c>
      <c r="AD218" s="23">
        <f t="shared" si="68"/>
        <v>144.6</v>
      </c>
      <c r="AE218" s="23">
        <f t="shared" si="68"/>
        <v>147.80000000000001</v>
      </c>
      <c r="AF218" s="47">
        <v>151</v>
      </c>
      <c r="AG218" s="23">
        <f t="shared" si="69"/>
        <v>154</v>
      </c>
      <c r="AH218" s="23">
        <f t="shared" si="69"/>
        <v>157</v>
      </c>
      <c r="AI218" s="23">
        <f t="shared" si="69"/>
        <v>160</v>
      </c>
      <c r="AJ218" s="23">
        <f t="shared" si="69"/>
        <v>163</v>
      </c>
      <c r="AK218" s="47">
        <v>166</v>
      </c>
    </row>
    <row r="219" spans="1:37">
      <c r="A219" t="s">
        <v>154</v>
      </c>
      <c r="B219" s="47">
        <v>87</v>
      </c>
      <c r="C219">
        <f t="shared" si="70"/>
        <v>88.2</v>
      </c>
      <c r="D219">
        <f t="shared" si="70"/>
        <v>89.4</v>
      </c>
      <c r="E219">
        <f t="shared" si="70"/>
        <v>90.6</v>
      </c>
      <c r="F219">
        <f t="shared" si="70"/>
        <v>91.8</v>
      </c>
      <c r="G219" s="47">
        <v>93</v>
      </c>
      <c r="H219" s="23">
        <f t="shared" si="71"/>
        <v>94.2</v>
      </c>
      <c r="I219" s="23">
        <f t="shared" si="71"/>
        <v>95.4</v>
      </c>
      <c r="J219" s="23">
        <f t="shared" si="71"/>
        <v>96.6</v>
      </c>
      <c r="K219" s="23">
        <f t="shared" si="71"/>
        <v>97.8</v>
      </c>
      <c r="L219" s="47">
        <v>99</v>
      </c>
      <c r="M219" s="23">
        <f t="shared" si="65"/>
        <v>100.2</v>
      </c>
      <c r="N219" s="23">
        <f t="shared" si="65"/>
        <v>101.4</v>
      </c>
      <c r="O219" s="23">
        <f t="shared" si="65"/>
        <v>102.6</v>
      </c>
      <c r="P219" s="23">
        <f t="shared" si="65"/>
        <v>103.8</v>
      </c>
      <c r="Q219" s="47">
        <v>105</v>
      </c>
      <c r="R219" s="23">
        <f t="shared" si="66"/>
        <v>106.2</v>
      </c>
      <c r="S219" s="23">
        <f t="shared" si="66"/>
        <v>107.4</v>
      </c>
      <c r="T219" s="23">
        <f t="shared" si="66"/>
        <v>108.6</v>
      </c>
      <c r="U219" s="23">
        <f t="shared" si="66"/>
        <v>109.8</v>
      </c>
      <c r="V219" s="47">
        <v>111</v>
      </c>
      <c r="W219" s="23">
        <f t="shared" si="67"/>
        <v>112.2</v>
      </c>
      <c r="X219" s="23">
        <f t="shared" si="67"/>
        <v>113.4</v>
      </c>
      <c r="Y219" s="23">
        <f t="shared" si="67"/>
        <v>114.6</v>
      </c>
      <c r="Z219" s="23">
        <f t="shared" si="67"/>
        <v>115.8</v>
      </c>
      <c r="AA219" s="47">
        <v>117</v>
      </c>
      <c r="AB219" s="23">
        <f t="shared" si="68"/>
        <v>117.8</v>
      </c>
      <c r="AC219" s="23">
        <f t="shared" si="68"/>
        <v>118.6</v>
      </c>
      <c r="AD219" s="23">
        <f t="shared" si="68"/>
        <v>119.4</v>
      </c>
      <c r="AE219" s="23">
        <f t="shared" si="68"/>
        <v>120.2</v>
      </c>
      <c r="AF219" s="47">
        <v>121</v>
      </c>
      <c r="AG219" s="23">
        <f t="shared" si="69"/>
        <v>121.8</v>
      </c>
      <c r="AH219" s="23">
        <f t="shared" si="69"/>
        <v>122.6</v>
      </c>
      <c r="AI219" s="23">
        <f t="shared" si="69"/>
        <v>123.4</v>
      </c>
      <c r="AJ219" s="23">
        <f t="shared" si="69"/>
        <v>124.2</v>
      </c>
      <c r="AK219" s="47">
        <v>125</v>
      </c>
    </row>
    <row r="220" spans="1:37">
      <c r="A220" s="2" t="s">
        <v>11</v>
      </c>
      <c r="B220" s="47"/>
      <c r="C220">
        <f t="shared" si="70"/>
        <v>0</v>
      </c>
      <c r="D220">
        <f t="shared" si="70"/>
        <v>0</v>
      </c>
      <c r="E220">
        <f t="shared" si="70"/>
        <v>0</v>
      </c>
      <c r="F220">
        <f t="shared" si="70"/>
        <v>0</v>
      </c>
      <c r="G220" s="47"/>
      <c r="H220" s="23">
        <f t="shared" si="71"/>
        <v>0</v>
      </c>
      <c r="I220" s="23">
        <f t="shared" si="71"/>
        <v>0</v>
      </c>
      <c r="J220" s="23">
        <f t="shared" si="71"/>
        <v>0</v>
      </c>
      <c r="K220" s="23">
        <f t="shared" si="71"/>
        <v>0</v>
      </c>
      <c r="L220" s="47"/>
      <c r="M220" s="23">
        <f t="shared" ref="M220:P249" si="72">$L220+((M$1-$L$1)*($Q220-$L220)/($Q$1-$L$1))</f>
        <v>0</v>
      </c>
      <c r="N220" s="23">
        <f t="shared" si="72"/>
        <v>0</v>
      </c>
      <c r="O220" s="23">
        <f t="shared" si="72"/>
        <v>0</v>
      </c>
      <c r="P220" s="23">
        <f t="shared" si="72"/>
        <v>0</v>
      </c>
      <c r="Q220" s="47"/>
      <c r="R220" s="23">
        <f t="shared" ref="R220:U249" si="73">$Q220+((R$1-$Q$1)*($V220-$Q220)/($V$1-$Q$1))</f>
        <v>0</v>
      </c>
      <c r="S220" s="23">
        <f t="shared" si="73"/>
        <v>0</v>
      </c>
      <c r="T220" s="23">
        <f t="shared" si="73"/>
        <v>0</v>
      </c>
      <c r="U220" s="23">
        <f t="shared" si="73"/>
        <v>0</v>
      </c>
      <c r="V220" s="47"/>
      <c r="W220" s="23">
        <f t="shared" ref="W220:Z249" si="74">$V220+((W$1-$V$1)*($AA220-$V220)/($AA$1-$V$1))</f>
        <v>0</v>
      </c>
      <c r="X220" s="23">
        <f t="shared" si="74"/>
        <v>0</v>
      </c>
      <c r="Y220" s="23">
        <f t="shared" si="74"/>
        <v>0</v>
      </c>
      <c r="Z220" s="23">
        <f t="shared" si="74"/>
        <v>0</v>
      </c>
      <c r="AA220" s="47"/>
      <c r="AB220" s="23">
        <f t="shared" ref="AB220:AE249" si="75">$AA220+((AB$1-$AA$1)*($AF220-$AA220)/($AF$1-$AA$1))</f>
        <v>0</v>
      </c>
      <c r="AC220" s="23">
        <f t="shared" si="75"/>
        <v>0</v>
      </c>
      <c r="AD220" s="23">
        <f t="shared" si="75"/>
        <v>0</v>
      </c>
      <c r="AE220" s="23">
        <f t="shared" si="75"/>
        <v>0</v>
      </c>
      <c r="AF220" s="47"/>
      <c r="AG220" s="23">
        <f t="shared" ref="AG220:AJ249" si="76">$AF220+((AG$1-$AF$1)*($AK220-$AF220)/($AK$1-$AF$1))</f>
        <v>0</v>
      </c>
      <c r="AH220" s="23">
        <f t="shared" si="76"/>
        <v>0</v>
      </c>
      <c r="AI220" s="23">
        <f t="shared" si="76"/>
        <v>0</v>
      </c>
      <c r="AJ220" s="23">
        <f t="shared" si="76"/>
        <v>0</v>
      </c>
      <c r="AK220" s="47"/>
    </row>
    <row r="221" spans="1:37">
      <c r="A221" s="2" t="s">
        <v>12</v>
      </c>
      <c r="B221" s="47"/>
      <c r="C221">
        <f t="shared" si="70"/>
        <v>0</v>
      </c>
      <c r="D221">
        <f t="shared" si="70"/>
        <v>0</v>
      </c>
      <c r="E221">
        <f t="shared" si="70"/>
        <v>0</v>
      </c>
      <c r="F221">
        <f t="shared" si="70"/>
        <v>0</v>
      </c>
      <c r="G221" s="47"/>
      <c r="H221" s="23">
        <f t="shared" si="71"/>
        <v>0</v>
      </c>
      <c r="I221" s="23">
        <f t="shared" si="71"/>
        <v>0</v>
      </c>
      <c r="J221" s="23">
        <f t="shared" si="71"/>
        <v>0</v>
      </c>
      <c r="K221" s="23">
        <f t="shared" si="71"/>
        <v>0</v>
      </c>
      <c r="L221" s="47"/>
      <c r="M221" s="23">
        <f t="shared" si="72"/>
        <v>0</v>
      </c>
      <c r="N221" s="23">
        <f t="shared" si="72"/>
        <v>0</v>
      </c>
      <c r="O221" s="23">
        <f t="shared" si="72"/>
        <v>0</v>
      </c>
      <c r="P221" s="23">
        <f t="shared" si="72"/>
        <v>0</v>
      </c>
      <c r="Q221" s="47"/>
      <c r="R221" s="23">
        <f t="shared" si="73"/>
        <v>0</v>
      </c>
      <c r="S221" s="23">
        <f t="shared" si="73"/>
        <v>0</v>
      </c>
      <c r="T221" s="23">
        <f t="shared" si="73"/>
        <v>0</v>
      </c>
      <c r="U221" s="23">
        <f t="shared" si="73"/>
        <v>0</v>
      </c>
      <c r="V221" s="47"/>
      <c r="W221" s="23">
        <f t="shared" si="74"/>
        <v>0</v>
      </c>
      <c r="X221" s="23">
        <f t="shared" si="74"/>
        <v>0</v>
      </c>
      <c r="Y221" s="23">
        <f t="shared" si="74"/>
        <v>0</v>
      </c>
      <c r="Z221" s="23">
        <f t="shared" si="74"/>
        <v>0</v>
      </c>
      <c r="AA221" s="47"/>
      <c r="AB221" s="23">
        <f t="shared" si="75"/>
        <v>0</v>
      </c>
      <c r="AC221" s="23">
        <f t="shared" si="75"/>
        <v>0</v>
      </c>
      <c r="AD221" s="23">
        <f t="shared" si="75"/>
        <v>0</v>
      </c>
      <c r="AE221" s="23">
        <f t="shared" si="75"/>
        <v>0</v>
      </c>
      <c r="AF221" s="47"/>
      <c r="AG221" s="23">
        <f t="shared" si="76"/>
        <v>0</v>
      </c>
      <c r="AH221" s="23">
        <f t="shared" si="76"/>
        <v>0</v>
      </c>
      <c r="AI221" s="23">
        <f t="shared" si="76"/>
        <v>0</v>
      </c>
      <c r="AJ221" s="23">
        <f t="shared" si="76"/>
        <v>0</v>
      </c>
      <c r="AK221" s="47"/>
    </row>
    <row r="222" spans="1:37">
      <c r="A222" s="2" t="s">
        <v>13</v>
      </c>
      <c r="B222" s="47"/>
      <c r="C222">
        <f t="shared" si="70"/>
        <v>0</v>
      </c>
      <c r="D222">
        <f t="shared" si="70"/>
        <v>0</v>
      </c>
      <c r="E222">
        <f t="shared" si="70"/>
        <v>0</v>
      </c>
      <c r="F222">
        <f t="shared" si="70"/>
        <v>0</v>
      </c>
      <c r="G222" s="47"/>
      <c r="H222" s="23">
        <f t="shared" si="71"/>
        <v>0</v>
      </c>
      <c r="I222" s="23">
        <f t="shared" si="71"/>
        <v>0</v>
      </c>
      <c r="J222" s="23">
        <f t="shared" si="71"/>
        <v>0</v>
      </c>
      <c r="K222" s="23">
        <f t="shared" si="71"/>
        <v>0</v>
      </c>
      <c r="L222" s="47"/>
      <c r="M222" s="23">
        <f t="shared" si="72"/>
        <v>0</v>
      </c>
      <c r="N222" s="23">
        <f t="shared" si="72"/>
        <v>0</v>
      </c>
      <c r="O222" s="23">
        <f t="shared" si="72"/>
        <v>0</v>
      </c>
      <c r="P222" s="23">
        <f t="shared" si="72"/>
        <v>0</v>
      </c>
      <c r="Q222" s="47"/>
      <c r="R222" s="23">
        <f t="shared" si="73"/>
        <v>0</v>
      </c>
      <c r="S222" s="23">
        <f t="shared" si="73"/>
        <v>0</v>
      </c>
      <c r="T222" s="23">
        <f t="shared" si="73"/>
        <v>0</v>
      </c>
      <c r="U222" s="23">
        <f t="shared" si="73"/>
        <v>0</v>
      </c>
      <c r="V222" s="47"/>
      <c r="W222" s="23">
        <f t="shared" si="74"/>
        <v>0</v>
      </c>
      <c r="X222" s="23">
        <f t="shared" si="74"/>
        <v>0</v>
      </c>
      <c r="Y222" s="23">
        <f t="shared" si="74"/>
        <v>0</v>
      </c>
      <c r="Z222" s="23">
        <f t="shared" si="74"/>
        <v>0</v>
      </c>
      <c r="AA222" s="47"/>
      <c r="AB222" s="23">
        <f t="shared" si="75"/>
        <v>0</v>
      </c>
      <c r="AC222" s="23">
        <f t="shared" si="75"/>
        <v>0</v>
      </c>
      <c r="AD222" s="23">
        <f t="shared" si="75"/>
        <v>0</v>
      </c>
      <c r="AE222" s="23">
        <f t="shared" si="75"/>
        <v>0</v>
      </c>
      <c r="AF222" s="47"/>
      <c r="AG222" s="23">
        <f t="shared" si="76"/>
        <v>0</v>
      </c>
      <c r="AH222" s="23">
        <f t="shared" si="76"/>
        <v>0</v>
      </c>
      <c r="AI222" s="23">
        <f t="shared" si="76"/>
        <v>0</v>
      </c>
      <c r="AJ222" s="23">
        <f t="shared" si="76"/>
        <v>0</v>
      </c>
      <c r="AK222" s="47"/>
    </row>
    <row r="223" spans="1:37">
      <c r="A223" s="2" t="s">
        <v>14</v>
      </c>
      <c r="B223" s="47">
        <v>341.00000000000006</v>
      </c>
      <c r="C223">
        <f t="shared" si="70"/>
        <v>401.00000000000006</v>
      </c>
      <c r="D223">
        <f t="shared" si="70"/>
        <v>461</v>
      </c>
      <c r="E223">
        <f t="shared" si="70"/>
        <v>521</v>
      </c>
      <c r="F223">
        <f t="shared" si="70"/>
        <v>581</v>
      </c>
      <c r="G223" s="47">
        <v>641</v>
      </c>
      <c r="H223" s="23">
        <f t="shared" si="71"/>
        <v>642.4</v>
      </c>
      <c r="I223" s="23">
        <f t="shared" si="71"/>
        <v>643.79999999999995</v>
      </c>
      <c r="J223" s="23">
        <f t="shared" si="71"/>
        <v>645.20000000000005</v>
      </c>
      <c r="K223" s="23">
        <f t="shared" si="71"/>
        <v>646.6</v>
      </c>
      <c r="L223" s="47">
        <v>648</v>
      </c>
      <c r="M223" s="23">
        <f t="shared" si="72"/>
        <v>648.20000000000005</v>
      </c>
      <c r="N223" s="23">
        <f t="shared" si="72"/>
        <v>648.4</v>
      </c>
      <c r="O223" s="23">
        <f t="shared" si="72"/>
        <v>648.6</v>
      </c>
      <c r="P223" s="23">
        <f t="shared" si="72"/>
        <v>648.79999999999995</v>
      </c>
      <c r="Q223" s="47">
        <v>649</v>
      </c>
      <c r="R223" s="23">
        <f t="shared" si="73"/>
        <v>647.4</v>
      </c>
      <c r="S223" s="23">
        <f t="shared" si="73"/>
        <v>645.79999999999995</v>
      </c>
      <c r="T223" s="23">
        <f t="shared" si="73"/>
        <v>644.20000000000005</v>
      </c>
      <c r="U223" s="23">
        <f t="shared" si="73"/>
        <v>642.6</v>
      </c>
      <c r="V223" s="47">
        <v>641</v>
      </c>
      <c r="W223" s="23">
        <f t="shared" si="74"/>
        <v>637.6</v>
      </c>
      <c r="X223" s="23">
        <f t="shared" si="74"/>
        <v>634.20000000000005</v>
      </c>
      <c r="Y223" s="23">
        <f t="shared" si="74"/>
        <v>630.79999999999995</v>
      </c>
      <c r="Z223" s="23">
        <f t="shared" si="74"/>
        <v>627.4</v>
      </c>
      <c r="AA223" s="47">
        <v>624</v>
      </c>
      <c r="AB223" s="23">
        <f t="shared" si="75"/>
        <v>618.6</v>
      </c>
      <c r="AC223" s="23">
        <f t="shared" si="75"/>
        <v>613.20000000000005</v>
      </c>
      <c r="AD223" s="23">
        <f t="shared" si="75"/>
        <v>607.79999999999995</v>
      </c>
      <c r="AE223" s="23">
        <f t="shared" si="75"/>
        <v>602.4</v>
      </c>
      <c r="AF223" s="47">
        <v>597</v>
      </c>
      <c r="AG223" s="23">
        <f t="shared" si="76"/>
        <v>589.6</v>
      </c>
      <c r="AH223" s="23">
        <f t="shared" si="76"/>
        <v>582.20000000000005</v>
      </c>
      <c r="AI223" s="23">
        <f t="shared" si="76"/>
        <v>574.79999999999995</v>
      </c>
      <c r="AJ223" s="23">
        <f t="shared" si="76"/>
        <v>567.4</v>
      </c>
      <c r="AK223" s="47">
        <v>560</v>
      </c>
    </row>
    <row r="224" spans="1:37">
      <c r="A224" s="2" t="s">
        <v>15</v>
      </c>
      <c r="B224" s="47"/>
      <c r="C224">
        <f t="shared" si="70"/>
        <v>0</v>
      </c>
      <c r="D224">
        <f t="shared" si="70"/>
        <v>0</v>
      </c>
      <c r="E224">
        <f t="shared" si="70"/>
        <v>0</v>
      </c>
      <c r="F224">
        <f t="shared" si="70"/>
        <v>0</v>
      </c>
      <c r="G224" s="47"/>
      <c r="H224" s="23">
        <f t="shared" si="71"/>
        <v>0</v>
      </c>
      <c r="I224" s="23">
        <f t="shared" si="71"/>
        <v>0</v>
      </c>
      <c r="J224" s="23">
        <f t="shared" si="71"/>
        <v>0</v>
      </c>
      <c r="K224" s="23">
        <f t="shared" si="71"/>
        <v>0</v>
      </c>
      <c r="L224" s="47"/>
      <c r="M224" s="23">
        <f t="shared" si="72"/>
        <v>0</v>
      </c>
      <c r="N224" s="23">
        <f t="shared" si="72"/>
        <v>0</v>
      </c>
      <c r="O224" s="23">
        <f t="shared" si="72"/>
        <v>0</v>
      </c>
      <c r="P224" s="23">
        <f t="shared" si="72"/>
        <v>0</v>
      </c>
      <c r="Q224" s="47"/>
      <c r="R224" s="23">
        <f t="shared" si="73"/>
        <v>0</v>
      </c>
      <c r="S224" s="23">
        <f t="shared" si="73"/>
        <v>0</v>
      </c>
      <c r="T224" s="23">
        <f t="shared" si="73"/>
        <v>0</v>
      </c>
      <c r="U224" s="23">
        <f t="shared" si="73"/>
        <v>0</v>
      </c>
      <c r="V224" s="47"/>
      <c r="W224" s="23">
        <f t="shared" si="74"/>
        <v>0</v>
      </c>
      <c r="X224" s="23">
        <f t="shared" si="74"/>
        <v>0</v>
      </c>
      <c r="Y224" s="23">
        <f t="shared" si="74"/>
        <v>0</v>
      </c>
      <c r="Z224" s="23">
        <f t="shared" si="74"/>
        <v>0</v>
      </c>
      <c r="AA224" s="47"/>
      <c r="AB224" s="23">
        <f t="shared" si="75"/>
        <v>0</v>
      </c>
      <c r="AC224" s="23">
        <f t="shared" si="75"/>
        <v>0</v>
      </c>
      <c r="AD224" s="23">
        <f t="shared" si="75"/>
        <v>0</v>
      </c>
      <c r="AE224" s="23">
        <f t="shared" si="75"/>
        <v>0</v>
      </c>
      <c r="AF224" s="47"/>
      <c r="AG224" s="23">
        <f t="shared" si="76"/>
        <v>0</v>
      </c>
      <c r="AH224" s="23">
        <f t="shared" si="76"/>
        <v>0</v>
      </c>
      <c r="AI224" s="23">
        <f t="shared" si="76"/>
        <v>0</v>
      </c>
      <c r="AJ224" s="23">
        <f t="shared" si="76"/>
        <v>0</v>
      </c>
      <c r="AK224" s="47"/>
    </row>
    <row r="225" spans="1:37">
      <c r="A225" s="2" t="s">
        <v>16</v>
      </c>
      <c r="B225" s="47"/>
      <c r="C225">
        <f t="shared" si="70"/>
        <v>0</v>
      </c>
      <c r="D225">
        <f t="shared" si="70"/>
        <v>0</v>
      </c>
      <c r="E225">
        <f t="shared" si="70"/>
        <v>0</v>
      </c>
      <c r="F225">
        <f t="shared" si="70"/>
        <v>0</v>
      </c>
      <c r="G225" s="47"/>
      <c r="H225" s="23">
        <f t="shared" si="71"/>
        <v>0</v>
      </c>
      <c r="I225" s="23">
        <f t="shared" si="71"/>
        <v>0</v>
      </c>
      <c r="J225" s="23">
        <f t="shared" si="71"/>
        <v>0</v>
      </c>
      <c r="K225" s="23">
        <f t="shared" si="71"/>
        <v>0</v>
      </c>
      <c r="L225" s="47"/>
      <c r="M225" s="23">
        <f t="shared" si="72"/>
        <v>0</v>
      </c>
      <c r="N225" s="23">
        <f t="shared" si="72"/>
        <v>0</v>
      </c>
      <c r="O225" s="23">
        <f t="shared" si="72"/>
        <v>0</v>
      </c>
      <c r="P225" s="23">
        <f t="shared" si="72"/>
        <v>0</v>
      </c>
      <c r="Q225" s="47"/>
      <c r="R225" s="23">
        <f t="shared" si="73"/>
        <v>0</v>
      </c>
      <c r="S225" s="23">
        <f t="shared" si="73"/>
        <v>0</v>
      </c>
      <c r="T225" s="23">
        <f t="shared" si="73"/>
        <v>0</v>
      </c>
      <c r="U225" s="23">
        <f t="shared" si="73"/>
        <v>0</v>
      </c>
      <c r="V225" s="47"/>
      <c r="W225" s="23">
        <f t="shared" si="74"/>
        <v>0</v>
      </c>
      <c r="X225" s="23">
        <f t="shared" si="74"/>
        <v>0</v>
      </c>
      <c r="Y225" s="23">
        <f t="shared" si="74"/>
        <v>0</v>
      </c>
      <c r="Z225" s="23">
        <f t="shared" si="74"/>
        <v>0</v>
      </c>
      <c r="AA225" s="47"/>
      <c r="AB225" s="23">
        <f t="shared" si="75"/>
        <v>0</v>
      </c>
      <c r="AC225" s="23">
        <f t="shared" si="75"/>
        <v>0</v>
      </c>
      <c r="AD225" s="23">
        <f t="shared" si="75"/>
        <v>0</v>
      </c>
      <c r="AE225" s="23">
        <f t="shared" si="75"/>
        <v>0</v>
      </c>
      <c r="AF225" s="47"/>
      <c r="AG225" s="23">
        <f t="shared" si="76"/>
        <v>0</v>
      </c>
      <c r="AH225" s="23">
        <f t="shared" si="76"/>
        <v>0</v>
      </c>
      <c r="AI225" s="23">
        <f t="shared" si="76"/>
        <v>0</v>
      </c>
      <c r="AJ225" s="23">
        <f t="shared" si="76"/>
        <v>0</v>
      </c>
      <c r="AK225" s="47"/>
    </row>
    <row r="226" spans="1:37">
      <c r="B226" s="47"/>
      <c r="G226" s="47"/>
      <c r="H226" s="23"/>
      <c r="I226" s="23"/>
      <c r="J226" s="23"/>
      <c r="K226" s="23"/>
      <c r="L226" s="47"/>
      <c r="M226" s="23"/>
      <c r="N226" s="23"/>
      <c r="O226" s="23"/>
      <c r="P226" s="23"/>
      <c r="Q226" s="47"/>
      <c r="R226" s="23"/>
      <c r="S226" s="23"/>
      <c r="T226" s="23"/>
      <c r="U226" s="23"/>
      <c r="V226" s="47"/>
      <c r="W226" s="23"/>
      <c r="X226" s="23"/>
      <c r="Y226" s="23"/>
      <c r="Z226" s="23"/>
      <c r="AA226" s="47"/>
      <c r="AB226" s="23"/>
      <c r="AC226" s="23"/>
      <c r="AD226" s="23"/>
      <c r="AE226" s="23"/>
      <c r="AF226" s="47"/>
      <c r="AG226" s="23"/>
      <c r="AH226" s="23"/>
      <c r="AI226" s="23"/>
      <c r="AJ226" s="23"/>
      <c r="AK226" s="47"/>
    </row>
    <row r="227" spans="1:37">
      <c r="A227" s="1" t="s">
        <v>99</v>
      </c>
      <c r="B227" s="47"/>
      <c r="C227">
        <f t="shared" si="70"/>
        <v>0</v>
      </c>
      <c r="D227">
        <f t="shared" si="70"/>
        <v>0</v>
      </c>
      <c r="E227">
        <f t="shared" si="70"/>
        <v>0</v>
      </c>
      <c r="F227">
        <f t="shared" si="70"/>
        <v>0</v>
      </c>
      <c r="G227" s="47"/>
      <c r="H227" s="23">
        <f t="shared" si="71"/>
        <v>0</v>
      </c>
      <c r="I227" s="23">
        <f t="shared" si="71"/>
        <v>0</v>
      </c>
      <c r="J227" s="23">
        <f t="shared" si="71"/>
        <v>0</v>
      </c>
      <c r="K227" s="23">
        <f t="shared" si="71"/>
        <v>0</v>
      </c>
      <c r="L227" s="47"/>
      <c r="M227" s="23">
        <f t="shared" si="72"/>
        <v>0</v>
      </c>
      <c r="N227" s="23">
        <f t="shared" si="72"/>
        <v>0</v>
      </c>
      <c r="O227" s="23">
        <f t="shared" si="72"/>
        <v>0</v>
      </c>
      <c r="P227" s="23">
        <f t="shared" si="72"/>
        <v>0</v>
      </c>
      <c r="Q227" s="47"/>
      <c r="R227" s="23">
        <f t="shared" si="73"/>
        <v>0</v>
      </c>
      <c r="S227" s="23">
        <f t="shared" si="73"/>
        <v>0</v>
      </c>
      <c r="T227" s="23">
        <f t="shared" si="73"/>
        <v>0</v>
      </c>
      <c r="U227" s="23">
        <f t="shared" si="73"/>
        <v>0</v>
      </c>
      <c r="V227" s="47"/>
      <c r="W227" s="23">
        <f t="shared" si="74"/>
        <v>0</v>
      </c>
      <c r="X227" s="23">
        <f t="shared" si="74"/>
        <v>0</v>
      </c>
      <c r="Y227" s="23">
        <f t="shared" si="74"/>
        <v>0</v>
      </c>
      <c r="Z227" s="23">
        <f t="shared" si="74"/>
        <v>0</v>
      </c>
      <c r="AA227" s="47"/>
      <c r="AB227" s="23">
        <f t="shared" si="75"/>
        <v>0</v>
      </c>
      <c r="AC227" s="23">
        <f t="shared" si="75"/>
        <v>0</v>
      </c>
      <c r="AD227" s="23">
        <f t="shared" si="75"/>
        <v>0</v>
      </c>
      <c r="AE227" s="23">
        <f t="shared" si="75"/>
        <v>0</v>
      </c>
      <c r="AF227" s="47"/>
      <c r="AG227" s="23">
        <f t="shared" si="76"/>
        <v>0</v>
      </c>
      <c r="AH227" s="23">
        <f t="shared" si="76"/>
        <v>0</v>
      </c>
      <c r="AI227" s="23">
        <f t="shared" si="76"/>
        <v>0</v>
      </c>
      <c r="AJ227" s="23">
        <f t="shared" si="76"/>
        <v>0</v>
      </c>
      <c r="AK227" s="47"/>
    </row>
    <row r="228" spans="1:37">
      <c r="A228" s="2" t="s">
        <v>7</v>
      </c>
      <c r="B228" s="47">
        <v>0.32128548399754192</v>
      </c>
      <c r="C228">
        <f t="shared" si="70"/>
        <v>0.32244395389592129</v>
      </c>
      <c r="D228">
        <f t="shared" si="70"/>
        <v>0.32360242379430065</v>
      </c>
      <c r="E228">
        <f t="shared" si="70"/>
        <v>0.32476089369268002</v>
      </c>
      <c r="F228">
        <f t="shared" si="70"/>
        <v>0.32591936359105939</v>
      </c>
      <c r="G228" s="47">
        <v>0.32707783348943875</v>
      </c>
      <c r="H228" s="23">
        <f t="shared" si="71"/>
        <v>0.3261697073075287</v>
      </c>
      <c r="I228" s="23">
        <f t="shared" si="71"/>
        <v>0.32526158112561865</v>
      </c>
      <c r="J228" s="23">
        <f t="shared" si="71"/>
        <v>0.32435345494370854</v>
      </c>
      <c r="K228" s="23">
        <f t="shared" si="71"/>
        <v>0.32344532876179849</v>
      </c>
      <c r="L228" s="47">
        <v>0.32253720257988844</v>
      </c>
      <c r="M228" s="23">
        <f t="shared" si="72"/>
        <v>0.3211436935779225</v>
      </c>
      <c r="N228" s="23">
        <f t="shared" si="72"/>
        <v>0.31975018457595655</v>
      </c>
      <c r="O228" s="23">
        <f t="shared" si="72"/>
        <v>0.31835667557399061</v>
      </c>
      <c r="P228" s="23">
        <f t="shared" si="72"/>
        <v>0.31696316657202467</v>
      </c>
      <c r="Q228" s="47">
        <v>0.31556965757005873</v>
      </c>
      <c r="R228" s="23">
        <f t="shared" si="73"/>
        <v>0.31413374820633383</v>
      </c>
      <c r="S228" s="23">
        <f t="shared" si="73"/>
        <v>0.31269783884260893</v>
      </c>
      <c r="T228" s="23">
        <f t="shared" si="73"/>
        <v>0.31126192947888398</v>
      </c>
      <c r="U228" s="23">
        <f t="shared" si="73"/>
        <v>0.30982602011515908</v>
      </c>
      <c r="V228" s="47">
        <v>0.30839011075143419</v>
      </c>
      <c r="W228" s="23">
        <f t="shared" si="74"/>
        <v>0.30701144981662831</v>
      </c>
      <c r="X228" s="23">
        <f t="shared" si="74"/>
        <v>0.30563278888182238</v>
      </c>
      <c r="Y228" s="23">
        <f t="shared" si="74"/>
        <v>0.30425412794701651</v>
      </c>
      <c r="Z228" s="23">
        <f t="shared" si="74"/>
        <v>0.30287546701221058</v>
      </c>
      <c r="AA228" s="47">
        <v>0.3014968060774047</v>
      </c>
      <c r="AB228" s="23">
        <f t="shared" si="75"/>
        <v>0.30021539567755584</v>
      </c>
      <c r="AC228" s="23">
        <f t="shared" si="75"/>
        <v>0.29893398527770693</v>
      </c>
      <c r="AD228" s="23">
        <f t="shared" si="75"/>
        <v>0.29765257487785807</v>
      </c>
      <c r="AE228" s="23">
        <f t="shared" si="75"/>
        <v>0.29637116447800915</v>
      </c>
      <c r="AF228" s="47">
        <v>0.29508975407816029</v>
      </c>
      <c r="AG228" s="23">
        <f t="shared" si="76"/>
        <v>0.29384435156932343</v>
      </c>
      <c r="AH228" s="23">
        <f t="shared" si="76"/>
        <v>0.2925989490604865</v>
      </c>
      <c r="AI228" s="23">
        <f t="shared" si="76"/>
        <v>0.29135354655164963</v>
      </c>
      <c r="AJ228" s="23">
        <f t="shared" si="76"/>
        <v>0.29010814404281271</v>
      </c>
      <c r="AK228" s="47">
        <v>0.28886274153397584</v>
      </c>
    </row>
    <row r="229" spans="1:37">
      <c r="A229" s="2" t="s">
        <v>8</v>
      </c>
      <c r="B229" s="47"/>
      <c r="C229">
        <f t="shared" si="70"/>
        <v>0</v>
      </c>
      <c r="D229">
        <f t="shared" si="70"/>
        <v>0</v>
      </c>
      <c r="E229">
        <f t="shared" si="70"/>
        <v>0</v>
      </c>
      <c r="F229">
        <f t="shared" si="70"/>
        <v>0</v>
      </c>
      <c r="G229" s="47"/>
      <c r="H229" s="23">
        <f t="shared" si="71"/>
        <v>0</v>
      </c>
      <c r="I229" s="23">
        <f t="shared" si="71"/>
        <v>0</v>
      </c>
      <c r="J229" s="23">
        <f t="shared" si="71"/>
        <v>0</v>
      </c>
      <c r="K229" s="23">
        <f t="shared" si="71"/>
        <v>0</v>
      </c>
      <c r="L229" s="47"/>
      <c r="M229" s="23">
        <f t="shared" si="72"/>
        <v>0</v>
      </c>
      <c r="N229" s="23">
        <f t="shared" si="72"/>
        <v>0</v>
      </c>
      <c r="O229" s="23">
        <f t="shared" si="72"/>
        <v>0</v>
      </c>
      <c r="P229" s="23">
        <f t="shared" si="72"/>
        <v>0</v>
      </c>
      <c r="Q229" s="47"/>
      <c r="R229" s="23">
        <f t="shared" si="73"/>
        <v>0</v>
      </c>
      <c r="S229" s="23">
        <f t="shared" si="73"/>
        <v>0</v>
      </c>
      <c r="T229" s="23">
        <f t="shared" si="73"/>
        <v>0</v>
      </c>
      <c r="U229" s="23">
        <f t="shared" si="73"/>
        <v>0</v>
      </c>
      <c r="V229" s="47"/>
      <c r="W229" s="23">
        <f t="shared" si="74"/>
        <v>0</v>
      </c>
      <c r="X229" s="23">
        <f t="shared" si="74"/>
        <v>0</v>
      </c>
      <c r="Y229" s="23">
        <f t="shared" si="74"/>
        <v>0</v>
      </c>
      <c r="Z229" s="23">
        <f t="shared" si="74"/>
        <v>0</v>
      </c>
      <c r="AA229" s="47"/>
      <c r="AB229" s="23">
        <f t="shared" si="75"/>
        <v>0</v>
      </c>
      <c r="AC229" s="23">
        <f t="shared" si="75"/>
        <v>0</v>
      </c>
      <c r="AD229" s="23">
        <f t="shared" si="75"/>
        <v>0</v>
      </c>
      <c r="AE229" s="23">
        <f t="shared" si="75"/>
        <v>0</v>
      </c>
      <c r="AF229" s="47"/>
      <c r="AG229" s="23">
        <f t="shared" si="76"/>
        <v>0</v>
      </c>
      <c r="AH229" s="23">
        <f t="shared" si="76"/>
        <v>0</v>
      </c>
      <c r="AI229" s="23">
        <f t="shared" si="76"/>
        <v>0</v>
      </c>
      <c r="AJ229" s="23">
        <f t="shared" si="76"/>
        <v>0</v>
      </c>
      <c r="AK229" s="47"/>
    </row>
    <row r="230" spans="1:37">
      <c r="A230" s="2" t="s">
        <v>9</v>
      </c>
      <c r="B230" s="47">
        <v>9.6894496519897386E-2</v>
      </c>
      <c r="C230">
        <f t="shared" si="70"/>
        <v>9.3755089981159251E-2</v>
      </c>
      <c r="D230">
        <f t="shared" si="70"/>
        <v>9.0615683442421116E-2</v>
      </c>
      <c r="E230">
        <f t="shared" si="70"/>
        <v>8.7476276903682995E-2</v>
      </c>
      <c r="F230">
        <f t="shared" si="70"/>
        <v>8.433687036494486E-2</v>
      </c>
      <c r="G230" s="47">
        <v>8.1197463826206726E-2</v>
      </c>
      <c r="H230" s="23">
        <f t="shared" si="71"/>
        <v>8.1577213922586628E-2</v>
      </c>
      <c r="I230" s="23">
        <f t="shared" si="71"/>
        <v>8.1956964018966516E-2</v>
      </c>
      <c r="J230" s="23">
        <f t="shared" si="71"/>
        <v>8.2336714115346418E-2</v>
      </c>
      <c r="K230" s="23">
        <f t="shared" si="71"/>
        <v>8.2716464211726307E-2</v>
      </c>
      <c r="L230" s="47">
        <v>8.3096214308106209E-2</v>
      </c>
      <c r="M230" s="23">
        <f t="shared" si="72"/>
        <v>8.6505917136723176E-2</v>
      </c>
      <c r="N230" s="23">
        <f t="shared" si="72"/>
        <v>8.9915619965340143E-2</v>
      </c>
      <c r="O230" s="23">
        <f t="shared" si="72"/>
        <v>9.3325322793957111E-2</v>
      </c>
      <c r="P230" s="23">
        <f t="shared" si="72"/>
        <v>9.6735025622574078E-2</v>
      </c>
      <c r="Q230" s="47">
        <v>0.10014472845119105</v>
      </c>
      <c r="R230" s="23">
        <f t="shared" si="73"/>
        <v>9.9104939270326639E-2</v>
      </c>
      <c r="S230" s="23">
        <f t="shared" si="73"/>
        <v>9.8065150089462219E-2</v>
      </c>
      <c r="T230" s="23">
        <f t="shared" si="73"/>
        <v>9.7025360908597813E-2</v>
      </c>
      <c r="U230" s="23">
        <f t="shared" si="73"/>
        <v>9.5985571727733393E-2</v>
      </c>
      <c r="V230" s="47">
        <v>9.4945782546868987E-2</v>
      </c>
      <c r="W230" s="23">
        <f t="shared" si="74"/>
        <v>8.9470486250036174E-2</v>
      </c>
      <c r="X230" s="23">
        <f t="shared" si="74"/>
        <v>8.3995189953203361E-2</v>
      </c>
      <c r="Y230" s="23">
        <f t="shared" si="74"/>
        <v>7.8519893656370549E-2</v>
      </c>
      <c r="Z230" s="23">
        <f t="shared" si="74"/>
        <v>7.3044597359537722E-2</v>
      </c>
      <c r="AA230" s="47">
        <v>6.7569301062704909E-2</v>
      </c>
      <c r="AB230" s="23">
        <f t="shared" si="75"/>
        <v>6.5697553829720617E-2</v>
      </c>
      <c r="AC230" s="23">
        <f t="shared" si="75"/>
        <v>6.3825806596736326E-2</v>
      </c>
      <c r="AD230" s="23">
        <f t="shared" si="75"/>
        <v>6.1954059363752027E-2</v>
      </c>
      <c r="AE230" s="23">
        <f t="shared" si="75"/>
        <v>6.0082312130767736E-2</v>
      </c>
      <c r="AF230" s="47">
        <v>5.8210564897783444E-2</v>
      </c>
      <c r="AG230" s="23">
        <f t="shared" si="76"/>
        <v>5.5260934116424056E-2</v>
      </c>
      <c r="AH230" s="23">
        <f t="shared" si="76"/>
        <v>5.2311303335064667E-2</v>
      </c>
      <c r="AI230" s="23">
        <f t="shared" si="76"/>
        <v>4.9361672553705278E-2</v>
      </c>
      <c r="AJ230" s="23">
        <f t="shared" si="76"/>
        <v>4.641204177234589E-2</v>
      </c>
      <c r="AK230" s="47">
        <v>4.3462410990986501E-2</v>
      </c>
    </row>
    <row r="231" spans="1:37">
      <c r="A231" s="2" t="s">
        <v>10</v>
      </c>
      <c r="B231" s="47">
        <v>0.45714058269177238</v>
      </c>
      <c r="C231">
        <f t="shared" si="70"/>
        <v>0.45855982672684664</v>
      </c>
      <c r="D231">
        <f t="shared" si="70"/>
        <v>0.45997907076192091</v>
      </c>
      <c r="E231">
        <f t="shared" si="70"/>
        <v>0.46139831479699517</v>
      </c>
      <c r="F231">
        <f t="shared" si="70"/>
        <v>0.46281755883206943</v>
      </c>
      <c r="G231" s="47">
        <v>0.46423680286714369</v>
      </c>
      <c r="H231" s="23">
        <f t="shared" si="71"/>
        <v>0.462593880135453</v>
      </c>
      <c r="I231" s="23">
        <f t="shared" si="71"/>
        <v>0.4609509574037623</v>
      </c>
      <c r="J231" s="23">
        <f t="shared" si="71"/>
        <v>0.45930803467207165</v>
      </c>
      <c r="K231" s="23">
        <f t="shared" si="71"/>
        <v>0.45766511194038095</v>
      </c>
      <c r="L231" s="47">
        <v>0.45602218920869025</v>
      </c>
      <c r="M231" s="23">
        <f t="shared" si="72"/>
        <v>0.45439675007313379</v>
      </c>
      <c r="N231" s="23">
        <f t="shared" si="72"/>
        <v>0.45277131093757733</v>
      </c>
      <c r="O231" s="23">
        <f t="shared" si="72"/>
        <v>0.45114587180202093</v>
      </c>
      <c r="P231" s="23">
        <f t="shared" si="72"/>
        <v>0.44952043266646446</v>
      </c>
      <c r="Q231" s="47">
        <v>0.447894993530908</v>
      </c>
      <c r="R231" s="23">
        <f t="shared" si="73"/>
        <v>0.44656191023858405</v>
      </c>
      <c r="S231" s="23">
        <f t="shared" si="73"/>
        <v>0.44522882694626009</v>
      </c>
      <c r="T231" s="23">
        <f t="shared" si="73"/>
        <v>0.44389574365393608</v>
      </c>
      <c r="U231" s="23">
        <f t="shared" si="73"/>
        <v>0.44256266036161213</v>
      </c>
      <c r="V231" s="47">
        <v>0.44122957706928817</v>
      </c>
      <c r="W231" s="23">
        <f t="shared" si="74"/>
        <v>0.4402791290849169</v>
      </c>
      <c r="X231" s="23">
        <f t="shared" si="74"/>
        <v>0.43932868110054563</v>
      </c>
      <c r="Y231" s="23">
        <f t="shared" si="74"/>
        <v>0.4383782331161743</v>
      </c>
      <c r="Z231" s="23">
        <f t="shared" si="74"/>
        <v>0.43742778513180303</v>
      </c>
      <c r="AA231" s="47">
        <v>0.43647733714743175</v>
      </c>
      <c r="AB231" s="23">
        <f t="shared" si="75"/>
        <v>0.43642376950225054</v>
      </c>
      <c r="AC231" s="23">
        <f t="shared" si="75"/>
        <v>0.43637020185706932</v>
      </c>
      <c r="AD231" s="23">
        <f t="shared" si="75"/>
        <v>0.4363166342118881</v>
      </c>
      <c r="AE231" s="23">
        <f t="shared" si="75"/>
        <v>0.43626306656670688</v>
      </c>
      <c r="AF231" s="47">
        <v>0.43620949892152566</v>
      </c>
      <c r="AG231" s="23">
        <f t="shared" si="76"/>
        <v>0.43749926452162641</v>
      </c>
      <c r="AH231" s="23">
        <f t="shared" si="76"/>
        <v>0.43878903012172721</v>
      </c>
      <c r="AI231" s="23">
        <f t="shared" si="76"/>
        <v>0.44007879572182795</v>
      </c>
      <c r="AJ231" s="23">
        <f t="shared" si="76"/>
        <v>0.44136856132192875</v>
      </c>
      <c r="AK231" s="47">
        <v>0.4426583269220295</v>
      </c>
    </row>
    <row r="232" spans="1:37">
      <c r="A232" s="2" t="s">
        <v>11</v>
      </c>
      <c r="B232" s="47"/>
      <c r="C232">
        <f t="shared" si="70"/>
        <v>0</v>
      </c>
      <c r="D232">
        <f t="shared" si="70"/>
        <v>0</v>
      </c>
      <c r="E232">
        <f t="shared" si="70"/>
        <v>0</v>
      </c>
      <c r="F232">
        <f t="shared" si="70"/>
        <v>0</v>
      </c>
      <c r="G232" s="47"/>
      <c r="H232" s="23">
        <f t="shared" si="71"/>
        <v>0</v>
      </c>
      <c r="I232" s="23">
        <f t="shared" si="71"/>
        <v>0</v>
      </c>
      <c r="J232" s="23">
        <f t="shared" si="71"/>
        <v>0</v>
      </c>
      <c r="K232" s="23">
        <f t="shared" si="71"/>
        <v>0</v>
      </c>
      <c r="L232" s="47"/>
      <c r="M232" s="23">
        <f t="shared" si="72"/>
        <v>0</v>
      </c>
      <c r="N232" s="23">
        <f t="shared" si="72"/>
        <v>0</v>
      </c>
      <c r="O232" s="23">
        <f t="shared" si="72"/>
        <v>0</v>
      </c>
      <c r="P232" s="23">
        <f t="shared" si="72"/>
        <v>0</v>
      </c>
      <c r="Q232" s="47"/>
      <c r="R232" s="23">
        <f t="shared" si="73"/>
        <v>0</v>
      </c>
      <c r="S232" s="23">
        <f t="shared" si="73"/>
        <v>0</v>
      </c>
      <c r="T232" s="23">
        <f t="shared" si="73"/>
        <v>0</v>
      </c>
      <c r="U232" s="23">
        <f t="shared" si="73"/>
        <v>0</v>
      </c>
      <c r="V232" s="47"/>
      <c r="W232" s="23">
        <f t="shared" si="74"/>
        <v>0</v>
      </c>
      <c r="X232" s="23">
        <f t="shared" si="74"/>
        <v>0</v>
      </c>
      <c r="Y232" s="23">
        <f t="shared" si="74"/>
        <v>0</v>
      </c>
      <c r="Z232" s="23">
        <f t="shared" si="74"/>
        <v>0</v>
      </c>
      <c r="AA232" s="47"/>
      <c r="AB232" s="23">
        <f t="shared" si="75"/>
        <v>0</v>
      </c>
      <c r="AC232" s="23">
        <f t="shared" si="75"/>
        <v>0</v>
      </c>
      <c r="AD232" s="23">
        <f t="shared" si="75"/>
        <v>0</v>
      </c>
      <c r="AE232" s="23">
        <f t="shared" si="75"/>
        <v>0</v>
      </c>
      <c r="AF232" s="47"/>
      <c r="AG232" s="23">
        <f t="shared" si="76"/>
        <v>0</v>
      </c>
      <c r="AH232" s="23">
        <f t="shared" si="76"/>
        <v>0</v>
      </c>
      <c r="AI232" s="23">
        <f t="shared" si="76"/>
        <v>0</v>
      </c>
      <c r="AJ232" s="23">
        <f t="shared" si="76"/>
        <v>0</v>
      </c>
      <c r="AK232" s="47"/>
    </row>
    <row r="233" spans="1:37">
      <c r="A233" s="2" t="s">
        <v>12</v>
      </c>
      <c r="B233" s="47"/>
      <c r="C233">
        <f t="shared" si="70"/>
        <v>0</v>
      </c>
      <c r="D233">
        <f t="shared" si="70"/>
        <v>0</v>
      </c>
      <c r="E233">
        <f t="shared" si="70"/>
        <v>0</v>
      </c>
      <c r="F233">
        <f t="shared" si="70"/>
        <v>0</v>
      </c>
      <c r="G233" s="47"/>
      <c r="H233" s="23">
        <f t="shared" si="71"/>
        <v>0</v>
      </c>
      <c r="I233" s="23">
        <f t="shared" si="71"/>
        <v>0</v>
      </c>
      <c r="J233" s="23">
        <f t="shared" si="71"/>
        <v>0</v>
      </c>
      <c r="K233" s="23">
        <f t="shared" si="71"/>
        <v>0</v>
      </c>
      <c r="L233" s="47"/>
      <c r="M233" s="23">
        <f t="shared" si="72"/>
        <v>0</v>
      </c>
      <c r="N233" s="23">
        <f t="shared" si="72"/>
        <v>0</v>
      </c>
      <c r="O233" s="23">
        <f t="shared" si="72"/>
        <v>0</v>
      </c>
      <c r="P233" s="23">
        <f t="shared" si="72"/>
        <v>0</v>
      </c>
      <c r="Q233" s="47"/>
      <c r="R233" s="23">
        <f t="shared" si="73"/>
        <v>0</v>
      </c>
      <c r="S233" s="23">
        <f t="shared" si="73"/>
        <v>0</v>
      </c>
      <c r="T233" s="23">
        <f t="shared" si="73"/>
        <v>0</v>
      </c>
      <c r="U233" s="23">
        <f t="shared" si="73"/>
        <v>0</v>
      </c>
      <c r="V233" s="47"/>
      <c r="W233" s="23">
        <f t="shared" si="74"/>
        <v>0</v>
      </c>
      <c r="X233" s="23">
        <f t="shared" si="74"/>
        <v>0</v>
      </c>
      <c r="Y233" s="23">
        <f t="shared" si="74"/>
        <v>0</v>
      </c>
      <c r="Z233" s="23">
        <f t="shared" si="74"/>
        <v>0</v>
      </c>
      <c r="AA233" s="47"/>
      <c r="AB233" s="23">
        <f t="shared" si="75"/>
        <v>0</v>
      </c>
      <c r="AC233" s="23">
        <f t="shared" si="75"/>
        <v>0</v>
      </c>
      <c r="AD233" s="23">
        <f t="shared" si="75"/>
        <v>0</v>
      </c>
      <c r="AE233" s="23">
        <f t="shared" si="75"/>
        <v>0</v>
      </c>
      <c r="AF233" s="47"/>
      <c r="AG233" s="23">
        <f t="shared" si="76"/>
        <v>0</v>
      </c>
      <c r="AH233" s="23">
        <f t="shared" si="76"/>
        <v>0</v>
      </c>
      <c r="AI233" s="23">
        <f t="shared" si="76"/>
        <v>0</v>
      </c>
      <c r="AJ233" s="23">
        <f t="shared" si="76"/>
        <v>0</v>
      </c>
      <c r="AK233" s="47"/>
    </row>
    <row r="234" spans="1:37">
      <c r="A234" s="2" t="s">
        <v>13</v>
      </c>
      <c r="B234" s="47"/>
      <c r="C234">
        <f t="shared" si="70"/>
        <v>0</v>
      </c>
      <c r="D234">
        <f t="shared" si="70"/>
        <v>0</v>
      </c>
      <c r="E234">
        <f t="shared" si="70"/>
        <v>0</v>
      </c>
      <c r="F234">
        <f t="shared" si="70"/>
        <v>0</v>
      </c>
      <c r="G234" s="47"/>
      <c r="H234" s="23">
        <f t="shared" si="71"/>
        <v>0</v>
      </c>
      <c r="I234" s="23">
        <f t="shared" si="71"/>
        <v>0</v>
      </c>
      <c r="J234" s="23">
        <f t="shared" si="71"/>
        <v>0</v>
      </c>
      <c r="K234" s="23">
        <f t="shared" si="71"/>
        <v>0</v>
      </c>
      <c r="L234" s="47"/>
      <c r="M234" s="23">
        <f t="shared" si="72"/>
        <v>0</v>
      </c>
      <c r="N234" s="23">
        <f t="shared" si="72"/>
        <v>0</v>
      </c>
      <c r="O234" s="23">
        <f t="shared" si="72"/>
        <v>0</v>
      </c>
      <c r="P234" s="23">
        <f t="shared" si="72"/>
        <v>0</v>
      </c>
      <c r="Q234" s="47"/>
      <c r="R234" s="23">
        <f t="shared" si="73"/>
        <v>0</v>
      </c>
      <c r="S234" s="23">
        <f t="shared" si="73"/>
        <v>0</v>
      </c>
      <c r="T234" s="23">
        <f t="shared" si="73"/>
        <v>0</v>
      </c>
      <c r="U234" s="23">
        <f t="shared" si="73"/>
        <v>0</v>
      </c>
      <c r="V234" s="47"/>
      <c r="W234" s="23">
        <f t="shared" si="74"/>
        <v>0</v>
      </c>
      <c r="X234" s="23">
        <f t="shared" si="74"/>
        <v>0</v>
      </c>
      <c r="Y234" s="23">
        <f t="shared" si="74"/>
        <v>0</v>
      </c>
      <c r="Z234" s="23">
        <f t="shared" si="74"/>
        <v>0</v>
      </c>
      <c r="AA234" s="47"/>
      <c r="AB234" s="23">
        <f t="shared" si="75"/>
        <v>0</v>
      </c>
      <c r="AC234" s="23">
        <f t="shared" si="75"/>
        <v>0</v>
      </c>
      <c r="AD234" s="23">
        <f t="shared" si="75"/>
        <v>0</v>
      </c>
      <c r="AE234" s="23">
        <f t="shared" si="75"/>
        <v>0</v>
      </c>
      <c r="AF234" s="47"/>
      <c r="AG234" s="23">
        <f t="shared" si="76"/>
        <v>0</v>
      </c>
      <c r="AH234" s="23">
        <f t="shared" si="76"/>
        <v>0</v>
      </c>
      <c r="AI234" s="23">
        <f t="shared" si="76"/>
        <v>0</v>
      </c>
      <c r="AJ234" s="23">
        <f t="shared" si="76"/>
        <v>0</v>
      </c>
      <c r="AK234" s="47"/>
    </row>
    <row r="235" spans="1:37">
      <c r="A235" s="2" t="s">
        <v>14</v>
      </c>
      <c r="B235" s="47">
        <v>0.10200942911439168</v>
      </c>
      <c r="C235">
        <f t="shared" si="70"/>
        <v>0.10236436986437487</v>
      </c>
      <c r="D235">
        <f t="shared" si="70"/>
        <v>0.10271931061435807</v>
      </c>
      <c r="E235">
        <f t="shared" si="70"/>
        <v>0.10307425136434127</v>
      </c>
      <c r="F235">
        <f t="shared" si="70"/>
        <v>0.10342919211432447</v>
      </c>
      <c r="G235" s="47">
        <v>0.10378413286430767</v>
      </c>
      <c r="H235" s="23">
        <f t="shared" si="71"/>
        <v>0.10604604427212694</v>
      </c>
      <c r="I235" s="23">
        <f t="shared" si="71"/>
        <v>0.10830795567994621</v>
      </c>
      <c r="J235" s="23">
        <f t="shared" si="71"/>
        <v>0.11056986708776546</v>
      </c>
      <c r="K235" s="23">
        <f t="shared" si="71"/>
        <v>0.11283177849558473</v>
      </c>
      <c r="L235" s="47">
        <v>0.115093689903404</v>
      </c>
      <c r="M235" s="23">
        <f t="shared" si="72"/>
        <v>0.11479387814834199</v>
      </c>
      <c r="N235" s="23">
        <f t="shared" si="72"/>
        <v>0.11449406639327998</v>
      </c>
      <c r="O235" s="23">
        <f t="shared" si="72"/>
        <v>0.11419425463821797</v>
      </c>
      <c r="P235" s="23">
        <f t="shared" si="72"/>
        <v>0.11389444288315596</v>
      </c>
      <c r="Q235" s="47">
        <v>0.11359463112809395</v>
      </c>
      <c r="R235" s="23">
        <f t="shared" si="73"/>
        <v>0.11746600367411063</v>
      </c>
      <c r="S235" s="23">
        <f t="shared" si="73"/>
        <v>0.1213373762201273</v>
      </c>
      <c r="T235" s="23">
        <f t="shared" si="73"/>
        <v>0.12520874876614396</v>
      </c>
      <c r="U235" s="23">
        <f t="shared" si="73"/>
        <v>0.12908012131216065</v>
      </c>
      <c r="V235" s="47">
        <v>0.13295149385817731</v>
      </c>
      <c r="W235" s="23">
        <f t="shared" si="74"/>
        <v>0.14079820059685424</v>
      </c>
      <c r="X235" s="23">
        <f t="shared" si="74"/>
        <v>0.14864490733553121</v>
      </c>
      <c r="Y235" s="23">
        <f t="shared" si="74"/>
        <v>0.15649161407420814</v>
      </c>
      <c r="Z235" s="23">
        <f t="shared" si="74"/>
        <v>0.16433832081288507</v>
      </c>
      <c r="AA235" s="47">
        <v>0.17218502755156204</v>
      </c>
      <c r="AB235" s="23">
        <f t="shared" si="75"/>
        <v>0.17540758233831882</v>
      </c>
      <c r="AC235" s="23">
        <f t="shared" si="75"/>
        <v>0.17863013712507561</v>
      </c>
      <c r="AD235" s="23">
        <f t="shared" si="75"/>
        <v>0.18185269191183243</v>
      </c>
      <c r="AE235" s="23">
        <f t="shared" si="75"/>
        <v>0.18507524669858921</v>
      </c>
      <c r="AF235" s="47">
        <v>0.188297801485346</v>
      </c>
      <c r="AG235" s="23">
        <f t="shared" si="76"/>
        <v>0.19112725989965121</v>
      </c>
      <c r="AH235" s="23">
        <f t="shared" si="76"/>
        <v>0.19395671831395644</v>
      </c>
      <c r="AI235" s="23">
        <f t="shared" si="76"/>
        <v>0.19678617672826165</v>
      </c>
      <c r="AJ235" s="23">
        <f t="shared" si="76"/>
        <v>0.19961563514256689</v>
      </c>
      <c r="AK235" s="47">
        <v>0.2024450935568721</v>
      </c>
    </row>
    <row r="236" spans="1:37">
      <c r="A236" s="2" t="s">
        <v>15</v>
      </c>
      <c r="B236" s="47">
        <v>2.2670007676396563E-2</v>
      </c>
      <c r="C236">
        <f t="shared" si="70"/>
        <v>2.2876759531697887E-2</v>
      </c>
      <c r="D236">
        <f t="shared" si="70"/>
        <v>2.3083511386999211E-2</v>
      </c>
      <c r="E236">
        <f t="shared" si="70"/>
        <v>2.3290263242300532E-2</v>
      </c>
      <c r="F236">
        <f t="shared" si="70"/>
        <v>2.3497015097601857E-2</v>
      </c>
      <c r="G236" s="47">
        <v>2.3703766952903181E-2</v>
      </c>
      <c r="H236" s="23">
        <f t="shared" si="71"/>
        <v>2.3613154362304743E-2</v>
      </c>
      <c r="I236" s="23">
        <f t="shared" si="71"/>
        <v>2.3522541771706304E-2</v>
      </c>
      <c r="J236" s="23">
        <f t="shared" si="71"/>
        <v>2.3431929181107865E-2</v>
      </c>
      <c r="K236" s="23">
        <f t="shared" si="71"/>
        <v>2.3341316590509427E-2</v>
      </c>
      <c r="L236" s="47">
        <v>2.3250703999910988E-2</v>
      </c>
      <c r="M236" s="23">
        <f t="shared" si="72"/>
        <v>2.3159761063878435E-2</v>
      </c>
      <c r="N236" s="23">
        <f t="shared" si="72"/>
        <v>2.3068818127845885E-2</v>
      </c>
      <c r="O236" s="23">
        <f t="shared" si="72"/>
        <v>2.2977875191813331E-2</v>
      </c>
      <c r="P236" s="23">
        <f t="shared" si="72"/>
        <v>2.2886932255780781E-2</v>
      </c>
      <c r="Q236" s="47">
        <v>2.2795989319748227E-2</v>
      </c>
      <c r="R236" s="23">
        <f t="shared" si="73"/>
        <v>2.2733398610644832E-2</v>
      </c>
      <c r="S236" s="23">
        <f t="shared" si="73"/>
        <v>2.2670807901541433E-2</v>
      </c>
      <c r="T236" s="23">
        <f t="shared" si="73"/>
        <v>2.2608217192438038E-2</v>
      </c>
      <c r="U236" s="23">
        <f t="shared" si="73"/>
        <v>2.2545626483334639E-2</v>
      </c>
      <c r="V236" s="47">
        <v>2.2483035774231244E-2</v>
      </c>
      <c r="W236" s="23">
        <f t="shared" si="74"/>
        <v>2.2440734251564322E-2</v>
      </c>
      <c r="X236" s="23">
        <f t="shared" si="74"/>
        <v>2.2398432728897404E-2</v>
      </c>
      <c r="Y236" s="23">
        <f t="shared" si="74"/>
        <v>2.2356131206230482E-2</v>
      </c>
      <c r="Z236" s="23">
        <f t="shared" si="74"/>
        <v>2.2313829683563564E-2</v>
      </c>
      <c r="AA236" s="47">
        <v>2.2271528160896642E-2</v>
      </c>
      <c r="AB236" s="23">
        <f t="shared" si="75"/>
        <v>2.2255698652154224E-2</v>
      </c>
      <c r="AC236" s="23">
        <f t="shared" si="75"/>
        <v>2.2239869143411802E-2</v>
      </c>
      <c r="AD236" s="23">
        <f t="shared" si="75"/>
        <v>2.2224039634669384E-2</v>
      </c>
      <c r="AE236" s="23">
        <f t="shared" si="75"/>
        <v>2.2208210125926962E-2</v>
      </c>
      <c r="AF236" s="47">
        <v>2.2192380617184544E-2</v>
      </c>
      <c r="AG236" s="23">
        <f t="shared" si="76"/>
        <v>2.2268189892974844E-2</v>
      </c>
      <c r="AH236" s="23">
        <f t="shared" si="76"/>
        <v>2.2343999168765141E-2</v>
      </c>
      <c r="AI236" s="23">
        <f t="shared" si="76"/>
        <v>2.241980844455544E-2</v>
      </c>
      <c r="AJ236" s="23">
        <f t="shared" si="76"/>
        <v>2.2495617720345737E-2</v>
      </c>
      <c r="AK236" s="47">
        <v>2.2571426996136037E-2</v>
      </c>
    </row>
    <row r="237" spans="1:37">
      <c r="A237" s="2" t="s">
        <v>16</v>
      </c>
      <c r="B237" s="47"/>
      <c r="C237">
        <f t="shared" si="70"/>
        <v>0</v>
      </c>
      <c r="D237">
        <f t="shared" si="70"/>
        <v>0</v>
      </c>
      <c r="E237">
        <f t="shared" si="70"/>
        <v>0</v>
      </c>
      <c r="F237">
        <f t="shared" si="70"/>
        <v>0</v>
      </c>
      <c r="G237" s="47"/>
      <c r="H237" s="23">
        <f t="shared" si="71"/>
        <v>0</v>
      </c>
      <c r="I237" s="23">
        <f t="shared" si="71"/>
        <v>0</v>
      </c>
      <c r="J237" s="23">
        <f t="shared" si="71"/>
        <v>0</v>
      </c>
      <c r="K237" s="23">
        <f t="shared" si="71"/>
        <v>0</v>
      </c>
      <c r="L237" s="47"/>
      <c r="M237" s="23">
        <f t="shared" si="72"/>
        <v>0</v>
      </c>
      <c r="N237" s="23">
        <f t="shared" si="72"/>
        <v>0</v>
      </c>
      <c r="O237" s="23">
        <f t="shared" si="72"/>
        <v>0</v>
      </c>
      <c r="P237" s="23">
        <f t="shared" si="72"/>
        <v>0</v>
      </c>
      <c r="Q237" s="47"/>
      <c r="R237" s="23">
        <f t="shared" si="73"/>
        <v>0</v>
      </c>
      <c r="S237" s="23">
        <f t="shared" si="73"/>
        <v>0</v>
      </c>
      <c r="T237" s="23">
        <f t="shared" si="73"/>
        <v>0</v>
      </c>
      <c r="U237" s="23">
        <f t="shared" si="73"/>
        <v>0</v>
      </c>
      <c r="V237" s="47"/>
      <c r="W237" s="23">
        <f t="shared" si="74"/>
        <v>0</v>
      </c>
      <c r="X237" s="23">
        <f t="shared" si="74"/>
        <v>0</v>
      </c>
      <c r="Y237" s="23">
        <f t="shared" si="74"/>
        <v>0</v>
      </c>
      <c r="Z237" s="23">
        <f t="shared" si="74"/>
        <v>0</v>
      </c>
      <c r="AA237" s="47"/>
      <c r="AB237" s="23">
        <f t="shared" si="75"/>
        <v>0</v>
      </c>
      <c r="AC237" s="23">
        <f t="shared" si="75"/>
        <v>0</v>
      </c>
      <c r="AD237" s="23">
        <f t="shared" si="75"/>
        <v>0</v>
      </c>
      <c r="AE237" s="23">
        <f t="shared" si="75"/>
        <v>0</v>
      </c>
      <c r="AF237" s="47"/>
      <c r="AG237" s="23">
        <f t="shared" si="76"/>
        <v>0</v>
      </c>
      <c r="AH237" s="23">
        <f t="shared" si="76"/>
        <v>0</v>
      </c>
      <c r="AI237" s="23">
        <f t="shared" si="76"/>
        <v>0</v>
      </c>
      <c r="AJ237" s="23">
        <f t="shared" si="76"/>
        <v>0</v>
      </c>
      <c r="AK237" s="47"/>
    </row>
    <row r="238" spans="1:37">
      <c r="A238" s="2" t="s">
        <v>73</v>
      </c>
      <c r="B238" s="47">
        <v>5923</v>
      </c>
      <c r="C238">
        <f t="shared" si="70"/>
        <v>6067.4</v>
      </c>
      <c r="D238">
        <f t="shared" si="70"/>
        <v>6211.8</v>
      </c>
      <c r="E238">
        <f t="shared" si="70"/>
        <v>6356.2</v>
      </c>
      <c r="F238">
        <f t="shared" si="70"/>
        <v>6500.6</v>
      </c>
      <c r="G238" s="47">
        <v>6645</v>
      </c>
      <c r="H238" s="23">
        <f t="shared" si="71"/>
        <v>6831.6</v>
      </c>
      <c r="I238" s="23">
        <f t="shared" si="71"/>
        <v>7018.2</v>
      </c>
      <c r="J238" s="23">
        <f t="shared" si="71"/>
        <v>7204.8</v>
      </c>
      <c r="K238" s="23">
        <f t="shared" si="71"/>
        <v>7391.4</v>
      </c>
      <c r="L238" s="47">
        <v>7578</v>
      </c>
      <c r="M238" s="23">
        <f t="shared" si="72"/>
        <v>7751.8</v>
      </c>
      <c r="N238" s="23">
        <f t="shared" si="72"/>
        <v>7925.6</v>
      </c>
      <c r="O238" s="23">
        <f t="shared" si="72"/>
        <v>8099.4</v>
      </c>
      <c r="P238" s="23">
        <f t="shared" si="72"/>
        <v>8273.2000000000007</v>
      </c>
      <c r="Q238" s="47">
        <v>8447</v>
      </c>
      <c r="R238" s="23">
        <f t="shared" si="73"/>
        <v>8650.2000000000007</v>
      </c>
      <c r="S238" s="23">
        <f t="shared" si="73"/>
        <v>8853.4</v>
      </c>
      <c r="T238" s="23">
        <f t="shared" si="73"/>
        <v>9056.6</v>
      </c>
      <c r="U238" s="23">
        <f t="shared" si="73"/>
        <v>9259.7999999999993</v>
      </c>
      <c r="V238" s="47">
        <v>9463</v>
      </c>
      <c r="W238" s="23">
        <f t="shared" si="74"/>
        <v>9710</v>
      </c>
      <c r="X238" s="23">
        <f t="shared" si="74"/>
        <v>9957</v>
      </c>
      <c r="Y238" s="23">
        <f t="shared" si="74"/>
        <v>10204</v>
      </c>
      <c r="Z238" s="23">
        <f t="shared" si="74"/>
        <v>10451</v>
      </c>
      <c r="AA238" s="47">
        <v>10698</v>
      </c>
      <c r="AB238" s="23">
        <f t="shared" si="75"/>
        <v>11020</v>
      </c>
      <c r="AC238" s="23">
        <f t="shared" si="75"/>
        <v>11342</v>
      </c>
      <c r="AD238" s="23">
        <f t="shared" si="75"/>
        <v>11664</v>
      </c>
      <c r="AE238" s="23">
        <f t="shared" si="75"/>
        <v>11986</v>
      </c>
      <c r="AF238" s="47">
        <v>12308</v>
      </c>
      <c r="AG238" s="23">
        <f t="shared" si="76"/>
        <v>12460.2</v>
      </c>
      <c r="AH238" s="23">
        <f t="shared" si="76"/>
        <v>12612.4</v>
      </c>
      <c r="AI238" s="23">
        <f t="shared" si="76"/>
        <v>12764.6</v>
      </c>
      <c r="AJ238" s="23">
        <f t="shared" si="76"/>
        <v>12916.8</v>
      </c>
      <c r="AK238" s="47">
        <v>13069</v>
      </c>
    </row>
    <row r="239" spans="1:37" ht="14.65" thickBot="1">
      <c r="A239" s="2"/>
      <c r="B239" s="47"/>
      <c r="G239" s="47"/>
      <c r="H239" s="23"/>
      <c r="I239" s="23"/>
      <c r="J239" s="23"/>
      <c r="K239" s="23"/>
      <c r="L239" s="47"/>
      <c r="M239" s="23"/>
      <c r="N239" s="23"/>
      <c r="O239" s="23"/>
      <c r="P239" s="23"/>
      <c r="Q239" s="47"/>
      <c r="R239" s="23"/>
      <c r="S239" s="23"/>
      <c r="T239" s="23"/>
      <c r="U239" s="23"/>
      <c r="V239" s="47"/>
      <c r="W239" s="23"/>
      <c r="X239" s="23"/>
      <c r="Y239" s="23"/>
      <c r="Z239" s="23"/>
      <c r="AA239" s="47"/>
      <c r="AB239" s="23"/>
      <c r="AC239" s="23"/>
      <c r="AD239" s="23"/>
      <c r="AE239" s="23"/>
      <c r="AF239" s="47"/>
      <c r="AG239" s="23"/>
      <c r="AH239" s="23"/>
      <c r="AI239" s="23"/>
      <c r="AJ239" s="23"/>
      <c r="AK239" s="47"/>
    </row>
    <row r="240" spans="1:37" s="12" customFormat="1" ht="14.65" thickBot="1">
      <c r="A240" s="60" t="s">
        <v>7</v>
      </c>
      <c r="B240" s="61">
        <v>2242.1021467614</v>
      </c>
      <c r="C240" s="12">
        <v>2313.583917751344</v>
      </c>
      <c r="D240" s="65">
        <v>2362.6273593772662</v>
      </c>
      <c r="E240" s="12">
        <f>D240*(1+'Data MOP'!J248)</f>
        <v>2426.1720813168245</v>
      </c>
      <c r="F240" s="12">
        <f>E240*(1+'Data MOP'!K248)</f>
        <v>2489.7168032563823</v>
      </c>
      <c r="G240" s="12">
        <f>F240*(1+'Data MOP'!L248)</f>
        <v>2553.2615251959405</v>
      </c>
      <c r="H240" s="12">
        <f>G240*(1+'Data MOP'!M248)</f>
        <v>2616.875895326431</v>
      </c>
      <c r="I240" s="12">
        <f>H240*(1+'Data MOP'!N248)</f>
        <v>2680.4902654569214</v>
      </c>
      <c r="J240" s="12">
        <f>I240*(1+'Data MOP'!O248)</f>
        <v>2744.1046355874118</v>
      </c>
      <c r="K240" s="12">
        <f>J240*(1+'Data MOP'!P248)</f>
        <v>2807.7190057179023</v>
      </c>
      <c r="L240" s="12">
        <f>K240*(1+'Data MOP'!Q248)</f>
        <v>2871.3333758483927</v>
      </c>
      <c r="M240" s="12">
        <f>L240*(1+'Data MOP'!R248)</f>
        <v>2923.3587979622043</v>
      </c>
      <c r="N240" s="12">
        <f>M240*(1+'Data MOP'!S248)</f>
        <v>2975.3842200760164</v>
      </c>
      <c r="O240" s="12">
        <f>N240*(1+'Data MOP'!T248)</f>
        <v>3027.409642189828</v>
      </c>
      <c r="P240" s="12">
        <f>O240*(1+'Data MOP'!U248)</f>
        <v>3079.43506430364</v>
      </c>
      <c r="Q240" s="12">
        <f>P240*(1+'Data MOP'!V248)</f>
        <v>3131.4604864174512</v>
      </c>
      <c r="R240" s="12">
        <f>Q240*(1+'Data MOP'!W248)</f>
        <v>3190.8278643699082</v>
      </c>
      <c r="S240" s="12">
        <f>R240*(1+'Data MOP'!X248)</f>
        <v>3250.1952423223656</v>
      </c>
      <c r="T240" s="12">
        <f>S240*(1+'Data MOP'!Y248)</f>
        <v>3309.5626202748226</v>
      </c>
      <c r="U240" s="12">
        <f>T240*(1+'Data MOP'!Z248)</f>
        <v>3368.9299982272801</v>
      </c>
      <c r="V240" s="12">
        <f>U240*(1+'Data MOP'!AA248)</f>
        <v>3428.2973761797366</v>
      </c>
      <c r="W240" s="12">
        <f>V240*(1+'Data MOP'!AB248)</f>
        <v>3500.4551884510561</v>
      </c>
      <c r="X240" s="12">
        <f>W240*(1+'Data MOP'!AC248)</f>
        <v>3572.6130007223746</v>
      </c>
      <c r="Y240" s="12">
        <f>X240*(1+'Data MOP'!AD248)</f>
        <v>3644.7708129936937</v>
      </c>
      <c r="Z240" s="12">
        <f>Y240*(1+'Data MOP'!AE248)</f>
        <v>3716.9286252650122</v>
      </c>
      <c r="AA240" s="12">
        <f>Z240*(1+'Data MOP'!AF248)</f>
        <v>3789.0864375363312</v>
      </c>
      <c r="AB240" s="12">
        <f>AA240*(1+'Data MOP'!AG248)</f>
        <v>3884.6066221535384</v>
      </c>
      <c r="AC240" s="12">
        <f>AB240*(1+'Data MOP'!AH248)</f>
        <v>3980.126806770746</v>
      </c>
      <c r="AD240" s="12">
        <f>AC240*(1+'Data MOP'!AI248)</f>
        <v>4075.6469913879532</v>
      </c>
      <c r="AE240" s="12">
        <f>AD240*(1+'Data MOP'!AJ248)</f>
        <v>4171.1671760051613</v>
      </c>
      <c r="AF240" s="12">
        <f>AE240*(1+'Data MOP'!AK248)</f>
        <v>4266.687360622368</v>
      </c>
      <c r="AG240" s="12">
        <f>AF240*(1+'Data MOP'!AL248)</f>
        <v>4300.3283737846214</v>
      </c>
      <c r="AH240" s="12">
        <f>AG240*(1+'Data MOP'!AM248)</f>
        <v>4333.9693869468747</v>
      </c>
      <c r="AI240" s="12">
        <f>AH240*(1+'Data MOP'!AN248)</f>
        <v>4367.610400109128</v>
      </c>
      <c r="AJ240" s="12">
        <f>AI240*(1+'Data MOP'!AO248)</f>
        <v>4401.2514132713814</v>
      </c>
      <c r="AK240" s="12">
        <f>AJ240*(1+'Data MOP'!AP248)</f>
        <v>4434.8924264336347</v>
      </c>
    </row>
    <row r="241" spans="1:37">
      <c r="A241" s="2" t="s">
        <v>8</v>
      </c>
      <c r="B241" s="47">
        <v>0</v>
      </c>
      <c r="C241">
        <f t="shared" si="70"/>
        <v>0</v>
      </c>
      <c r="D241">
        <f t="shared" si="70"/>
        <v>0</v>
      </c>
      <c r="E241">
        <f t="shared" si="70"/>
        <v>0</v>
      </c>
      <c r="F241">
        <f t="shared" si="70"/>
        <v>0</v>
      </c>
      <c r="G241" s="47">
        <v>0</v>
      </c>
      <c r="H241" s="23">
        <f t="shared" si="71"/>
        <v>0</v>
      </c>
      <c r="I241" s="23">
        <f t="shared" si="71"/>
        <v>0</v>
      </c>
      <c r="J241" s="23">
        <f t="shared" si="71"/>
        <v>0</v>
      </c>
      <c r="K241" s="23">
        <f t="shared" si="71"/>
        <v>0</v>
      </c>
      <c r="L241" s="47">
        <v>0</v>
      </c>
      <c r="M241" s="23">
        <f t="shared" si="72"/>
        <v>0</v>
      </c>
      <c r="N241" s="23">
        <f t="shared" si="72"/>
        <v>0</v>
      </c>
      <c r="O241" s="23">
        <f t="shared" si="72"/>
        <v>0</v>
      </c>
      <c r="P241" s="23">
        <f t="shared" si="72"/>
        <v>0</v>
      </c>
      <c r="Q241" s="47">
        <v>0</v>
      </c>
      <c r="R241" s="23">
        <f t="shared" si="73"/>
        <v>0</v>
      </c>
      <c r="S241" s="23">
        <f t="shared" si="73"/>
        <v>0</v>
      </c>
      <c r="T241" s="23">
        <f t="shared" si="73"/>
        <v>0</v>
      </c>
      <c r="U241" s="23">
        <f t="shared" si="73"/>
        <v>0</v>
      </c>
      <c r="V241" s="47">
        <v>0</v>
      </c>
      <c r="W241" s="23">
        <f t="shared" si="74"/>
        <v>0</v>
      </c>
      <c r="X241" s="23">
        <f t="shared" si="74"/>
        <v>0</v>
      </c>
      <c r="Y241" s="23">
        <f t="shared" si="74"/>
        <v>0</v>
      </c>
      <c r="Z241" s="23">
        <f t="shared" si="74"/>
        <v>0</v>
      </c>
      <c r="AA241" s="47">
        <v>0</v>
      </c>
      <c r="AB241" s="23">
        <f t="shared" si="75"/>
        <v>0</v>
      </c>
      <c r="AC241" s="23">
        <f t="shared" si="75"/>
        <v>0</v>
      </c>
      <c r="AD241" s="23">
        <f t="shared" si="75"/>
        <v>0</v>
      </c>
      <c r="AE241" s="23">
        <f t="shared" si="75"/>
        <v>0</v>
      </c>
      <c r="AF241" s="47">
        <v>0</v>
      </c>
      <c r="AG241" s="23">
        <f t="shared" si="76"/>
        <v>0</v>
      </c>
      <c r="AH241" s="23">
        <f t="shared" si="76"/>
        <v>0</v>
      </c>
      <c r="AI241" s="23">
        <f t="shared" si="76"/>
        <v>0</v>
      </c>
      <c r="AJ241" s="23">
        <f t="shared" si="76"/>
        <v>0</v>
      </c>
      <c r="AK241" s="47">
        <v>0</v>
      </c>
    </row>
    <row r="242" spans="1:37" ht="14.65" thickBot="1">
      <c r="A242" s="2" t="s">
        <v>9</v>
      </c>
      <c r="B242" s="47">
        <v>573.90610288735206</v>
      </c>
      <c r="C242">
        <f t="shared" si="70"/>
        <v>567.03631173491044</v>
      </c>
      <c r="D242">
        <f t="shared" si="70"/>
        <v>560.16652058246871</v>
      </c>
      <c r="E242">
        <f t="shared" si="70"/>
        <v>553.29672943002709</v>
      </c>
      <c r="F242">
        <f t="shared" si="70"/>
        <v>546.42693827758535</v>
      </c>
      <c r="G242" s="47">
        <v>539.55714712514373</v>
      </c>
      <c r="H242" s="23">
        <f t="shared" si="71"/>
        <v>557.58634010548076</v>
      </c>
      <c r="I242" s="23">
        <f t="shared" si="71"/>
        <v>575.61553308581779</v>
      </c>
      <c r="J242" s="23">
        <f t="shared" si="71"/>
        <v>593.64472606615493</v>
      </c>
      <c r="K242" s="23">
        <f t="shared" si="71"/>
        <v>611.67391904649196</v>
      </c>
      <c r="L242" s="47">
        <v>629.70311202682899</v>
      </c>
      <c r="M242" s="23">
        <f t="shared" si="72"/>
        <v>672.94699386690536</v>
      </c>
      <c r="N242" s="23">
        <f t="shared" si="72"/>
        <v>716.19087570698173</v>
      </c>
      <c r="O242" s="23">
        <f t="shared" si="72"/>
        <v>759.4347575470581</v>
      </c>
      <c r="P242" s="23">
        <f t="shared" si="72"/>
        <v>802.67863938713435</v>
      </c>
      <c r="Q242" s="47">
        <v>845.92252122721072</v>
      </c>
      <c r="R242" s="23">
        <f t="shared" si="73"/>
        <v>856.43240502997276</v>
      </c>
      <c r="S242" s="23">
        <f t="shared" si="73"/>
        <v>866.9422888327349</v>
      </c>
      <c r="T242" s="23">
        <f t="shared" si="73"/>
        <v>877.45217263549694</v>
      </c>
      <c r="U242" s="23">
        <f t="shared" si="73"/>
        <v>887.96205643825908</v>
      </c>
      <c r="V242" s="47">
        <v>898.47194024102112</v>
      </c>
      <c r="W242" s="23">
        <f t="shared" si="74"/>
        <v>863.34882874658024</v>
      </c>
      <c r="X242" s="23">
        <f t="shared" si="74"/>
        <v>828.22571725213948</v>
      </c>
      <c r="Y242" s="23">
        <f t="shared" si="74"/>
        <v>793.1026057576986</v>
      </c>
      <c r="Z242" s="23">
        <f t="shared" si="74"/>
        <v>757.97949426325772</v>
      </c>
      <c r="AA242" s="47">
        <v>722.85638276881696</v>
      </c>
      <c r="AB242" s="23">
        <f t="shared" si="75"/>
        <v>721.57623276743732</v>
      </c>
      <c r="AC242" s="23">
        <f t="shared" si="75"/>
        <v>720.29608276605768</v>
      </c>
      <c r="AD242" s="23">
        <f t="shared" si="75"/>
        <v>719.01593276467793</v>
      </c>
      <c r="AE242" s="23">
        <f t="shared" si="75"/>
        <v>717.73578276329829</v>
      </c>
      <c r="AF242" s="47">
        <v>716.45563276191865</v>
      </c>
      <c r="AG242" s="23">
        <f t="shared" si="76"/>
        <v>686.76655605777546</v>
      </c>
      <c r="AH242" s="23">
        <f t="shared" si="76"/>
        <v>657.07747935363227</v>
      </c>
      <c r="AI242" s="23">
        <f t="shared" si="76"/>
        <v>627.38840264948897</v>
      </c>
      <c r="AJ242" s="23">
        <f t="shared" si="76"/>
        <v>597.69932594534578</v>
      </c>
      <c r="AK242" s="47">
        <v>568.01024924120259</v>
      </c>
    </row>
    <row r="243" spans="1:37" s="12" customFormat="1" ht="14.65" thickBot="1">
      <c r="A243" s="60" t="s">
        <v>10</v>
      </c>
      <c r="B243" s="61">
        <v>17672.081229365904</v>
      </c>
      <c r="C243" s="12">
        <v>19689.284717641596</v>
      </c>
      <c r="D243" s="65">
        <v>19403.825763959219</v>
      </c>
      <c r="E243" s="12">
        <f>D243*(1+'Data MOP'!J252)</f>
        <v>19915.929603545417</v>
      </c>
      <c r="F243" s="12">
        <f>E243*(1+'Data MOP'!K252)</f>
        <v>20428.033443131619</v>
      </c>
      <c r="G243" s="12">
        <f>F243*(1+'Data MOP'!L252)</f>
        <v>20940.137282717817</v>
      </c>
      <c r="H243" s="12">
        <f>G243*(1+'Data MOP'!M252)</f>
        <v>21443.651132674302</v>
      </c>
      <c r="I243" s="12">
        <f>H243*(1+'Data MOP'!N252)</f>
        <v>21947.164982630784</v>
      </c>
      <c r="J243" s="12">
        <f>I243*(1+'Data MOP'!O252)</f>
        <v>22450.678832587266</v>
      </c>
      <c r="K243" s="12">
        <f>J243*(1+'Data MOP'!P252)</f>
        <v>22954.192682543751</v>
      </c>
      <c r="L243" s="12">
        <f>K243*(1+'Data MOP'!Q252)</f>
        <v>23457.706532500233</v>
      </c>
      <c r="M243" s="12">
        <f>L243*(1+'Data MOP'!R252)</f>
        <v>23902.504118864508</v>
      </c>
      <c r="N243" s="12">
        <f>M243*(1+'Data MOP'!S252)</f>
        <v>24347.301705228783</v>
      </c>
      <c r="O243" s="12">
        <f>N243*(1+'Data MOP'!T252)</f>
        <v>24792.099291593058</v>
      </c>
      <c r="P243" s="12">
        <f>O243*(1+'Data MOP'!U252)</f>
        <v>25236.89687795733</v>
      </c>
      <c r="Q243" s="12">
        <f>P243*(1+'Data MOP'!V252)</f>
        <v>25681.694464321605</v>
      </c>
      <c r="R243" s="12">
        <f>Q243*(1+'Data MOP'!W252)</f>
        <v>26213.859152486588</v>
      </c>
      <c r="S243" s="12">
        <f>R243*(1+'Data MOP'!X252)</f>
        <v>26746.023840651567</v>
      </c>
      <c r="T243" s="12">
        <f>S243*(1+'Data MOP'!Y252)</f>
        <v>27278.188528816554</v>
      </c>
      <c r="U243" s="12">
        <f>T243*(1+'Data MOP'!Z252)</f>
        <v>27810.35321698153</v>
      </c>
      <c r="V243" s="12">
        <f>U243*(1+'Data MOP'!AA252)</f>
        <v>28342.517905146517</v>
      </c>
      <c r="W243" s="12">
        <f>V243*(1+'Data MOP'!AB252)</f>
        <v>29013.284491949351</v>
      </c>
      <c r="X243" s="12">
        <f>W243*(1+'Data MOP'!AC252)</f>
        <v>29684.051078752189</v>
      </c>
      <c r="Y243" s="12">
        <f>X243*(1+'Data MOP'!AD252)</f>
        <v>30354.817665555027</v>
      </c>
      <c r="Z243" s="12">
        <f>Y243*(1+'Data MOP'!AE252)</f>
        <v>31025.584252357865</v>
      </c>
      <c r="AA243" s="12">
        <f>Z243*(1+'Data MOP'!AF252)</f>
        <v>31696.350839160703</v>
      </c>
      <c r="AB243" s="12">
        <f>AA243*(1+'Data MOP'!AG252)</f>
        <v>32645.906531146116</v>
      </c>
      <c r="AC243" s="12">
        <f>AB243*(1+'Data MOP'!AH252)</f>
        <v>33595.46222313153</v>
      </c>
      <c r="AD243" s="12">
        <f>AC243*(1+'Data MOP'!AI252)</f>
        <v>34545.017915116936</v>
      </c>
      <c r="AE243" s="12">
        <f>AD243*(1+'Data MOP'!AJ252)</f>
        <v>35494.573607102342</v>
      </c>
      <c r="AF243" s="12">
        <f>AE243*(1+'Data MOP'!AK252)</f>
        <v>36444.129299087755</v>
      </c>
      <c r="AG243" s="12">
        <f>AF243*(1+'Data MOP'!AL252)</f>
        <v>37009.21423908991</v>
      </c>
      <c r="AH243" s="12">
        <f>AG243*(1+'Data MOP'!AM252)</f>
        <v>37574.299179092064</v>
      </c>
      <c r="AI243" s="12">
        <f>AH243*(1+'Data MOP'!AN252)</f>
        <v>38139.384119094211</v>
      </c>
      <c r="AJ243" s="12">
        <f>AI243*(1+'Data MOP'!AO252)</f>
        <v>38704.469059096366</v>
      </c>
      <c r="AK243" s="12">
        <f>AJ243*(1+'Data MOP'!AP252)</f>
        <v>39269.55399909852</v>
      </c>
    </row>
    <row r="244" spans="1:37">
      <c r="A244" s="2" t="s">
        <v>11</v>
      </c>
      <c r="B244" s="47">
        <v>0</v>
      </c>
      <c r="C244">
        <f t="shared" si="70"/>
        <v>0</v>
      </c>
      <c r="D244">
        <f t="shared" si="70"/>
        <v>0</v>
      </c>
      <c r="E244">
        <f t="shared" si="70"/>
        <v>0</v>
      </c>
      <c r="F244">
        <f t="shared" si="70"/>
        <v>0</v>
      </c>
      <c r="G244" s="47">
        <v>0</v>
      </c>
      <c r="H244" s="23">
        <f t="shared" si="71"/>
        <v>0</v>
      </c>
      <c r="I244" s="23">
        <f t="shared" si="71"/>
        <v>0</v>
      </c>
      <c r="J244" s="23">
        <f t="shared" si="71"/>
        <v>0</v>
      </c>
      <c r="K244" s="23">
        <f t="shared" si="71"/>
        <v>0</v>
      </c>
      <c r="L244" s="47">
        <v>0</v>
      </c>
      <c r="M244" s="23">
        <f t="shared" si="72"/>
        <v>0</v>
      </c>
      <c r="N244" s="23">
        <f t="shared" si="72"/>
        <v>0</v>
      </c>
      <c r="O244" s="23">
        <f t="shared" si="72"/>
        <v>0</v>
      </c>
      <c r="P244" s="23">
        <f t="shared" si="72"/>
        <v>0</v>
      </c>
      <c r="Q244" s="47">
        <v>0</v>
      </c>
      <c r="R244" s="23">
        <f t="shared" si="73"/>
        <v>0</v>
      </c>
      <c r="S244" s="23">
        <f t="shared" si="73"/>
        <v>0</v>
      </c>
      <c r="T244" s="23">
        <f t="shared" si="73"/>
        <v>0</v>
      </c>
      <c r="U244" s="23">
        <f t="shared" si="73"/>
        <v>0</v>
      </c>
      <c r="V244" s="47">
        <v>0</v>
      </c>
      <c r="W244" s="23">
        <f t="shared" si="74"/>
        <v>0</v>
      </c>
      <c r="X244" s="23">
        <f t="shared" si="74"/>
        <v>0</v>
      </c>
      <c r="Y244" s="23">
        <f t="shared" si="74"/>
        <v>0</v>
      </c>
      <c r="Z244" s="23">
        <f t="shared" si="74"/>
        <v>0</v>
      </c>
      <c r="AA244" s="47">
        <v>0</v>
      </c>
      <c r="AB244" s="23">
        <f t="shared" si="75"/>
        <v>0</v>
      </c>
      <c r="AC244" s="23">
        <f t="shared" si="75"/>
        <v>0</v>
      </c>
      <c r="AD244" s="23">
        <f t="shared" si="75"/>
        <v>0</v>
      </c>
      <c r="AE244" s="23">
        <f t="shared" si="75"/>
        <v>0</v>
      </c>
      <c r="AF244" s="47">
        <v>0</v>
      </c>
      <c r="AG244" s="23">
        <f t="shared" si="76"/>
        <v>0</v>
      </c>
      <c r="AH244" s="23">
        <f t="shared" si="76"/>
        <v>0</v>
      </c>
      <c r="AI244" s="23">
        <f t="shared" si="76"/>
        <v>0</v>
      </c>
      <c r="AJ244" s="23">
        <f t="shared" si="76"/>
        <v>0</v>
      </c>
      <c r="AK244" s="47">
        <v>0</v>
      </c>
    </row>
    <row r="245" spans="1:37">
      <c r="A245" s="2" t="s">
        <v>12</v>
      </c>
      <c r="B245" s="47">
        <v>0</v>
      </c>
      <c r="C245">
        <f t="shared" si="70"/>
        <v>0</v>
      </c>
      <c r="D245">
        <f t="shared" si="70"/>
        <v>0</v>
      </c>
      <c r="E245">
        <f t="shared" si="70"/>
        <v>0</v>
      </c>
      <c r="F245">
        <f t="shared" si="70"/>
        <v>0</v>
      </c>
      <c r="G245" s="47">
        <v>0</v>
      </c>
      <c r="H245" s="23">
        <f t="shared" si="71"/>
        <v>0</v>
      </c>
      <c r="I245" s="23">
        <f t="shared" si="71"/>
        <v>0</v>
      </c>
      <c r="J245" s="23">
        <f t="shared" si="71"/>
        <v>0</v>
      </c>
      <c r="K245" s="23">
        <f t="shared" si="71"/>
        <v>0</v>
      </c>
      <c r="L245" s="47">
        <v>0</v>
      </c>
      <c r="M245" s="23">
        <f t="shared" si="72"/>
        <v>0</v>
      </c>
      <c r="N245" s="23">
        <f t="shared" si="72"/>
        <v>0</v>
      </c>
      <c r="O245" s="23">
        <f t="shared" si="72"/>
        <v>0</v>
      </c>
      <c r="P245" s="23">
        <f t="shared" si="72"/>
        <v>0</v>
      </c>
      <c r="Q245" s="47">
        <v>0</v>
      </c>
      <c r="R245" s="23">
        <f t="shared" si="73"/>
        <v>0</v>
      </c>
      <c r="S245" s="23">
        <f t="shared" si="73"/>
        <v>0</v>
      </c>
      <c r="T245" s="23">
        <f t="shared" si="73"/>
        <v>0</v>
      </c>
      <c r="U245" s="23">
        <f t="shared" si="73"/>
        <v>0</v>
      </c>
      <c r="V245" s="47">
        <v>0</v>
      </c>
      <c r="W245" s="23">
        <f t="shared" si="74"/>
        <v>0</v>
      </c>
      <c r="X245" s="23">
        <f t="shared" si="74"/>
        <v>0</v>
      </c>
      <c r="Y245" s="23">
        <f t="shared" si="74"/>
        <v>0</v>
      </c>
      <c r="Z245" s="23">
        <f t="shared" si="74"/>
        <v>0</v>
      </c>
      <c r="AA245" s="47">
        <v>0</v>
      </c>
      <c r="AB245" s="23">
        <f t="shared" si="75"/>
        <v>0</v>
      </c>
      <c r="AC245" s="23">
        <f t="shared" si="75"/>
        <v>0</v>
      </c>
      <c r="AD245" s="23">
        <f t="shared" si="75"/>
        <v>0</v>
      </c>
      <c r="AE245" s="23">
        <f t="shared" si="75"/>
        <v>0</v>
      </c>
      <c r="AF245" s="47">
        <v>0</v>
      </c>
      <c r="AG245" s="23">
        <f t="shared" si="76"/>
        <v>0</v>
      </c>
      <c r="AH245" s="23">
        <f t="shared" si="76"/>
        <v>0</v>
      </c>
      <c r="AI245" s="23">
        <f t="shared" si="76"/>
        <v>0</v>
      </c>
      <c r="AJ245" s="23">
        <f t="shared" si="76"/>
        <v>0</v>
      </c>
      <c r="AK245" s="47">
        <v>0</v>
      </c>
    </row>
    <row r="246" spans="1:37" ht="14.65" thickBot="1">
      <c r="A246" s="2" t="s">
        <v>13</v>
      </c>
      <c r="B246" s="47">
        <v>0</v>
      </c>
      <c r="C246">
        <f t="shared" si="70"/>
        <v>0</v>
      </c>
      <c r="D246">
        <f t="shared" si="70"/>
        <v>0</v>
      </c>
      <c r="E246">
        <f t="shared" si="70"/>
        <v>0</v>
      </c>
      <c r="F246">
        <f t="shared" si="70"/>
        <v>0</v>
      </c>
      <c r="G246" s="47">
        <v>0</v>
      </c>
      <c r="H246" s="23">
        <f t="shared" si="71"/>
        <v>0</v>
      </c>
      <c r="I246" s="23">
        <f t="shared" si="71"/>
        <v>0</v>
      </c>
      <c r="J246" s="23">
        <f t="shared" si="71"/>
        <v>0</v>
      </c>
      <c r="K246" s="23">
        <f t="shared" si="71"/>
        <v>0</v>
      </c>
      <c r="L246" s="47">
        <v>0</v>
      </c>
      <c r="M246" s="23">
        <f t="shared" si="72"/>
        <v>0</v>
      </c>
      <c r="N246" s="23">
        <f t="shared" si="72"/>
        <v>0</v>
      </c>
      <c r="O246" s="23">
        <f t="shared" si="72"/>
        <v>0</v>
      </c>
      <c r="P246" s="23">
        <f t="shared" si="72"/>
        <v>0</v>
      </c>
      <c r="Q246" s="47">
        <v>0</v>
      </c>
      <c r="R246" s="23">
        <f t="shared" si="73"/>
        <v>0</v>
      </c>
      <c r="S246" s="23">
        <f t="shared" si="73"/>
        <v>0</v>
      </c>
      <c r="T246" s="23">
        <f t="shared" si="73"/>
        <v>0</v>
      </c>
      <c r="U246" s="23">
        <f t="shared" si="73"/>
        <v>0</v>
      </c>
      <c r="V246" s="47">
        <v>0</v>
      </c>
      <c r="W246" s="23">
        <f t="shared" si="74"/>
        <v>0</v>
      </c>
      <c r="X246" s="23">
        <f t="shared" si="74"/>
        <v>0</v>
      </c>
      <c r="Y246" s="23">
        <f t="shared" si="74"/>
        <v>0</v>
      </c>
      <c r="Z246" s="23">
        <f t="shared" si="74"/>
        <v>0</v>
      </c>
      <c r="AA246" s="47">
        <v>0</v>
      </c>
      <c r="AB246" s="23">
        <f t="shared" si="75"/>
        <v>0</v>
      </c>
      <c r="AC246" s="23">
        <f t="shared" si="75"/>
        <v>0</v>
      </c>
      <c r="AD246" s="23">
        <f t="shared" si="75"/>
        <v>0</v>
      </c>
      <c r="AE246" s="23">
        <f t="shared" si="75"/>
        <v>0</v>
      </c>
      <c r="AF246" s="47">
        <v>0</v>
      </c>
      <c r="AG246" s="23">
        <f t="shared" si="76"/>
        <v>0</v>
      </c>
      <c r="AH246" s="23">
        <f t="shared" si="76"/>
        <v>0</v>
      </c>
      <c r="AI246" s="23">
        <f t="shared" si="76"/>
        <v>0</v>
      </c>
      <c r="AJ246" s="23">
        <f t="shared" si="76"/>
        <v>0</v>
      </c>
      <c r="AK246" s="47">
        <v>0</v>
      </c>
    </row>
    <row r="247" spans="1:37" s="12" customFormat="1" ht="14.65" thickBot="1">
      <c r="A247" s="60" t="s">
        <v>14</v>
      </c>
      <c r="B247" s="61">
        <v>119.28354377255361</v>
      </c>
      <c r="C247" s="12">
        <v>86.989206499553603</v>
      </c>
      <c r="D247" s="65">
        <v>86.275393182000002</v>
      </c>
      <c r="E247" s="12">
        <f>D247*(1+'Data MOP'!J252)</f>
        <v>88.552364777589929</v>
      </c>
      <c r="F247" s="12">
        <f>E247*(1+'Data MOP'!K252)</f>
        <v>90.829336373179856</v>
      </c>
      <c r="G247" s="12">
        <f>F247*(1+'Data MOP'!L252)</f>
        <v>93.106307968769784</v>
      </c>
      <c r="H247" s="12">
        <f>G247*(1+'Data MOP'!M252)</f>
        <v>95.345085821447967</v>
      </c>
      <c r="I247" s="12">
        <f>H247*(1+'Data MOP'!N252)</f>
        <v>97.58386367412615</v>
      </c>
      <c r="J247" s="12">
        <f>I247*(1+'Data MOP'!O252)</f>
        <v>99.822641526804318</v>
      </c>
      <c r="K247" s="12">
        <f>J247*(1+'Data MOP'!P252)</f>
        <v>102.0614193794825</v>
      </c>
      <c r="L247" s="12">
        <f>K247*(1+'Data MOP'!Q252)</f>
        <v>104.30019723216068</v>
      </c>
      <c r="M247" s="12">
        <f>L247*(1+'Data MOP'!R252)</f>
        <v>106.27790446973341</v>
      </c>
      <c r="N247" s="12">
        <f>M247*(1+'Data MOP'!S252)</f>
        <v>108.25561170730614</v>
      </c>
      <c r="O247" s="12">
        <f>N247*(1+'Data MOP'!T252)</f>
        <v>110.23331894487887</v>
      </c>
      <c r="P247" s="12">
        <f>O247*(1+'Data MOP'!U252)</f>
        <v>112.21102618245159</v>
      </c>
      <c r="Q247" s="12">
        <f>P247*(1+'Data MOP'!V252)</f>
        <v>114.18873342002432</v>
      </c>
      <c r="R247" s="12">
        <f>Q247*(1+'Data MOP'!W252)</f>
        <v>116.55490173484648</v>
      </c>
      <c r="S247" s="12">
        <f>R247*(1+'Data MOP'!X252)</f>
        <v>118.92107004966864</v>
      </c>
      <c r="T247" s="12">
        <f>S247*(1+'Data MOP'!Y252)</f>
        <v>121.28723836449082</v>
      </c>
      <c r="U247" s="12">
        <f>T247*(1+'Data MOP'!Z252)</f>
        <v>123.65340667931297</v>
      </c>
      <c r="V247" s="12">
        <f>U247*(1+'Data MOP'!AA252)</f>
        <v>126.01957499413514</v>
      </c>
      <c r="W247" s="12">
        <f>V247*(1+'Data MOP'!AB252)</f>
        <v>129.00201009295219</v>
      </c>
      <c r="X247" s="12">
        <f>W247*(1+'Data MOP'!AC252)</f>
        <v>131.98444519176928</v>
      </c>
      <c r="Y247" s="12">
        <f>X247*(1+'Data MOP'!AD252)</f>
        <v>134.96688029058637</v>
      </c>
      <c r="Z247" s="12">
        <f>Y247*(1+'Data MOP'!AE252)</f>
        <v>137.94931538940344</v>
      </c>
      <c r="AA247" s="12">
        <f>Z247*(1+'Data MOP'!AF252)</f>
        <v>140.9317504882205</v>
      </c>
      <c r="AB247" s="12">
        <f>AA247*(1+'Data MOP'!AG252)</f>
        <v>145.1537679228654</v>
      </c>
      <c r="AC247" s="12">
        <f>AB247*(1+'Data MOP'!AH252)</f>
        <v>149.37578535751027</v>
      </c>
      <c r="AD247" s="12">
        <f>AC247*(1+'Data MOP'!AI252)</f>
        <v>153.59780279215514</v>
      </c>
      <c r="AE247" s="12">
        <f>AD247*(1+'Data MOP'!AJ252)</f>
        <v>157.8198202268</v>
      </c>
      <c r="AF247" s="12">
        <f>AE247*(1+'Data MOP'!AK252)</f>
        <v>162.0418376614449</v>
      </c>
      <c r="AG247" s="12">
        <f>AF247*(1+'Data MOP'!AL252)</f>
        <v>164.5543795680243</v>
      </c>
      <c r="AH247" s="12">
        <f>AG247*(1+'Data MOP'!AM252)</f>
        <v>167.06692147460373</v>
      </c>
      <c r="AI247" s="12">
        <f>AH247*(1+'Data MOP'!AN252)</f>
        <v>169.5794633811831</v>
      </c>
      <c r="AJ247" s="12">
        <f>AI247*(1+'Data MOP'!AO252)</f>
        <v>172.0920052877625</v>
      </c>
      <c r="AK247" s="12">
        <f>AJ247*(1+'Data MOP'!AP252)</f>
        <v>174.6045471943419</v>
      </c>
    </row>
    <row r="248" spans="1:37">
      <c r="A248" s="2" t="s">
        <v>15</v>
      </c>
      <c r="B248" s="47">
        <v>134.2744554672968</v>
      </c>
      <c r="C248">
        <f t="shared" si="70"/>
        <v>138.92187065424577</v>
      </c>
      <c r="D248">
        <f t="shared" si="70"/>
        <v>143.56928584119473</v>
      </c>
      <c r="E248">
        <f t="shared" si="70"/>
        <v>148.21670102814372</v>
      </c>
      <c r="F248">
        <f t="shared" si="70"/>
        <v>152.86411621509268</v>
      </c>
      <c r="G248" s="47">
        <v>157.51153140204164</v>
      </c>
      <c r="H248" s="23">
        <f t="shared" si="71"/>
        <v>161.24799210389841</v>
      </c>
      <c r="I248" s="23">
        <f t="shared" si="71"/>
        <v>164.98445280575518</v>
      </c>
      <c r="J248" s="23">
        <f t="shared" si="71"/>
        <v>168.72091350761195</v>
      </c>
      <c r="K248" s="23">
        <f t="shared" si="71"/>
        <v>172.45737420946872</v>
      </c>
      <c r="L248" s="47">
        <v>176.1938349113255</v>
      </c>
      <c r="M248" s="23">
        <f t="shared" si="72"/>
        <v>179.46661228584304</v>
      </c>
      <c r="N248" s="23">
        <f t="shared" si="72"/>
        <v>182.73938966036059</v>
      </c>
      <c r="O248" s="23">
        <f t="shared" si="72"/>
        <v>186.01216703487816</v>
      </c>
      <c r="P248" s="23">
        <f t="shared" si="72"/>
        <v>189.28494440939571</v>
      </c>
      <c r="Q248" s="47">
        <v>192.55772178391325</v>
      </c>
      <c r="R248" s="23">
        <f t="shared" si="73"/>
        <v>196.59757093344064</v>
      </c>
      <c r="S248" s="23">
        <f t="shared" si="73"/>
        <v>200.63742008296805</v>
      </c>
      <c r="T248" s="23">
        <f t="shared" si="73"/>
        <v>204.67726923249543</v>
      </c>
      <c r="U248" s="23">
        <f t="shared" si="73"/>
        <v>208.71711838202285</v>
      </c>
      <c r="V248" s="47">
        <v>212.75696753155023</v>
      </c>
      <c r="W248" s="23">
        <f t="shared" si="74"/>
        <v>217.85773567829466</v>
      </c>
      <c r="X248" s="23">
        <f t="shared" si="74"/>
        <v>222.95850382503906</v>
      </c>
      <c r="Y248" s="23">
        <f t="shared" si="74"/>
        <v>228.05927197178349</v>
      </c>
      <c r="Z248" s="23">
        <f t="shared" si="74"/>
        <v>233.16004011852789</v>
      </c>
      <c r="AA248" s="47">
        <v>238.26080826527232</v>
      </c>
      <c r="AB248" s="23">
        <f t="shared" si="75"/>
        <v>245.23741073947934</v>
      </c>
      <c r="AC248" s="23">
        <f t="shared" si="75"/>
        <v>252.21401321368634</v>
      </c>
      <c r="AD248" s="23">
        <f t="shared" si="75"/>
        <v>259.19061568789334</v>
      </c>
      <c r="AE248" s="23">
        <f t="shared" si="75"/>
        <v>266.16721816210037</v>
      </c>
      <c r="AF248" s="47">
        <v>273.1438206363074</v>
      </c>
      <c r="AG248" s="23">
        <f t="shared" si="76"/>
        <v>277.51225239154633</v>
      </c>
      <c r="AH248" s="23">
        <f t="shared" si="76"/>
        <v>281.8806841467852</v>
      </c>
      <c r="AI248" s="23">
        <f t="shared" si="76"/>
        <v>286.24911590202413</v>
      </c>
      <c r="AJ248" s="23">
        <f t="shared" si="76"/>
        <v>290.617547657263</v>
      </c>
      <c r="AK248" s="47">
        <v>294.98597941250193</v>
      </c>
    </row>
    <row r="249" spans="1:37">
      <c r="A249" s="2" t="s">
        <v>16</v>
      </c>
      <c r="B249" s="47">
        <v>0</v>
      </c>
      <c r="C249">
        <f t="shared" si="70"/>
        <v>0</v>
      </c>
      <c r="D249">
        <f t="shared" si="70"/>
        <v>0</v>
      </c>
      <c r="E249">
        <f t="shared" si="70"/>
        <v>0</v>
      </c>
      <c r="F249">
        <f t="shared" si="70"/>
        <v>0</v>
      </c>
      <c r="G249" s="47">
        <v>0</v>
      </c>
      <c r="H249" s="23">
        <f t="shared" si="71"/>
        <v>0</v>
      </c>
      <c r="I249" s="23">
        <f t="shared" si="71"/>
        <v>0</v>
      </c>
      <c r="J249" s="23">
        <f t="shared" si="71"/>
        <v>0</v>
      </c>
      <c r="K249" s="23">
        <f t="shared" si="71"/>
        <v>0</v>
      </c>
      <c r="L249" s="47">
        <v>0</v>
      </c>
      <c r="M249" s="23">
        <f t="shared" si="72"/>
        <v>0</v>
      </c>
      <c r="N249" s="23">
        <f t="shared" si="72"/>
        <v>0</v>
      </c>
      <c r="O249" s="23">
        <f t="shared" si="72"/>
        <v>0</v>
      </c>
      <c r="P249" s="23">
        <f t="shared" si="72"/>
        <v>0</v>
      </c>
      <c r="Q249" s="47">
        <v>0</v>
      </c>
      <c r="R249" s="23">
        <f t="shared" si="73"/>
        <v>0</v>
      </c>
      <c r="S249" s="23">
        <f t="shared" si="73"/>
        <v>0</v>
      </c>
      <c r="T249" s="23">
        <f t="shared" si="73"/>
        <v>0</v>
      </c>
      <c r="U249" s="23">
        <f t="shared" si="73"/>
        <v>0</v>
      </c>
      <c r="V249" s="47">
        <v>0</v>
      </c>
      <c r="W249" s="23">
        <f t="shared" si="74"/>
        <v>0</v>
      </c>
      <c r="X249" s="23">
        <f t="shared" si="74"/>
        <v>0</v>
      </c>
      <c r="Y249" s="23">
        <f t="shared" si="74"/>
        <v>0</v>
      </c>
      <c r="Z249" s="23">
        <f t="shared" si="74"/>
        <v>0</v>
      </c>
      <c r="AA249" s="47">
        <v>0</v>
      </c>
      <c r="AB249" s="23">
        <f t="shared" si="75"/>
        <v>0</v>
      </c>
      <c r="AC249" s="23">
        <f t="shared" si="75"/>
        <v>0</v>
      </c>
      <c r="AD249" s="23">
        <f t="shared" si="75"/>
        <v>0</v>
      </c>
      <c r="AE249" s="23">
        <f t="shared" si="75"/>
        <v>0</v>
      </c>
      <c r="AF249" s="47">
        <v>0</v>
      </c>
      <c r="AG249" s="23">
        <f t="shared" si="76"/>
        <v>0</v>
      </c>
      <c r="AH249" s="23">
        <f t="shared" si="76"/>
        <v>0</v>
      </c>
      <c r="AI249" s="23">
        <f t="shared" si="76"/>
        <v>0</v>
      </c>
      <c r="AJ249" s="23">
        <f t="shared" si="76"/>
        <v>0</v>
      </c>
      <c r="AK249" s="47">
        <v>0</v>
      </c>
    </row>
    <row r="250" spans="1:37">
      <c r="B250" s="47"/>
      <c r="G250" s="47"/>
      <c r="H250" s="23"/>
      <c r="I250" s="23"/>
      <c r="J250" s="23"/>
      <c r="K250" s="23"/>
      <c r="L250" s="47"/>
      <c r="M250" s="23"/>
      <c r="N250" s="23"/>
      <c r="O250" s="23"/>
      <c r="P250" s="23"/>
      <c r="Q250" s="47"/>
      <c r="R250" s="23"/>
      <c r="S250" s="23"/>
      <c r="T250" s="23"/>
      <c r="U250" s="23"/>
      <c r="V250" s="47"/>
      <c r="W250" s="23"/>
      <c r="X250" s="23"/>
      <c r="Y250" s="23"/>
      <c r="Z250" s="23"/>
      <c r="AA250" s="47"/>
      <c r="AB250" s="23"/>
      <c r="AC250" s="23"/>
      <c r="AD250" s="23"/>
      <c r="AE250" s="23"/>
      <c r="AF250" s="47"/>
      <c r="AG250" s="23"/>
      <c r="AH250" s="23"/>
      <c r="AI250" s="23"/>
      <c r="AJ250" s="23"/>
      <c r="AK250" s="47"/>
    </row>
    <row r="251" spans="1:37">
      <c r="A251" s="1" t="s">
        <v>104</v>
      </c>
      <c r="B251" s="47"/>
      <c r="G251" s="47"/>
      <c r="H251" s="23"/>
      <c r="I251" s="23"/>
      <c r="J251" s="23"/>
      <c r="K251" s="23"/>
      <c r="L251" s="47"/>
      <c r="M251" s="23"/>
      <c r="N251" s="23"/>
      <c r="O251" s="23"/>
      <c r="P251" s="23"/>
      <c r="Q251" s="47"/>
      <c r="R251" s="23"/>
      <c r="S251" s="23"/>
      <c r="T251" s="23"/>
      <c r="U251" s="23"/>
      <c r="V251" s="47"/>
      <c r="W251" s="23"/>
      <c r="X251" s="23"/>
      <c r="Y251" s="23"/>
      <c r="Z251" s="23"/>
      <c r="AA251" s="47"/>
      <c r="AB251" s="23"/>
      <c r="AC251" s="23"/>
      <c r="AD251" s="23"/>
      <c r="AE251" s="23"/>
      <c r="AF251" s="47"/>
      <c r="AG251" s="23"/>
      <c r="AH251" s="23"/>
      <c r="AI251" s="23"/>
      <c r="AJ251" s="23"/>
      <c r="AK251" s="47"/>
    </row>
    <row r="252" spans="1:37">
      <c r="A252" s="2" t="s">
        <v>7</v>
      </c>
      <c r="B252" s="47">
        <v>585</v>
      </c>
      <c r="C252">
        <f t="shared" si="70"/>
        <v>587.20000000000005</v>
      </c>
      <c r="D252">
        <f t="shared" si="70"/>
        <v>589.4</v>
      </c>
      <c r="E252">
        <f t="shared" si="70"/>
        <v>591.6</v>
      </c>
      <c r="F252">
        <f t="shared" si="70"/>
        <v>593.79999999999995</v>
      </c>
      <c r="G252" s="47">
        <v>596</v>
      </c>
      <c r="H252" s="23">
        <f t="shared" si="71"/>
        <v>599</v>
      </c>
      <c r="I252" s="23">
        <f t="shared" si="71"/>
        <v>602</v>
      </c>
      <c r="J252" s="23">
        <f t="shared" si="71"/>
        <v>605</v>
      </c>
      <c r="K252" s="23">
        <f t="shared" si="71"/>
        <v>608</v>
      </c>
      <c r="L252" s="47">
        <v>611</v>
      </c>
      <c r="M252" s="23">
        <f t="shared" ref="M252:P272" si="77">$L252+((M$1-$L$1)*($Q252-$L252)/($Q$1-$L$1))</f>
        <v>613</v>
      </c>
      <c r="N252" s="23">
        <f t="shared" si="77"/>
        <v>615</v>
      </c>
      <c r="O252" s="23">
        <f t="shared" si="77"/>
        <v>617</v>
      </c>
      <c r="P252" s="23">
        <f t="shared" si="77"/>
        <v>619</v>
      </c>
      <c r="Q252" s="47">
        <v>621</v>
      </c>
      <c r="R252" s="23">
        <f t="shared" ref="R252:U272" si="78">$Q252+((R$1-$Q$1)*($V252-$Q252)/($V$1-$Q$1))</f>
        <v>622.6</v>
      </c>
      <c r="S252" s="23">
        <f t="shared" si="78"/>
        <v>624.20000000000005</v>
      </c>
      <c r="T252" s="23">
        <f t="shared" si="78"/>
        <v>625.79999999999995</v>
      </c>
      <c r="U252" s="23">
        <f t="shared" si="78"/>
        <v>627.4</v>
      </c>
      <c r="V252" s="47">
        <v>629</v>
      </c>
      <c r="W252" s="23">
        <f t="shared" ref="W252:Z272" si="79">$V252+((W$1-$V$1)*($AA252-$V252)/($AA$1-$V$1))</f>
        <v>630.20000000000005</v>
      </c>
      <c r="X252" s="23">
        <f t="shared" si="79"/>
        <v>631.4</v>
      </c>
      <c r="Y252" s="23">
        <f t="shared" si="79"/>
        <v>632.6</v>
      </c>
      <c r="Z252" s="23">
        <f t="shared" si="79"/>
        <v>633.79999999999995</v>
      </c>
      <c r="AA252" s="47">
        <v>635</v>
      </c>
      <c r="AB252" s="23">
        <f t="shared" ref="AB252:AE272" si="80">$AA252+((AB$1-$AA$1)*($AF252-$AA252)/($AF$1-$AA$1))</f>
        <v>635.79999999999995</v>
      </c>
      <c r="AC252" s="23">
        <f t="shared" si="80"/>
        <v>636.6</v>
      </c>
      <c r="AD252" s="23">
        <f t="shared" si="80"/>
        <v>637.4</v>
      </c>
      <c r="AE252" s="23">
        <f t="shared" si="80"/>
        <v>638.20000000000005</v>
      </c>
      <c r="AF252" s="47">
        <v>639</v>
      </c>
      <c r="AG252" s="23">
        <f t="shared" ref="AG252:AJ272" si="81">$AF252+((AG$1-$AF$1)*($AK252-$AF252)/($AK$1-$AF$1))</f>
        <v>639.79999999999995</v>
      </c>
      <c r="AH252" s="23">
        <f t="shared" si="81"/>
        <v>640.6</v>
      </c>
      <c r="AI252" s="23">
        <f t="shared" si="81"/>
        <v>641.4</v>
      </c>
      <c r="AJ252" s="23">
        <f t="shared" si="81"/>
        <v>642.20000000000005</v>
      </c>
      <c r="AK252" s="47">
        <v>643</v>
      </c>
    </row>
    <row r="253" spans="1:37" ht="14.65" thickBot="1">
      <c r="A253" s="2" t="s">
        <v>8</v>
      </c>
      <c r="B253" s="47"/>
      <c r="C253">
        <f t="shared" si="70"/>
        <v>0</v>
      </c>
      <c r="D253">
        <f t="shared" si="70"/>
        <v>0</v>
      </c>
      <c r="E253">
        <f t="shared" si="70"/>
        <v>0</v>
      </c>
      <c r="F253">
        <f t="shared" si="70"/>
        <v>0</v>
      </c>
      <c r="G253" s="47"/>
      <c r="H253" s="23">
        <f t="shared" si="71"/>
        <v>0</v>
      </c>
      <c r="I253" s="23">
        <f t="shared" si="71"/>
        <v>0</v>
      </c>
      <c r="J253" s="23">
        <f t="shared" si="71"/>
        <v>0</v>
      </c>
      <c r="K253" s="23">
        <f t="shared" si="71"/>
        <v>0</v>
      </c>
      <c r="L253" s="47"/>
      <c r="M253" s="23">
        <f t="shared" si="77"/>
        <v>0</v>
      </c>
      <c r="N253" s="23">
        <f t="shared" si="77"/>
        <v>0</v>
      </c>
      <c r="O253" s="23">
        <f t="shared" si="77"/>
        <v>0</v>
      </c>
      <c r="P253" s="23">
        <f t="shared" si="77"/>
        <v>0</v>
      </c>
      <c r="Q253" s="47"/>
      <c r="R253" s="23">
        <f t="shared" si="78"/>
        <v>0</v>
      </c>
      <c r="S253" s="23">
        <f t="shared" si="78"/>
        <v>0</v>
      </c>
      <c r="T253" s="23">
        <f t="shared" si="78"/>
        <v>0</v>
      </c>
      <c r="U253" s="23">
        <f t="shared" si="78"/>
        <v>0</v>
      </c>
      <c r="V253" s="47"/>
      <c r="W253" s="23">
        <f t="shared" si="79"/>
        <v>0</v>
      </c>
      <c r="X253" s="23">
        <f t="shared" si="79"/>
        <v>0</v>
      </c>
      <c r="Y253" s="23">
        <f t="shared" si="79"/>
        <v>0</v>
      </c>
      <c r="Z253" s="23">
        <f t="shared" si="79"/>
        <v>0</v>
      </c>
      <c r="AA253" s="47"/>
      <c r="AB253" s="23">
        <f t="shared" si="80"/>
        <v>0</v>
      </c>
      <c r="AC253" s="23">
        <f t="shared" si="80"/>
        <v>0</v>
      </c>
      <c r="AD253" s="23">
        <f t="shared" si="80"/>
        <v>0</v>
      </c>
      <c r="AE253" s="23">
        <f t="shared" si="80"/>
        <v>0</v>
      </c>
      <c r="AF253" s="47"/>
      <c r="AG253" s="23">
        <f t="shared" si="81"/>
        <v>0</v>
      </c>
      <c r="AH253" s="23">
        <f t="shared" si="81"/>
        <v>0</v>
      </c>
      <c r="AI253" s="23">
        <f t="shared" si="81"/>
        <v>0</v>
      </c>
      <c r="AJ253" s="23">
        <f t="shared" si="81"/>
        <v>0</v>
      </c>
      <c r="AK253" s="47"/>
    </row>
    <row r="254" spans="1:37" s="12" customFormat="1" ht="14.65" thickBot="1">
      <c r="A254" s="60" t="s">
        <v>9</v>
      </c>
      <c r="B254" s="61">
        <v>214.83284883996686</v>
      </c>
      <c r="C254" s="12">
        <v>197.36413575365606</v>
      </c>
      <c r="D254" s="65">
        <v>223.32850288687166</v>
      </c>
      <c r="E254" s="12">
        <f>D254*(1+'Data MOP'!J265)</f>
        <v>230.59966344597916</v>
      </c>
      <c r="F254" s="12">
        <f>E254*(1+'Data MOP'!K265)</f>
        <v>237.87082400508658</v>
      </c>
      <c r="G254" s="12">
        <f>F254*(1+'Data MOP'!L265)</f>
        <v>245.14198456419402</v>
      </c>
      <c r="H254" s="12">
        <f>G254*(1+'Data MOP'!M265)</f>
        <v>256.98358890331184</v>
      </c>
      <c r="I254" s="12">
        <f>H254*(1+'Data MOP'!N265)</f>
        <v>268.82519324242969</v>
      </c>
      <c r="J254" s="12">
        <f>I254*(1+'Data MOP'!O265)</f>
        <v>280.66679758154754</v>
      </c>
      <c r="K254" s="12">
        <f>J254*(1+'Data MOP'!P265)</f>
        <v>292.50840192066545</v>
      </c>
      <c r="L254" s="12">
        <f>K254*(1+'Data MOP'!Q265)</f>
        <v>304.35000625978324</v>
      </c>
      <c r="M254" s="12">
        <f>L254*(1+'Data MOP'!R265)</f>
        <v>314.8412522093526</v>
      </c>
      <c r="N254" s="12">
        <f>M254*(1+'Data MOP'!S265)</f>
        <v>325.33249815892191</v>
      </c>
      <c r="O254" s="12">
        <f>N254*(1+'Data MOP'!T265)</f>
        <v>335.82374410849121</v>
      </c>
      <c r="P254" s="12">
        <f>O254*(1+'Data MOP'!U265)</f>
        <v>346.31499005806052</v>
      </c>
      <c r="Q254" s="12">
        <f>P254*(1+'Data MOP'!V265)</f>
        <v>356.80623600762988</v>
      </c>
      <c r="R254" s="12">
        <f>Q254*(1+'Data MOP'!W265)</f>
        <v>365.94712356765069</v>
      </c>
      <c r="S254" s="12">
        <f>R254*(1+'Data MOP'!X265)</f>
        <v>375.08801112767151</v>
      </c>
      <c r="T254" s="12">
        <f>S254*(1+'Data MOP'!Y265)</f>
        <v>384.22889868769226</v>
      </c>
      <c r="U254" s="12">
        <f>T254*(1+'Data MOP'!Z265)</f>
        <v>393.36978624771308</v>
      </c>
      <c r="V254" s="12">
        <f>U254*(1+'Data MOP'!AA265)</f>
        <v>402.51067380773389</v>
      </c>
      <c r="W254" s="12">
        <f>V254*(1+'Data MOP'!AB265)</f>
        <v>410.30120297820616</v>
      </c>
      <c r="X254" s="12">
        <f>W254*(1+'Data MOP'!AC265)</f>
        <v>418.09173214867849</v>
      </c>
      <c r="Y254" s="12">
        <f>X254*(1+'Data MOP'!AD265)</f>
        <v>425.8822613191507</v>
      </c>
      <c r="Z254" s="12">
        <f>Y254*(1+'Data MOP'!AE265)</f>
        <v>433.67279048962297</v>
      </c>
      <c r="AA254" s="12">
        <f>Z254*(1+'Data MOP'!AF265)</f>
        <v>441.46331966009524</v>
      </c>
      <c r="AB254" s="12">
        <f>AA254*(1+'Data MOP'!AG265)</f>
        <v>448.00736416329192</v>
      </c>
      <c r="AC254" s="12">
        <f>AB254*(1+'Data MOP'!AH265)</f>
        <v>454.55140866648867</v>
      </c>
      <c r="AD254" s="12">
        <f>AC254*(1+'Data MOP'!AI265)</f>
        <v>461.0954531696853</v>
      </c>
      <c r="AE254" s="12">
        <f>AD254*(1+'Data MOP'!AJ265)</f>
        <v>467.63949767288204</v>
      </c>
      <c r="AF254" s="12">
        <f>AE254*(1+'Data MOP'!AK265)</f>
        <v>474.18354217607879</v>
      </c>
      <c r="AG254" s="12">
        <f>AF254*(1+'Data MOP'!AL265)</f>
        <v>479.48110201200001</v>
      </c>
      <c r="AH254" s="12">
        <f>AG254*(1+'Data MOP'!AM265)</f>
        <v>484.77866184792111</v>
      </c>
      <c r="AI254" s="12">
        <f>AH254*(1+'Data MOP'!AN265)</f>
        <v>490.07622168384228</v>
      </c>
      <c r="AJ254" s="12">
        <f>AI254*(1+'Data MOP'!AO265)</f>
        <v>495.37378151976344</v>
      </c>
      <c r="AK254" s="12">
        <f>AJ254*(1+'Data MOP'!AP265)</f>
        <v>500.67134135568466</v>
      </c>
    </row>
    <row r="255" spans="1:37">
      <c r="A255" s="2" t="s">
        <v>10</v>
      </c>
      <c r="B255" s="47">
        <v>60.999999999999993</v>
      </c>
      <c r="C255">
        <f t="shared" si="70"/>
        <v>60.599999999999994</v>
      </c>
      <c r="D255">
        <f t="shared" si="70"/>
        <v>60.199999999999996</v>
      </c>
      <c r="E255">
        <f t="shared" si="70"/>
        <v>59.8</v>
      </c>
      <c r="F255">
        <f t="shared" si="70"/>
        <v>59.4</v>
      </c>
      <c r="G255" s="47">
        <v>59</v>
      </c>
      <c r="H255" s="23">
        <f t="shared" si="71"/>
        <v>58.6</v>
      </c>
      <c r="I255" s="23">
        <f t="shared" si="71"/>
        <v>58.2</v>
      </c>
      <c r="J255" s="23">
        <f t="shared" si="71"/>
        <v>57.8</v>
      </c>
      <c r="K255" s="23">
        <f t="shared" si="71"/>
        <v>57.4</v>
      </c>
      <c r="L255" s="47">
        <v>57</v>
      </c>
      <c r="M255" s="23">
        <f t="shared" si="77"/>
        <v>56.6</v>
      </c>
      <c r="N255" s="23">
        <f t="shared" si="77"/>
        <v>56.2</v>
      </c>
      <c r="O255" s="23">
        <f t="shared" si="77"/>
        <v>55.8</v>
      </c>
      <c r="P255" s="23">
        <f t="shared" si="77"/>
        <v>55.4</v>
      </c>
      <c r="Q255" s="47">
        <v>55</v>
      </c>
      <c r="R255" s="23">
        <f t="shared" si="78"/>
        <v>54.8</v>
      </c>
      <c r="S255" s="23">
        <f t="shared" si="78"/>
        <v>54.6</v>
      </c>
      <c r="T255" s="23">
        <f t="shared" si="78"/>
        <v>54.4</v>
      </c>
      <c r="U255" s="23">
        <f t="shared" si="78"/>
        <v>54.2</v>
      </c>
      <c r="V255" s="47">
        <v>54</v>
      </c>
      <c r="W255" s="23">
        <f t="shared" si="79"/>
        <v>53.8</v>
      </c>
      <c r="X255" s="23">
        <f t="shared" si="79"/>
        <v>53.6</v>
      </c>
      <c r="Y255" s="23">
        <f t="shared" si="79"/>
        <v>53.4</v>
      </c>
      <c r="Z255" s="23">
        <f t="shared" si="79"/>
        <v>53.2</v>
      </c>
      <c r="AA255" s="47">
        <v>53</v>
      </c>
      <c r="AB255" s="23">
        <f t="shared" si="80"/>
        <v>52.8</v>
      </c>
      <c r="AC255" s="23">
        <f t="shared" si="80"/>
        <v>52.6</v>
      </c>
      <c r="AD255" s="23">
        <f t="shared" si="80"/>
        <v>52.4</v>
      </c>
      <c r="AE255" s="23">
        <f t="shared" si="80"/>
        <v>52.2</v>
      </c>
      <c r="AF255" s="47">
        <v>52</v>
      </c>
      <c r="AG255" s="23">
        <f t="shared" si="81"/>
        <v>52</v>
      </c>
      <c r="AH255" s="23">
        <f t="shared" si="81"/>
        <v>52</v>
      </c>
      <c r="AI255" s="23">
        <f t="shared" si="81"/>
        <v>52</v>
      </c>
      <c r="AJ255" s="23">
        <f t="shared" si="81"/>
        <v>52</v>
      </c>
      <c r="AK255" s="47">
        <v>52</v>
      </c>
    </row>
    <row r="256" spans="1:37">
      <c r="A256" s="2" t="s">
        <v>11</v>
      </c>
      <c r="B256" s="47">
        <v>1</v>
      </c>
      <c r="C256">
        <f t="shared" si="70"/>
        <v>1</v>
      </c>
      <c r="D256">
        <f t="shared" si="70"/>
        <v>1</v>
      </c>
      <c r="E256">
        <f t="shared" si="70"/>
        <v>1</v>
      </c>
      <c r="F256">
        <f t="shared" si="70"/>
        <v>1</v>
      </c>
      <c r="G256" s="47">
        <v>1</v>
      </c>
      <c r="H256" s="23">
        <f t="shared" si="71"/>
        <v>1</v>
      </c>
      <c r="I256" s="23">
        <f t="shared" si="71"/>
        <v>1</v>
      </c>
      <c r="J256" s="23">
        <f t="shared" si="71"/>
        <v>1</v>
      </c>
      <c r="K256" s="23">
        <f t="shared" si="71"/>
        <v>1</v>
      </c>
      <c r="L256" s="47">
        <v>1</v>
      </c>
      <c r="M256" s="23">
        <f t="shared" si="77"/>
        <v>1</v>
      </c>
      <c r="N256" s="23">
        <f t="shared" si="77"/>
        <v>1</v>
      </c>
      <c r="O256" s="23">
        <f t="shared" si="77"/>
        <v>1</v>
      </c>
      <c r="P256" s="23">
        <f t="shared" si="77"/>
        <v>1</v>
      </c>
      <c r="Q256" s="47">
        <v>1</v>
      </c>
      <c r="R256" s="23">
        <f t="shared" si="78"/>
        <v>1</v>
      </c>
      <c r="S256" s="23">
        <f t="shared" si="78"/>
        <v>1</v>
      </c>
      <c r="T256" s="23">
        <f t="shared" si="78"/>
        <v>1</v>
      </c>
      <c r="U256" s="23">
        <f t="shared" si="78"/>
        <v>1</v>
      </c>
      <c r="V256" s="47">
        <v>1</v>
      </c>
      <c r="W256" s="23">
        <f t="shared" si="79"/>
        <v>1</v>
      </c>
      <c r="X256" s="23">
        <f t="shared" si="79"/>
        <v>1</v>
      </c>
      <c r="Y256" s="23">
        <f t="shared" si="79"/>
        <v>1</v>
      </c>
      <c r="Z256" s="23">
        <f t="shared" si="79"/>
        <v>1</v>
      </c>
      <c r="AA256" s="47">
        <v>1</v>
      </c>
      <c r="AB256" s="23">
        <f t="shared" si="80"/>
        <v>1</v>
      </c>
      <c r="AC256" s="23">
        <f t="shared" si="80"/>
        <v>1</v>
      </c>
      <c r="AD256" s="23">
        <f t="shared" si="80"/>
        <v>1</v>
      </c>
      <c r="AE256" s="23">
        <f t="shared" si="80"/>
        <v>1</v>
      </c>
      <c r="AF256" s="47">
        <v>1</v>
      </c>
      <c r="AG256" s="23">
        <f t="shared" si="81"/>
        <v>1</v>
      </c>
      <c r="AH256" s="23">
        <f t="shared" si="81"/>
        <v>1</v>
      </c>
      <c r="AI256" s="23">
        <f t="shared" si="81"/>
        <v>1</v>
      </c>
      <c r="AJ256" s="23">
        <f t="shared" si="81"/>
        <v>1</v>
      </c>
      <c r="AK256" s="47">
        <v>1</v>
      </c>
    </row>
    <row r="257" spans="1:37">
      <c r="A257" s="2" t="s">
        <v>12</v>
      </c>
      <c r="B257" s="47"/>
      <c r="C257">
        <f t="shared" si="70"/>
        <v>0</v>
      </c>
      <c r="D257">
        <f t="shared" si="70"/>
        <v>0</v>
      </c>
      <c r="E257">
        <f t="shared" si="70"/>
        <v>0</v>
      </c>
      <c r="F257">
        <f t="shared" si="70"/>
        <v>0</v>
      </c>
      <c r="G257" s="47"/>
      <c r="H257" s="23">
        <f t="shared" si="71"/>
        <v>0</v>
      </c>
      <c r="I257" s="23">
        <f t="shared" si="71"/>
        <v>0</v>
      </c>
      <c r="J257" s="23">
        <f t="shared" si="71"/>
        <v>0</v>
      </c>
      <c r="K257" s="23">
        <f t="shared" si="71"/>
        <v>0</v>
      </c>
      <c r="L257" s="47"/>
      <c r="M257" s="23">
        <f t="shared" si="77"/>
        <v>0</v>
      </c>
      <c r="N257" s="23">
        <f t="shared" si="77"/>
        <v>0</v>
      </c>
      <c r="O257" s="23">
        <f t="shared" si="77"/>
        <v>0</v>
      </c>
      <c r="P257" s="23">
        <f t="shared" si="77"/>
        <v>0</v>
      </c>
      <c r="Q257" s="47"/>
      <c r="R257" s="23">
        <f t="shared" si="78"/>
        <v>0</v>
      </c>
      <c r="S257" s="23">
        <f t="shared" si="78"/>
        <v>0</v>
      </c>
      <c r="T257" s="23">
        <f t="shared" si="78"/>
        <v>0</v>
      </c>
      <c r="U257" s="23">
        <f t="shared" si="78"/>
        <v>0</v>
      </c>
      <c r="V257" s="47"/>
      <c r="W257" s="23">
        <f t="shared" si="79"/>
        <v>0</v>
      </c>
      <c r="X257" s="23">
        <f t="shared" si="79"/>
        <v>0</v>
      </c>
      <c r="Y257" s="23">
        <f t="shared" si="79"/>
        <v>0</v>
      </c>
      <c r="Z257" s="23">
        <f t="shared" si="79"/>
        <v>0</v>
      </c>
      <c r="AA257" s="47"/>
      <c r="AB257" s="23">
        <f t="shared" si="80"/>
        <v>0</v>
      </c>
      <c r="AC257" s="23">
        <f t="shared" si="80"/>
        <v>0</v>
      </c>
      <c r="AD257" s="23">
        <f t="shared" si="80"/>
        <v>0</v>
      </c>
      <c r="AE257" s="23">
        <f t="shared" si="80"/>
        <v>0</v>
      </c>
      <c r="AF257" s="47"/>
      <c r="AG257" s="23">
        <f t="shared" si="81"/>
        <v>0</v>
      </c>
      <c r="AH257" s="23">
        <f t="shared" si="81"/>
        <v>0</v>
      </c>
      <c r="AI257" s="23">
        <f t="shared" si="81"/>
        <v>0</v>
      </c>
      <c r="AJ257" s="23">
        <f t="shared" si="81"/>
        <v>0</v>
      </c>
      <c r="AK257" s="47"/>
    </row>
    <row r="258" spans="1:37">
      <c r="A258" s="2" t="s">
        <v>13</v>
      </c>
      <c r="B258" s="47"/>
      <c r="C258">
        <f t="shared" si="70"/>
        <v>0</v>
      </c>
      <c r="D258">
        <f t="shared" si="70"/>
        <v>0</v>
      </c>
      <c r="E258">
        <f t="shared" si="70"/>
        <v>0</v>
      </c>
      <c r="F258">
        <f t="shared" si="70"/>
        <v>0</v>
      </c>
      <c r="G258" s="47"/>
      <c r="H258" s="23">
        <f t="shared" si="71"/>
        <v>0</v>
      </c>
      <c r="I258" s="23">
        <f t="shared" si="71"/>
        <v>0</v>
      </c>
      <c r="J258" s="23">
        <f t="shared" si="71"/>
        <v>0</v>
      </c>
      <c r="K258" s="23">
        <f t="shared" si="71"/>
        <v>0</v>
      </c>
      <c r="L258" s="47"/>
      <c r="M258" s="23">
        <f t="shared" si="77"/>
        <v>0</v>
      </c>
      <c r="N258" s="23">
        <f t="shared" si="77"/>
        <v>0</v>
      </c>
      <c r="O258" s="23">
        <f t="shared" si="77"/>
        <v>0</v>
      </c>
      <c r="P258" s="23">
        <f t="shared" si="77"/>
        <v>0</v>
      </c>
      <c r="Q258" s="47"/>
      <c r="R258" s="23">
        <f t="shared" si="78"/>
        <v>0</v>
      </c>
      <c r="S258" s="23">
        <f t="shared" si="78"/>
        <v>0</v>
      </c>
      <c r="T258" s="23">
        <f t="shared" si="78"/>
        <v>0</v>
      </c>
      <c r="U258" s="23">
        <f t="shared" si="78"/>
        <v>0</v>
      </c>
      <c r="V258" s="47"/>
      <c r="W258" s="23">
        <f t="shared" si="79"/>
        <v>0</v>
      </c>
      <c r="X258" s="23">
        <f t="shared" si="79"/>
        <v>0</v>
      </c>
      <c r="Y258" s="23">
        <f t="shared" si="79"/>
        <v>0</v>
      </c>
      <c r="Z258" s="23">
        <f t="shared" si="79"/>
        <v>0</v>
      </c>
      <c r="AA258" s="47"/>
      <c r="AB258" s="23">
        <f t="shared" si="80"/>
        <v>0</v>
      </c>
      <c r="AC258" s="23">
        <f t="shared" si="80"/>
        <v>0</v>
      </c>
      <c r="AD258" s="23">
        <f t="shared" si="80"/>
        <v>0</v>
      </c>
      <c r="AE258" s="23">
        <f t="shared" si="80"/>
        <v>0</v>
      </c>
      <c r="AF258" s="47"/>
      <c r="AG258" s="23">
        <f t="shared" si="81"/>
        <v>0</v>
      </c>
      <c r="AH258" s="23">
        <f t="shared" si="81"/>
        <v>0</v>
      </c>
      <c r="AI258" s="23">
        <f t="shared" si="81"/>
        <v>0</v>
      </c>
      <c r="AJ258" s="23">
        <f t="shared" si="81"/>
        <v>0</v>
      </c>
      <c r="AK258" s="47"/>
    </row>
    <row r="259" spans="1:37">
      <c r="A259" s="2" t="s">
        <v>14</v>
      </c>
      <c r="B259" s="47">
        <v>42</v>
      </c>
      <c r="C259">
        <f t="shared" si="70"/>
        <v>41.8</v>
      </c>
      <c r="D259">
        <f t="shared" si="70"/>
        <v>41.6</v>
      </c>
      <c r="E259">
        <f t="shared" si="70"/>
        <v>41.4</v>
      </c>
      <c r="F259">
        <f t="shared" si="70"/>
        <v>41.2</v>
      </c>
      <c r="G259" s="47">
        <v>41</v>
      </c>
      <c r="H259" s="23">
        <f t="shared" si="71"/>
        <v>40.800000000000004</v>
      </c>
      <c r="I259" s="23">
        <f t="shared" si="71"/>
        <v>40.6</v>
      </c>
      <c r="J259" s="23">
        <f t="shared" si="71"/>
        <v>40.400000000000006</v>
      </c>
      <c r="K259" s="23">
        <f t="shared" si="71"/>
        <v>40.200000000000003</v>
      </c>
      <c r="L259" s="47">
        <v>40.000000000000007</v>
      </c>
      <c r="M259" s="23">
        <f t="shared" si="77"/>
        <v>40.000000000000007</v>
      </c>
      <c r="N259" s="23">
        <f t="shared" si="77"/>
        <v>40.000000000000007</v>
      </c>
      <c r="O259" s="23">
        <f t="shared" si="77"/>
        <v>40</v>
      </c>
      <c r="P259" s="23">
        <f t="shared" si="77"/>
        <v>40</v>
      </c>
      <c r="Q259" s="47">
        <v>40</v>
      </c>
      <c r="R259" s="23">
        <f t="shared" si="78"/>
        <v>39.799999999999997</v>
      </c>
      <c r="S259" s="23">
        <f t="shared" si="78"/>
        <v>39.6</v>
      </c>
      <c r="T259" s="23">
        <f t="shared" si="78"/>
        <v>39.4</v>
      </c>
      <c r="U259" s="23">
        <f t="shared" si="78"/>
        <v>39.200000000000003</v>
      </c>
      <c r="V259" s="47">
        <v>39</v>
      </c>
      <c r="W259" s="23">
        <f t="shared" si="79"/>
        <v>39</v>
      </c>
      <c r="X259" s="23">
        <f t="shared" si="79"/>
        <v>39</v>
      </c>
      <c r="Y259" s="23">
        <f t="shared" si="79"/>
        <v>39</v>
      </c>
      <c r="Z259" s="23">
        <f t="shared" si="79"/>
        <v>39</v>
      </c>
      <c r="AA259" s="47">
        <v>39</v>
      </c>
      <c r="AB259" s="23">
        <f t="shared" si="80"/>
        <v>39</v>
      </c>
      <c r="AC259" s="23">
        <f t="shared" si="80"/>
        <v>39</v>
      </c>
      <c r="AD259" s="23">
        <f t="shared" si="80"/>
        <v>39</v>
      </c>
      <c r="AE259" s="23">
        <f t="shared" si="80"/>
        <v>39</v>
      </c>
      <c r="AF259" s="47">
        <v>39</v>
      </c>
      <c r="AG259" s="23">
        <f t="shared" si="81"/>
        <v>39</v>
      </c>
      <c r="AH259" s="23">
        <f t="shared" si="81"/>
        <v>39</v>
      </c>
      <c r="AI259" s="23">
        <f t="shared" si="81"/>
        <v>39</v>
      </c>
      <c r="AJ259" s="23">
        <f t="shared" si="81"/>
        <v>39</v>
      </c>
      <c r="AK259" s="47">
        <v>39</v>
      </c>
    </row>
    <row r="260" spans="1:37">
      <c r="A260" s="2" t="s">
        <v>15</v>
      </c>
      <c r="B260" s="47">
        <v>26</v>
      </c>
      <c r="C260">
        <f t="shared" si="70"/>
        <v>25.6</v>
      </c>
      <c r="D260">
        <f t="shared" si="70"/>
        <v>25.2</v>
      </c>
      <c r="E260">
        <f t="shared" si="70"/>
        <v>24.8</v>
      </c>
      <c r="F260">
        <f t="shared" si="70"/>
        <v>24.4</v>
      </c>
      <c r="G260" s="47">
        <v>24</v>
      </c>
      <c r="H260" s="23">
        <f t="shared" si="71"/>
        <v>23.4</v>
      </c>
      <c r="I260" s="23">
        <f t="shared" si="71"/>
        <v>22.8</v>
      </c>
      <c r="J260" s="23">
        <f t="shared" si="71"/>
        <v>22.2</v>
      </c>
      <c r="K260" s="23">
        <f t="shared" si="71"/>
        <v>21.6</v>
      </c>
      <c r="L260" s="47">
        <v>21</v>
      </c>
      <c r="M260" s="23">
        <f t="shared" si="77"/>
        <v>20.8</v>
      </c>
      <c r="N260" s="23">
        <f t="shared" si="77"/>
        <v>20.6</v>
      </c>
      <c r="O260" s="23">
        <f t="shared" si="77"/>
        <v>20.399999999999999</v>
      </c>
      <c r="P260" s="23">
        <f t="shared" si="77"/>
        <v>20.2</v>
      </c>
      <c r="Q260" s="47">
        <v>20</v>
      </c>
      <c r="R260" s="23">
        <f t="shared" si="78"/>
        <v>19.8</v>
      </c>
      <c r="S260" s="23">
        <f t="shared" si="78"/>
        <v>19.600000000000001</v>
      </c>
      <c r="T260" s="23">
        <f t="shared" si="78"/>
        <v>19.399999999999999</v>
      </c>
      <c r="U260" s="23">
        <f t="shared" si="78"/>
        <v>19.2</v>
      </c>
      <c r="V260" s="47">
        <v>19</v>
      </c>
      <c r="W260" s="23">
        <f t="shared" si="79"/>
        <v>18.8</v>
      </c>
      <c r="X260" s="23">
        <f t="shared" si="79"/>
        <v>18.600000000000001</v>
      </c>
      <c r="Y260" s="23">
        <f t="shared" si="79"/>
        <v>18.399999999999999</v>
      </c>
      <c r="Z260" s="23">
        <f t="shared" si="79"/>
        <v>18.2</v>
      </c>
      <c r="AA260" s="47">
        <v>18</v>
      </c>
      <c r="AB260" s="23">
        <f t="shared" si="80"/>
        <v>17.8</v>
      </c>
      <c r="AC260" s="23">
        <f t="shared" si="80"/>
        <v>17.600000000000001</v>
      </c>
      <c r="AD260" s="23">
        <f t="shared" si="80"/>
        <v>17.399999999999999</v>
      </c>
      <c r="AE260" s="23">
        <f t="shared" si="80"/>
        <v>17.2</v>
      </c>
      <c r="AF260" s="47">
        <v>17</v>
      </c>
      <c r="AG260" s="23">
        <f t="shared" si="81"/>
        <v>17</v>
      </c>
      <c r="AH260" s="23">
        <f t="shared" si="81"/>
        <v>17</v>
      </c>
      <c r="AI260" s="23">
        <f t="shared" si="81"/>
        <v>17</v>
      </c>
      <c r="AJ260" s="23">
        <f t="shared" si="81"/>
        <v>17</v>
      </c>
      <c r="AK260" s="47">
        <v>17</v>
      </c>
    </row>
    <row r="261" spans="1:37">
      <c r="A261" s="2" t="s">
        <v>16</v>
      </c>
      <c r="B261" s="47"/>
      <c r="C261">
        <f t="shared" si="70"/>
        <v>0</v>
      </c>
      <c r="D261">
        <f t="shared" si="70"/>
        <v>0</v>
      </c>
      <c r="E261">
        <f t="shared" si="70"/>
        <v>0</v>
      </c>
      <c r="F261">
        <f>$B261+((F$1-$B$1)*($G261-$B261)/($G$1-$B$1))</f>
        <v>0</v>
      </c>
      <c r="G261" s="47"/>
      <c r="H261" s="23">
        <f t="shared" si="71"/>
        <v>0</v>
      </c>
      <c r="I261" s="23">
        <f t="shared" si="71"/>
        <v>0</v>
      </c>
      <c r="J261" s="23">
        <f t="shared" si="71"/>
        <v>0</v>
      </c>
      <c r="K261" s="23">
        <f t="shared" si="71"/>
        <v>0</v>
      </c>
      <c r="L261" s="47"/>
      <c r="M261" s="23">
        <f t="shared" si="77"/>
        <v>0</v>
      </c>
      <c r="N261" s="23">
        <f t="shared" si="77"/>
        <v>0</v>
      </c>
      <c r="O261" s="23">
        <f t="shared" si="77"/>
        <v>0</v>
      </c>
      <c r="P261" s="23">
        <f t="shared" si="77"/>
        <v>0</v>
      </c>
      <c r="Q261" s="47"/>
      <c r="R261" s="23">
        <f t="shared" si="78"/>
        <v>0</v>
      </c>
      <c r="S261" s="23">
        <f t="shared" si="78"/>
        <v>0</v>
      </c>
      <c r="T261" s="23">
        <f t="shared" si="78"/>
        <v>0</v>
      </c>
      <c r="U261" s="23">
        <f t="shared" si="78"/>
        <v>0</v>
      </c>
      <c r="V261" s="47"/>
      <c r="W261" s="23">
        <f t="shared" si="79"/>
        <v>0</v>
      </c>
      <c r="X261" s="23">
        <f t="shared" si="79"/>
        <v>0</v>
      </c>
      <c r="Y261" s="23">
        <f t="shared" si="79"/>
        <v>0</v>
      </c>
      <c r="Z261" s="23">
        <f t="shared" si="79"/>
        <v>0</v>
      </c>
      <c r="AA261" s="47"/>
      <c r="AB261" s="23">
        <f t="shared" si="80"/>
        <v>0</v>
      </c>
      <c r="AC261" s="23">
        <f t="shared" si="80"/>
        <v>0</v>
      </c>
      <c r="AD261" s="23">
        <f t="shared" si="80"/>
        <v>0</v>
      </c>
      <c r="AE261" s="23">
        <f t="shared" si="80"/>
        <v>0</v>
      </c>
      <c r="AF261" s="47"/>
      <c r="AG261" s="23">
        <f t="shared" si="81"/>
        <v>0</v>
      </c>
      <c r="AH261" s="23">
        <f t="shared" si="81"/>
        <v>0</v>
      </c>
      <c r="AI261" s="23">
        <f t="shared" si="81"/>
        <v>0</v>
      </c>
      <c r="AJ261" s="23">
        <f t="shared" si="81"/>
        <v>0</v>
      </c>
      <c r="AK261" s="47"/>
    </row>
    <row r="262" spans="1:37">
      <c r="B262" s="47"/>
      <c r="G262" s="47"/>
      <c r="H262" s="23"/>
      <c r="I262" s="23"/>
      <c r="J262" s="23"/>
      <c r="K262" s="23"/>
      <c r="L262" s="47"/>
      <c r="M262" s="23"/>
      <c r="N262" s="23"/>
      <c r="O262" s="23"/>
      <c r="P262" s="23"/>
      <c r="Q262" s="47"/>
      <c r="R262" s="23"/>
      <c r="S262" s="23"/>
      <c r="T262" s="23"/>
      <c r="U262" s="23"/>
      <c r="V262" s="47"/>
      <c r="W262" s="23"/>
      <c r="X262" s="23"/>
      <c r="Y262" s="23"/>
      <c r="Z262" s="23"/>
      <c r="AA262" s="47"/>
      <c r="AB262" s="23"/>
      <c r="AC262" s="23"/>
      <c r="AD262" s="23"/>
      <c r="AE262" s="23"/>
      <c r="AF262" s="47"/>
      <c r="AG262" s="23"/>
      <c r="AH262" s="23"/>
      <c r="AI262" s="23"/>
      <c r="AJ262" s="23"/>
      <c r="AK262" s="47"/>
    </row>
    <row r="263" spans="1:37" ht="14.65" thickBot="1">
      <c r="A263" s="1" t="s">
        <v>118</v>
      </c>
      <c r="B263" s="47"/>
      <c r="G263" s="47"/>
      <c r="H263" s="23"/>
      <c r="I263" s="23"/>
      <c r="J263" s="23"/>
      <c r="K263" s="23"/>
      <c r="L263" s="47"/>
      <c r="M263" s="23"/>
      <c r="N263" s="23"/>
      <c r="O263" s="23"/>
      <c r="P263" s="23"/>
      <c r="Q263" s="47"/>
      <c r="R263" s="23"/>
      <c r="S263" s="23"/>
      <c r="T263" s="23"/>
      <c r="U263" s="23"/>
      <c r="V263" s="47"/>
      <c r="W263" s="23"/>
      <c r="X263" s="23"/>
      <c r="Y263" s="23"/>
      <c r="Z263" s="23"/>
      <c r="AA263" s="47"/>
      <c r="AB263" s="23"/>
      <c r="AC263" s="23"/>
      <c r="AD263" s="23"/>
      <c r="AE263" s="23"/>
      <c r="AF263" s="47"/>
      <c r="AG263" s="23"/>
      <c r="AH263" s="23"/>
      <c r="AI263" s="23"/>
      <c r="AJ263" s="23"/>
      <c r="AK263" s="47"/>
    </row>
    <row r="264" spans="1:37" s="12" customFormat="1" ht="14.65" thickBot="1">
      <c r="A264" s="60" t="s">
        <v>7</v>
      </c>
      <c r="B264" s="61">
        <v>3916.8265522094111</v>
      </c>
      <c r="C264" s="12">
        <v>3945.6588575301303</v>
      </c>
      <c r="D264" s="65">
        <v>3935.5375107541909</v>
      </c>
      <c r="E264" s="12">
        <f>D264*(1+'Data MOP'!J276)</f>
        <v>3916.3890365266002</v>
      </c>
      <c r="F264" s="12">
        <f>E264*(1+'Data MOP'!K276)</f>
        <v>3897.2405622990091</v>
      </c>
      <c r="G264" s="12">
        <f>F264*(1+'Data MOP'!L276)</f>
        <v>3878.0920880714184</v>
      </c>
      <c r="H264" s="12">
        <f>G264*(1+'Data MOP'!M276)</f>
        <v>3937.0104703101592</v>
      </c>
      <c r="I264" s="12">
        <f>H264*(1+'Data MOP'!N276)</f>
        <v>3995.9288525489005</v>
      </c>
      <c r="J264" s="12">
        <f>I264*(1+'Data MOP'!O276)</f>
        <v>4054.8472347876414</v>
      </c>
      <c r="K264" s="12">
        <f>J264*(1+'Data MOP'!P276)</f>
        <v>4113.7656170263826</v>
      </c>
      <c r="L264" s="12">
        <f>K264*(1+'Data MOP'!Q276)</f>
        <v>4172.683999265123</v>
      </c>
      <c r="M264" s="12">
        <f>L264*(1+'Data MOP'!R276)</f>
        <v>4238.1254881088671</v>
      </c>
      <c r="N264" s="12">
        <f>M264*(1+'Data MOP'!S276)</f>
        <v>4303.5669769526112</v>
      </c>
      <c r="O264" s="12">
        <f>N264*(1+'Data MOP'!T276)</f>
        <v>4369.0084657963562</v>
      </c>
      <c r="P264" s="12">
        <f>O264*(1+'Data MOP'!U276)</f>
        <v>4434.4499546401012</v>
      </c>
      <c r="Q264" s="12">
        <f>P264*(1+'Data MOP'!V276)</f>
        <v>4499.8914434838453</v>
      </c>
      <c r="R264" s="12">
        <f>Q264*(1+'Data MOP'!W276)</f>
        <v>4567.8580058521075</v>
      </c>
      <c r="S264" s="12">
        <f>R264*(1+'Data MOP'!X276)</f>
        <v>4635.8245682203697</v>
      </c>
      <c r="T264" s="12">
        <f>S264*(1+'Data MOP'!Y276)</f>
        <v>4703.7911305886319</v>
      </c>
      <c r="U264" s="12">
        <f>T264*(1+'Data MOP'!Z276)</f>
        <v>4771.7576929568932</v>
      </c>
      <c r="V264" s="12">
        <f>U264*(1+'Data MOP'!AA276)</f>
        <v>4839.7242553251554</v>
      </c>
      <c r="W264" s="12">
        <f>V264*(1+'Data MOP'!AB276)</f>
        <v>4907.6908176934176</v>
      </c>
      <c r="X264" s="12">
        <f>W264*(1+'Data MOP'!AC276)</f>
        <v>4975.6573800616789</v>
      </c>
      <c r="Y264" s="12">
        <f>X264*(1+'Data MOP'!AD276)</f>
        <v>5043.6239424299411</v>
      </c>
      <c r="Z264" s="12">
        <f>Y264*(1+'Data MOP'!AE276)</f>
        <v>5111.5905047982023</v>
      </c>
      <c r="AA264" s="12">
        <f>Z264*(1+'Data MOP'!AF276)</f>
        <v>5179.5570671664645</v>
      </c>
      <c r="AB264" s="12">
        <f>AA264*(1+'Data MOP'!AG276)</f>
        <v>5245.4194015976291</v>
      </c>
      <c r="AC264" s="12">
        <f>AB264*(1+'Data MOP'!AH276)</f>
        <v>5311.2817360287927</v>
      </c>
      <c r="AD264" s="12">
        <f>AC264*(1+'Data MOP'!AI276)</f>
        <v>5377.1440704599572</v>
      </c>
      <c r="AE264" s="12">
        <f>AD264*(1+'Data MOP'!AJ276)</f>
        <v>5443.0064048911208</v>
      </c>
      <c r="AF264" s="12">
        <f>AE264*(1+'Data MOP'!AK276)</f>
        <v>5508.8687393222854</v>
      </c>
      <c r="AG264" s="12">
        <f>AF264*(1+'Data MOP'!AL276)</f>
        <v>5574.7310737534499</v>
      </c>
      <c r="AH264" s="12">
        <f>AG264*(1+'Data MOP'!AM276)</f>
        <v>5640.5934081846126</v>
      </c>
      <c r="AI264" s="12">
        <f>AH264*(1+'Data MOP'!AN276)</f>
        <v>5706.4557426157762</v>
      </c>
      <c r="AJ264" s="12">
        <f>AI264*(1+'Data MOP'!AO276)</f>
        <v>5772.3180770469389</v>
      </c>
      <c r="AK264" s="12">
        <f>AJ264*(1+'Data MOP'!AP276)</f>
        <v>5823.4508159184179</v>
      </c>
    </row>
    <row r="265" spans="1:37" ht="14.65" thickBot="1">
      <c r="A265" s="2" t="s">
        <v>8</v>
      </c>
      <c r="B265" s="47">
        <v>97</v>
      </c>
      <c r="C265">
        <f t="shared" si="70"/>
        <v>96.6</v>
      </c>
      <c r="D265">
        <f t="shared" si="70"/>
        <v>96.2</v>
      </c>
      <c r="E265">
        <f t="shared" si="70"/>
        <v>95.8</v>
      </c>
      <c r="F265">
        <f t="shared" si="70"/>
        <v>95.4</v>
      </c>
      <c r="G265" s="47">
        <v>95</v>
      </c>
      <c r="H265" s="23">
        <f t="shared" si="71"/>
        <v>96.4</v>
      </c>
      <c r="I265" s="23">
        <f t="shared" si="71"/>
        <v>97.8</v>
      </c>
      <c r="J265" s="23">
        <f t="shared" si="71"/>
        <v>99.2</v>
      </c>
      <c r="K265" s="23">
        <f t="shared" si="71"/>
        <v>100.6</v>
      </c>
      <c r="L265" s="47">
        <v>102</v>
      </c>
      <c r="M265" s="23">
        <f t="shared" si="77"/>
        <v>103.6</v>
      </c>
      <c r="N265" s="23">
        <f t="shared" si="77"/>
        <v>105.2</v>
      </c>
      <c r="O265" s="23">
        <f t="shared" si="77"/>
        <v>106.8</v>
      </c>
      <c r="P265" s="23">
        <f t="shared" si="77"/>
        <v>108.4</v>
      </c>
      <c r="Q265" s="47">
        <v>110</v>
      </c>
      <c r="R265" s="23">
        <f t="shared" si="78"/>
        <v>111.6</v>
      </c>
      <c r="S265" s="23">
        <f t="shared" si="78"/>
        <v>113.2</v>
      </c>
      <c r="T265" s="23">
        <f t="shared" si="78"/>
        <v>114.8</v>
      </c>
      <c r="U265" s="23">
        <f t="shared" si="78"/>
        <v>116.4</v>
      </c>
      <c r="V265" s="47">
        <v>118</v>
      </c>
      <c r="W265" s="23">
        <f t="shared" si="79"/>
        <v>119.8</v>
      </c>
      <c r="X265" s="23">
        <f t="shared" si="79"/>
        <v>121.6</v>
      </c>
      <c r="Y265" s="23">
        <f t="shared" si="79"/>
        <v>123.4</v>
      </c>
      <c r="Z265" s="23">
        <f t="shared" si="79"/>
        <v>125.2</v>
      </c>
      <c r="AA265" s="47">
        <v>127</v>
      </c>
      <c r="AB265" s="23">
        <f t="shared" si="80"/>
        <v>128.6</v>
      </c>
      <c r="AC265" s="23">
        <f t="shared" si="80"/>
        <v>130.19999999999999</v>
      </c>
      <c r="AD265" s="23">
        <f t="shared" si="80"/>
        <v>131.80000000000001</v>
      </c>
      <c r="AE265" s="23">
        <f t="shared" si="80"/>
        <v>133.4</v>
      </c>
      <c r="AF265" s="47">
        <v>135</v>
      </c>
      <c r="AG265" s="23">
        <f t="shared" si="81"/>
        <v>136.4</v>
      </c>
      <c r="AH265" s="23">
        <f t="shared" si="81"/>
        <v>137.80000000000001</v>
      </c>
      <c r="AI265" s="23">
        <f t="shared" si="81"/>
        <v>139.19999999999999</v>
      </c>
      <c r="AJ265" s="23">
        <f t="shared" si="81"/>
        <v>140.6</v>
      </c>
      <c r="AK265" s="47">
        <v>142</v>
      </c>
    </row>
    <row r="266" spans="1:37" s="12" customFormat="1" ht="14.65" thickBot="1">
      <c r="A266" s="60" t="s">
        <v>9</v>
      </c>
      <c r="B266" s="61">
        <v>1493.8739604543985</v>
      </c>
      <c r="C266" s="12">
        <v>1535.227908740796</v>
      </c>
      <c r="D266" s="65">
        <v>1453.8453142289493</v>
      </c>
      <c r="E266" s="12">
        <f>D266*(1+'Data MOP'!$J$279)</f>
        <v>1446.7958646163163</v>
      </c>
      <c r="F266" s="12">
        <f>E266*(1+'Data MOP'!$J$279)</f>
        <v>1439.78059659051</v>
      </c>
      <c r="G266" s="12">
        <f>F266*(1+'Data MOP'!$J$279)</f>
        <v>1432.7993444108072</v>
      </c>
      <c r="H266" s="12">
        <f>G266*(1+'Data MOP'!$J$279)</f>
        <v>1425.8519431401332</v>
      </c>
      <c r="I266" s="12">
        <f>H266*(1+'Data MOP'!$J$279)</f>
        <v>1418.9382286411653</v>
      </c>
      <c r="J266" s="12">
        <f>I266*(1+'Data MOP'!$J$279)</f>
        <v>1412.0580375724549</v>
      </c>
      <c r="K266" s="12">
        <f>J266*(1+'Data MOP'!$J$279)</f>
        <v>1405.2112073845681</v>
      </c>
      <c r="L266" s="12">
        <f>K266*(1+'Data MOP'!$J$279)</f>
        <v>1398.3975763162459</v>
      </c>
      <c r="M266" s="12">
        <f>L266*(1+'Data MOP'!$J$279)</f>
        <v>1391.6169833905826</v>
      </c>
      <c r="N266" s="12">
        <f>M266*(1+'Data MOP'!$J$279)</f>
        <v>1384.8692684112218</v>
      </c>
      <c r="O266" s="12">
        <f>N266*(1+'Data MOP'!$J$279)</f>
        <v>1378.1542719585721</v>
      </c>
      <c r="P266" s="12">
        <f>O266*(1+'Data MOP'!$J$279)</f>
        <v>1371.4718353860405</v>
      </c>
      <c r="Q266" s="12">
        <f>P266*(1+'Data MOP'!$J$279)</f>
        <v>1364.8218008162853</v>
      </c>
      <c r="R266" s="12">
        <f>Q266*(1+'Data MOP'!$J$279)</f>
        <v>1358.2040111374843</v>
      </c>
      <c r="S266" s="12">
        <f>R266*(1+'Data MOP'!$J$279)</f>
        <v>1351.6183099996244</v>
      </c>
      <c r="T266" s="12">
        <f>S266*(1+'Data MOP'!$J$279)</f>
        <v>1345.0645418108072</v>
      </c>
      <c r="U266" s="12">
        <f>T266*(1+'Data MOP'!$J$279)</f>
        <v>1338.542551733573</v>
      </c>
      <c r="V266" s="12">
        <f>U266*(1+'Data MOP'!$J$279)</f>
        <v>1332.0521856812427</v>
      </c>
      <c r="W266" s="12">
        <f>V266*(1+'Data MOP'!$J$279)</f>
        <v>1325.5932903142773</v>
      </c>
      <c r="X266" s="12">
        <f>W266*(1+'Data MOP'!$J$279)</f>
        <v>1319.1657130366555</v>
      </c>
      <c r="Y266" s="12">
        <f>X266*(1+'Data MOP'!$J$279)</f>
        <v>1312.7693019922679</v>
      </c>
      <c r="Z266" s="12">
        <f>Y266*(1+'Data MOP'!$J$279)</f>
        <v>1306.40390606133</v>
      </c>
      <c r="AA266" s="12">
        <f>Z266*(1+'Data MOP'!$J$279)</f>
        <v>1300.0693748568115</v>
      </c>
      <c r="AB266" s="12">
        <f>AA266*(1+'Data MOP'!$J$279)</f>
        <v>1293.7655587208831</v>
      </c>
      <c r="AC266" s="12">
        <f>AB266*(1+'Data MOP'!$J$279)</f>
        <v>1287.4923087213811</v>
      </c>
      <c r="AD266" s="12">
        <f>AC266*(1+'Data MOP'!$J$279)</f>
        <v>1281.2494766482885</v>
      </c>
      <c r="AE266" s="12">
        <f>AD266*(1+'Data MOP'!$J$279)</f>
        <v>1275.0369150102335</v>
      </c>
      <c r="AF266" s="12">
        <f>AE266*(1+'Data MOP'!$J$279)</f>
        <v>1268.8544770310054</v>
      </c>
      <c r="AG266" s="12">
        <f>AF266*(1+'Data MOP'!$J$279)</f>
        <v>1262.7020166460863</v>
      </c>
      <c r="AH266" s="12">
        <f>AG266*(1+'Data MOP'!$J$279)</f>
        <v>1256.5793884992001</v>
      </c>
      <c r="AI266" s="12">
        <f>AH266*(1+'Data MOP'!$J$279)</f>
        <v>1250.4864479388791</v>
      </c>
      <c r="AJ266" s="12">
        <f>AI266*(1+'Data MOP'!$J$279)</f>
        <v>1244.4230510150455</v>
      </c>
      <c r="AK266" s="12">
        <f>AJ266*(1+'Data MOP'!$J$279)</f>
        <v>1238.3890544756116</v>
      </c>
    </row>
    <row r="267" spans="1:37">
      <c r="A267" s="2" t="s">
        <v>10</v>
      </c>
      <c r="B267" s="47">
        <v>977</v>
      </c>
      <c r="C267">
        <f t="shared" si="70"/>
        <v>972.2</v>
      </c>
      <c r="D267">
        <f t="shared" si="70"/>
        <v>967.4</v>
      </c>
      <c r="E267">
        <f t="shared" si="70"/>
        <v>962.6</v>
      </c>
      <c r="F267">
        <f t="shared" si="70"/>
        <v>957.8</v>
      </c>
      <c r="G267" s="47">
        <v>953</v>
      </c>
      <c r="H267" s="23">
        <f t="shared" si="71"/>
        <v>967.6</v>
      </c>
      <c r="I267" s="23">
        <f t="shared" si="71"/>
        <v>982.2</v>
      </c>
      <c r="J267" s="23">
        <f t="shared" si="71"/>
        <v>996.8</v>
      </c>
      <c r="K267" s="23">
        <f t="shared" si="71"/>
        <v>1011.4</v>
      </c>
      <c r="L267" s="47">
        <v>1026</v>
      </c>
      <c r="M267" s="23">
        <f t="shared" si="77"/>
        <v>1042</v>
      </c>
      <c r="N267" s="23">
        <f t="shared" si="77"/>
        <v>1058</v>
      </c>
      <c r="O267" s="23">
        <f t="shared" si="77"/>
        <v>1074</v>
      </c>
      <c r="P267" s="23">
        <f t="shared" si="77"/>
        <v>1090</v>
      </c>
      <c r="Q267" s="47">
        <v>1106</v>
      </c>
      <c r="R267" s="23">
        <f t="shared" si="78"/>
        <v>1122.5999999999999</v>
      </c>
      <c r="S267" s="23">
        <f t="shared" si="78"/>
        <v>1139.2</v>
      </c>
      <c r="T267" s="23">
        <f t="shared" si="78"/>
        <v>1155.8</v>
      </c>
      <c r="U267" s="23">
        <f t="shared" si="78"/>
        <v>1172.4000000000001</v>
      </c>
      <c r="V267" s="47">
        <v>1189</v>
      </c>
      <c r="W267" s="23">
        <f t="shared" si="79"/>
        <v>1208.5</v>
      </c>
      <c r="X267" s="23">
        <f t="shared" si="79"/>
        <v>1228</v>
      </c>
      <c r="Y267" s="23">
        <f t="shared" si="79"/>
        <v>1247.5</v>
      </c>
      <c r="Z267" s="23">
        <f t="shared" si="79"/>
        <v>1267</v>
      </c>
      <c r="AA267" s="47">
        <v>1286.5</v>
      </c>
      <c r="AB267" s="23">
        <f t="shared" si="80"/>
        <v>1300</v>
      </c>
      <c r="AC267" s="23">
        <f t="shared" si="80"/>
        <v>1313.5</v>
      </c>
      <c r="AD267" s="23">
        <f t="shared" si="80"/>
        <v>1327</v>
      </c>
      <c r="AE267" s="23">
        <f t="shared" si="80"/>
        <v>1340.5</v>
      </c>
      <c r="AF267" s="47">
        <v>1354</v>
      </c>
      <c r="AG267" s="23">
        <f t="shared" si="81"/>
        <v>1369.4</v>
      </c>
      <c r="AH267" s="23">
        <f t="shared" si="81"/>
        <v>1384.8</v>
      </c>
      <c r="AI267" s="23">
        <f t="shared" si="81"/>
        <v>1400.2</v>
      </c>
      <c r="AJ267" s="23">
        <f t="shared" si="81"/>
        <v>1415.6</v>
      </c>
      <c r="AK267" s="47">
        <v>1431</v>
      </c>
    </row>
    <row r="268" spans="1:37">
      <c r="A268" s="2" t="s">
        <v>11</v>
      </c>
      <c r="B268" s="47">
        <v>713</v>
      </c>
      <c r="C268">
        <f t="shared" ref="C268:F272" si="82">$B268+((C$1-$B$1)*($G268-$B268)/($G$1-$B$1))</f>
        <v>709.4</v>
      </c>
      <c r="D268">
        <f t="shared" si="82"/>
        <v>705.8</v>
      </c>
      <c r="E268">
        <f t="shared" si="82"/>
        <v>702.2</v>
      </c>
      <c r="F268">
        <f t="shared" si="82"/>
        <v>698.6</v>
      </c>
      <c r="G268" s="47">
        <v>695</v>
      </c>
      <c r="H268" s="23">
        <f t="shared" ref="H268:K272" si="83">$G268+((H$1-$G$1)*($L268-$G268)/($L$1-$G$1))</f>
        <v>705.6</v>
      </c>
      <c r="I268" s="23">
        <f t="shared" si="83"/>
        <v>716.2</v>
      </c>
      <c r="J268" s="23">
        <f t="shared" si="83"/>
        <v>726.8</v>
      </c>
      <c r="K268" s="23">
        <f t="shared" si="83"/>
        <v>737.4</v>
      </c>
      <c r="L268" s="47">
        <v>748</v>
      </c>
      <c r="M268" s="23">
        <f t="shared" si="77"/>
        <v>759.6</v>
      </c>
      <c r="N268" s="23">
        <f t="shared" si="77"/>
        <v>771.2</v>
      </c>
      <c r="O268" s="23">
        <f t="shared" si="77"/>
        <v>782.8</v>
      </c>
      <c r="P268" s="23">
        <f t="shared" si="77"/>
        <v>794.4</v>
      </c>
      <c r="Q268" s="47">
        <v>806</v>
      </c>
      <c r="R268" s="23">
        <f t="shared" si="78"/>
        <v>818.2</v>
      </c>
      <c r="S268" s="23">
        <f t="shared" si="78"/>
        <v>830.4</v>
      </c>
      <c r="T268" s="23">
        <f t="shared" si="78"/>
        <v>842.6</v>
      </c>
      <c r="U268" s="23">
        <f t="shared" si="78"/>
        <v>854.8</v>
      </c>
      <c r="V268" s="47">
        <v>867</v>
      </c>
      <c r="W268" s="23">
        <f t="shared" si="79"/>
        <v>879.2</v>
      </c>
      <c r="X268" s="23">
        <f t="shared" si="79"/>
        <v>891.4</v>
      </c>
      <c r="Y268" s="23">
        <f t="shared" si="79"/>
        <v>903.6</v>
      </c>
      <c r="Z268" s="23">
        <f t="shared" si="79"/>
        <v>915.8</v>
      </c>
      <c r="AA268" s="47">
        <v>928</v>
      </c>
      <c r="AB268" s="23">
        <f t="shared" si="80"/>
        <v>939.8</v>
      </c>
      <c r="AC268" s="23">
        <f t="shared" si="80"/>
        <v>951.6</v>
      </c>
      <c r="AD268" s="23">
        <f t="shared" si="80"/>
        <v>963.4</v>
      </c>
      <c r="AE268" s="23">
        <f t="shared" si="80"/>
        <v>975.2</v>
      </c>
      <c r="AF268" s="47">
        <v>987</v>
      </c>
      <c r="AG268" s="23">
        <f t="shared" si="81"/>
        <v>998.2</v>
      </c>
      <c r="AH268" s="23">
        <f t="shared" si="81"/>
        <v>1009.4</v>
      </c>
      <c r="AI268" s="23">
        <f t="shared" si="81"/>
        <v>1020.6</v>
      </c>
      <c r="AJ268" s="23">
        <f t="shared" si="81"/>
        <v>1031.8</v>
      </c>
      <c r="AK268" s="47">
        <v>1043</v>
      </c>
    </row>
    <row r="269" spans="1:37">
      <c r="A269" s="2" t="s">
        <v>12</v>
      </c>
      <c r="B269" s="47"/>
      <c r="C269">
        <f t="shared" si="82"/>
        <v>0</v>
      </c>
      <c r="D269">
        <f t="shared" si="82"/>
        <v>0</v>
      </c>
      <c r="E269">
        <f t="shared" si="82"/>
        <v>0</v>
      </c>
      <c r="F269">
        <f t="shared" si="82"/>
        <v>0</v>
      </c>
      <c r="G269" s="47"/>
      <c r="H269" s="23">
        <f t="shared" si="83"/>
        <v>0</v>
      </c>
      <c r="I269" s="23">
        <f t="shared" si="83"/>
        <v>0</v>
      </c>
      <c r="J269" s="23">
        <f t="shared" si="83"/>
        <v>0</v>
      </c>
      <c r="K269" s="23">
        <f t="shared" si="83"/>
        <v>0</v>
      </c>
      <c r="L269" s="47"/>
      <c r="M269" s="23">
        <f t="shared" si="77"/>
        <v>0</v>
      </c>
      <c r="N269" s="23">
        <f t="shared" si="77"/>
        <v>0</v>
      </c>
      <c r="O269" s="23">
        <f t="shared" si="77"/>
        <v>0</v>
      </c>
      <c r="P269" s="23">
        <f t="shared" si="77"/>
        <v>0</v>
      </c>
      <c r="Q269" s="47"/>
      <c r="R269" s="23">
        <f t="shared" si="78"/>
        <v>0</v>
      </c>
      <c r="S269" s="23">
        <f t="shared" si="78"/>
        <v>0</v>
      </c>
      <c r="T269" s="23">
        <f t="shared" si="78"/>
        <v>0</v>
      </c>
      <c r="U269" s="23">
        <f t="shared" si="78"/>
        <v>0</v>
      </c>
      <c r="V269" s="47"/>
      <c r="W269" s="23">
        <f t="shared" si="79"/>
        <v>0</v>
      </c>
      <c r="X269" s="23">
        <f t="shared" si="79"/>
        <v>0</v>
      </c>
      <c r="Y269" s="23">
        <f t="shared" si="79"/>
        <v>0</v>
      </c>
      <c r="Z269" s="23">
        <f t="shared" si="79"/>
        <v>0</v>
      </c>
      <c r="AA269" s="47"/>
      <c r="AB269" s="23">
        <f t="shared" si="80"/>
        <v>0</v>
      </c>
      <c r="AC269" s="23">
        <f t="shared" si="80"/>
        <v>0</v>
      </c>
      <c r="AD269" s="23">
        <f t="shared" si="80"/>
        <v>0</v>
      </c>
      <c r="AE269" s="23">
        <f t="shared" si="80"/>
        <v>0</v>
      </c>
      <c r="AF269" s="47"/>
      <c r="AG269" s="23">
        <f t="shared" si="81"/>
        <v>0</v>
      </c>
      <c r="AH269" s="23">
        <f t="shared" si="81"/>
        <v>0</v>
      </c>
      <c r="AI269" s="23">
        <f t="shared" si="81"/>
        <v>0</v>
      </c>
      <c r="AJ269" s="23">
        <f t="shared" si="81"/>
        <v>0</v>
      </c>
      <c r="AK269" s="47"/>
    </row>
    <row r="270" spans="1:37">
      <c r="A270" s="2" t="s">
        <v>13</v>
      </c>
      <c r="B270" s="47"/>
      <c r="C270">
        <f t="shared" si="82"/>
        <v>0</v>
      </c>
      <c r="D270">
        <f t="shared" si="82"/>
        <v>0</v>
      </c>
      <c r="E270">
        <f t="shared" si="82"/>
        <v>0</v>
      </c>
      <c r="F270">
        <f t="shared" si="82"/>
        <v>0</v>
      </c>
      <c r="G270" s="47"/>
      <c r="H270" s="23">
        <f t="shared" si="83"/>
        <v>0</v>
      </c>
      <c r="I270" s="23">
        <f t="shared" si="83"/>
        <v>0</v>
      </c>
      <c r="J270" s="23">
        <f t="shared" si="83"/>
        <v>0</v>
      </c>
      <c r="K270" s="23">
        <f t="shared" si="83"/>
        <v>0</v>
      </c>
      <c r="L270" s="47"/>
      <c r="M270" s="23">
        <f t="shared" si="77"/>
        <v>0</v>
      </c>
      <c r="N270" s="23">
        <f t="shared" si="77"/>
        <v>0</v>
      </c>
      <c r="O270" s="23">
        <f t="shared" si="77"/>
        <v>0</v>
      </c>
      <c r="P270" s="23">
        <f t="shared" si="77"/>
        <v>0</v>
      </c>
      <c r="Q270" s="47"/>
      <c r="R270" s="23">
        <f t="shared" si="78"/>
        <v>0</v>
      </c>
      <c r="S270" s="23">
        <f t="shared" si="78"/>
        <v>0</v>
      </c>
      <c r="T270" s="23">
        <f t="shared" si="78"/>
        <v>0</v>
      </c>
      <c r="U270" s="23">
        <f t="shared" si="78"/>
        <v>0</v>
      </c>
      <c r="V270" s="47"/>
      <c r="W270" s="23">
        <f t="shared" si="79"/>
        <v>0</v>
      </c>
      <c r="X270" s="23">
        <f t="shared" si="79"/>
        <v>0</v>
      </c>
      <c r="Y270" s="23">
        <f t="shared" si="79"/>
        <v>0</v>
      </c>
      <c r="Z270" s="23">
        <f t="shared" si="79"/>
        <v>0</v>
      </c>
      <c r="AA270" s="47"/>
      <c r="AB270" s="23">
        <f t="shared" si="80"/>
        <v>0</v>
      </c>
      <c r="AC270" s="23">
        <f t="shared" si="80"/>
        <v>0</v>
      </c>
      <c r="AD270" s="23">
        <f t="shared" si="80"/>
        <v>0</v>
      </c>
      <c r="AE270" s="23">
        <f t="shared" si="80"/>
        <v>0</v>
      </c>
      <c r="AF270" s="47"/>
      <c r="AG270" s="23">
        <f t="shared" si="81"/>
        <v>0</v>
      </c>
      <c r="AH270" s="23">
        <f t="shared" si="81"/>
        <v>0</v>
      </c>
      <c r="AI270" s="23">
        <f t="shared" si="81"/>
        <v>0</v>
      </c>
      <c r="AJ270" s="23">
        <f t="shared" si="81"/>
        <v>0</v>
      </c>
      <c r="AK270" s="47"/>
    </row>
    <row r="271" spans="1:37">
      <c r="A271" s="2" t="s">
        <v>14</v>
      </c>
      <c r="B271" s="47">
        <v>198</v>
      </c>
      <c r="C271">
        <f t="shared" si="82"/>
        <v>197</v>
      </c>
      <c r="D271">
        <f t="shared" si="82"/>
        <v>196</v>
      </c>
      <c r="E271">
        <f t="shared" si="82"/>
        <v>195</v>
      </c>
      <c r="F271">
        <f t="shared" si="82"/>
        <v>194</v>
      </c>
      <c r="G271" s="47">
        <v>193</v>
      </c>
      <c r="H271" s="23">
        <f t="shared" si="83"/>
        <v>196</v>
      </c>
      <c r="I271" s="23">
        <f t="shared" si="83"/>
        <v>199</v>
      </c>
      <c r="J271" s="23">
        <f t="shared" si="83"/>
        <v>202</v>
      </c>
      <c r="K271" s="23">
        <f t="shared" si="83"/>
        <v>205</v>
      </c>
      <c r="L271" s="47">
        <v>208</v>
      </c>
      <c r="M271" s="23">
        <f t="shared" si="77"/>
        <v>211.2</v>
      </c>
      <c r="N271" s="23">
        <f t="shared" si="77"/>
        <v>214.4</v>
      </c>
      <c r="O271" s="23">
        <f t="shared" si="77"/>
        <v>217.6</v>
      </c>
      <c r="P271" s="23">
        <f t="shared" si="77"/>
        <v>220.8</v>
      </c>
      <c r="Q271" s="47">
        <v>224</v>
      </c>
      <c r="R271" s="23">
        <f t="shared" si="78"/>
        <v>227.4</v>
      </c>
      <c r="S271" s="23">
        <f t="shared" si="78"/>
        <v>230.8</v>
      </c>
      <c r="T271" s="23">
        <f t="shared" si="78"/>
        <v>234.2</v>
      </c>
      <c r="U271" s="23">
        <f t="shared" si="78"/>
        <v>237.6</v>
      </c>
      <c r="V271" s="47">
        <v>241</v>
      </c>
      <c r="W271" s="23">
        <f t="shared" si="79"/>
        <v>244.4</v>
      </c>
      <c r="X271" s="23">
        <f t="shared" si="79"/>
        <v>247.8</v>
      </c>
      <c r="Y271" s="23">
        <f t="shared" si="79"/>
        <v>251.2</v>
      </c>
      <c r="Z271" s="23">
        <f t="shared" si="79"/>
        <v>254.6</v>
      </c>
      <c r="AA271" s="47">
        <v>258</v>
      </c>
      <c r="AB271" s="23">
        <f t="shared" si="80"/>
        <v>261.2</v>
      </c>
      <c r="AC271" s="23">
        <f t="shared" si="80"/>
        <v>264.39999999999998</v>
      </c>
      <c r="AD271" s="23">
        <f t="shared" si="80"/>
        <v>267.60000000000002</v>
      </c>
      <c r="AE271" s="23">
        <f t="shared" si="80"/>
        <v>270.8</v>
      </c>
      <c r="AF271" s="47">
        <v>274</v>
      </c>
      <c r="AG271" s="23">
        <f t="shared" si="81"/>
        <v>277.2</v>
      </c>
      <c r="AH271" s="23">
        <f t="shared" si="81"/>
        <v>280.39999999999998</v>
      </c>
      <c r="AI271" s="23">
        <f t="shared" si="81"/>
        <v>283.60000000000002</v>
      </c>
      <c r="AJ271" s="23">
        <f t="shared" si="81"/>
        <v>286.8</v>
      </c>
      <c r="AK271" s="47">
        <v>290</v>
      </c>
    </row>
    <row r="272" spans="1:37">
      <c r="A272" s="2" t="s">
        <v>15</v>
      </c>
      <c r="B272" s="46">
        <v>171</v>
      </c>
      <c r="C272">
        <f t="shared" si="82"/>
        <v>170.2</v>
      </c>
      <c r="D272">
        <f t="shared" si="82"/>
        <v>169.4</v>
      </c>
      <c r="E272">
        <f t="shared" si="82"/>
        <v>168.6</v>
      </c>
      <c r="F272">
        <f t="shared" si="82"/>
        <v>167.8</v>
      </c>
      <c r="G272" s="46">
        <v>167</v>
      </c>
      <c r="H272" s="23">
        <f t="shared" si="83"/>
        <v>169.6</v>
      </c>
      <c r="I272" s="23">
        <f t="shared" si="83"/>
        <v>172.2</v>
      </c>
      <c r="J272" s="23">
        <f t="shared" si="83"/>
        <v>174.8</v>
      </c>
      <c r="K272" s="23">
        <f t="shared" si="83"/>
        <v>177.4</v>
      </c>
      <c r="L272" s="46">
        <v>180</v>
      </c>
      <c r="M272" s="23">
        <f t="shared" si="77"/>
        <v>182.8</v>
      </c>
      <c r="N272" s="23">
        <f t="shared" si="77"/>
        <v>185.6</v>
      </c>
      <c r="O272" s="23">
        <f t="shared" si="77"/>
        <v>188.4</v>
      </c>
      <c r="P272" s="23">
        <f t="shared" si="77"/>
        <v>191.2</v>
      </c>
      <c r="Q272" s="46">
        <v>194</v>
      </c>
      <c r="R272" s="23">
        <f t="shared" si="78"/>
        <v>196.8</v>
      </c>
      <c r="S272" s="23">
        <f t="shared" si="78"/>
        <v>199.6</v>
      </c>
      <c r="T272" s="23">
        <f t="shared" si="78"/>
        <v>202.4</v>
      </c>
      <c r="U272" s="23">
        <f t="shared" si="78"/>
        <v>205.2</v>
      </c>
      <c r="V272" s="46">
        <v>208</v>
      </c>
      <c r="W272" s="23">
        <f t="shared" si="79"/>
        <v>211</v>
      </c>
      <c r="X272" s="23">
        <f t="shared" si="79"/>
        <v>214</v>
      </c>
      <c r="Y272" s="23">
        <f t="shared" si="79"/>
        <v>217</v>
      </c>
      <c r="Z272" s="23">
        <f t="shared" si="79"/>
        <v>220</v>
      </c>
      <c r="AA272" s="46">
        <v>223</v>
      </c>
      <c r="AB272" s="23">
        <f t="shared" si="80"/>
        <v>225.8</v>
      </c>
      <c r="AC272" s="23">
        <f t="shared" si="80"/>
        <v>228.6</v>
      </c>
      <c r="AD272" s="23">
        <f t="shared" si="80"/>
        <v>231.4</v>
      </c>
      <c r="AE272" s="23">
        <f t="shared" si="80"/>
        <v>234.2</v>
      </c>
      <c r="AF272" s="46">
        <v>237</v>
      </c>
      <c r="AG272" s="23">
        <f t="shared" si="81"/>
        <v>239.8</v>
      </c>
      <c r="AH272" s="23">
        <f t="shared" si="81"/>
        <v>242.6</v>
      </c>
      <c r="AI272" s="23">
        <f t="shared" si="81"/>
        <v>245.4</v>
      </c>
      <c r="AJ272" s="23">
        <f t="shared" si="81"/>
        <v>248.2</v>
      </c>
      <c r="AK272" s="46">
        <v>251</v>
      </c>
    </row>
    <row r="273" spans="1:37">
      <c r="A273" s="2" t="s">
        <v>16</v>
      </c>
    </row>
    <row r="275" spans="1:37" ht="14.65" thickBot="1">
      <c r="A275" s="1" t="s">
        <v>171</v>
      </c>
      <c r="B275" s="47"/>
      <c r="G275" s="47"/>
      <c r="H275" s="23"/>
      <c r="I275" s="23"/>
      <c r="J275" s="23"/>
      <c r="K275" s="23"/>
      <c r="L275" s="47"/>
      <c r="M275" s="23"/>
      <c r="N275" s="23"/>
      <c r="O275" s="23"/>
      <c r="P275" s="23"/>
      <c r="Q275" s="47"/>
      <c r="R275" s="23"/>
      <c r="S275" s="23"/>
      <c r="T275" s="23"/>
      <c r="U275" s="23"/>
      <c r="V275" s="47"/>
      <c r="W275" s="23"/>
      <c r="X275" s="23"/>
      <c r="Y275" s="23"/>
      <c r="Z275" s="23"/>
      <c r="AA275" s="47"/>
      <c r="AB275" s="23"/>
      <c r="AC275" s="23"/>
      <c r="AD275" s="23"/>
      <c r="AE275" s="23"/>
      <c r="AF275" s="47"/>
      <c r="AG275" s="23"/>
      <c r="AH275" s="23"/>
      <c r="AI275" s="23"/>
      <c r="AJ275" s="23"/>
      <c r="AK275" s="47"/>
    </row>
    <row r="276" spans="1:37" s="12" customFormat="1">
      <c r="A276" s="60" t="s">
        <v>7</v>
      </c>
      <c r="B276" s="61">
        <v>1095.3827015879999</v>
      </c>
      <c r="C276" s="12">
        <v>1016.2079541599998</v>
      </c>
      <c r="D276" s="85">
        <v>1074.3176553740186</v>
      </c>
      <c r="E276" s="12">
        <f>D276*(1+'Data MOP'!J289)</f>
        <v>1098.7297625369331</v>
      </c>
      <c r="F276" s="12">
        <f>E276*(1+'Data MOP'!K289)</f>
        <v>1123.1418696998476</v>
      </c>
      <c r="G276" s="12">
        <f>F276*(1+'Data MOP'!L289)</f>
        <v>1147.5539768627623</v>
      </c>
      <c r="H276" s="12">
        <f>G276*(1+'Data MOP'!M289)</f>
        <v>1150.6979603610166</v>
      </c>
      <c r="I276" s="12">
        <f>H276*(1+'Data MOP'!N289)</f>
        <v>1153.8419438592707</v>
      </c>
      <c r="J276" s="12">
        <f>I276*(1+'Data MOP'!O289)</f>
        <v>1156.985927357525</v>
      </c>
      <c r="K276" s="12">
        <f>J276*(1+'Data MOP'!P289)</f>
        <v>1160.1299108557789</v>
      </c>
      <c r="L276" s="12">
        <f>K276*(1+'Data MOP'!Q289)</f>
        <v>1163.2738943540332</v>
      </c>
      <c r="M276" s="12">
        <f>L276*(1+'Data MOP'!R289)</f>
        <v>1174.9251273181515</v>
      </c>
      <c r="N276" s="12">
        <f>M276*(1+'Data MOP'!S289)</f>
        <v>1186.5763602822699</v>
      </c>
      <c r="O276" s="12">
        <f>N276*(1+'Data MOP'!T289)</f>
        <v>1198.2275932463879</v>
      </c>
      <c r="P276" s="12">
        <f>O276*(1+'Data MOP'!U289)</f>
        <v>1209.8788262105063</v>
      </c>
      <c r="Q276" s="12">
        <f>P276*(1+'Data MOP'!V289)</f>
        <v>1221.5300591746245</v>
      </c>
      <c r="R276" s="12">
        <f>Q276*(1+'Data MOP'!W289)</f>
        <v>1226.5234447306755</v>
      </c>
      <c r="S276" s="12">
        <f>R276*(1+'Data MOP'!X289)</f>
        <v>1231.516830286726</v>
      </c>
      <c r="T276" s="12">
        <f>S276*(1+'Data MOP'!Y289)</f>
        <v>1236.5102158427767</v>
      </c>
      <c r="U276" s="12">
        <f>T276*(1+'Data MOP'!Z289)</f>
        <v>1241.5036013988272</v>
      </c>
      <c r="V276" s="12">
        <f>U276*(1+'Data MOP'!AA289)</f>
        <v>1246.4969869548779</v>
      </c>
      <c r="W276" s="12">
        <f>V276*(1+'Data MOP'!AB289)</f>
        <v>1264.621127121284</v>
      </c>
      <c r="X276" s="12">
        <f>W276*(1+'Data MOP'!AC289)</f>
        <v>1282.7452672876905</v>
      </c>
      <c r="Y276" s="12">
        <f>X276*(1+'Data MOP'!AD289)</f>
        <v>1300.8694074540967</v>
      </c>
      <c r="Z276" s="12">
        <f>Y276*(1+'Data MOP'!AE289)</f>
        <v>1318.9935476205033</v>
      </c>
      <c r="AA276" s="12">
        <f>Z276*(1+'Data MOP'!AF289)</f>
        <v>1337.1176877869093</v>
      </c>
      <c r="AB276" s="12">
        <f>AA276*(1+'Data MOP'!AG289)</f>
        <v>1359.4954526862475</v>
      </c>
      <c r="AC276" s="12">
        <f>AB276*(1+'Data MOP'!AH289)</f>
        <v>1381.8732175855857</v>
      </c>
      <c r="AD276" s="12">
        <f>AC276*(1+'Data MOP'!AI289)</f>
        <v>1404.2509824849237</v>
      </c>
      <c r="AE276" s="12">
        <f>AD276*(1+'Data MOP'!AJ289)</f>
        <v>1426.6287473842619</v>
      </c>
      <c r="AF276" s="12">
        <f>AE276*(1+'Data MOP'!AK289)</f>
        <v>1449.0065122836004</v>
      </c>
      <c r="AG276" s="12">
        <f>AF276*(1+'Data MOP'!AL289)</f>
        <v>1472.4939184176167</v>
      </c>
      <c r="AH276" s="12">
        <f>AG276*(1+'Data MOP'!AM289)</f>
        <v>1495.9813245516327</v>
      </c>
      <c r="AI276" s="12">
        <f>AH276*(1+'Data MOP'!AN289)</f>
        <v>1519.4687306856492</v>
      </c>
      <c r="AJ276" s="12">
        <f>AI276*(1+'Data MOP'!AO289)</f>
        <v>1542.9561368196653</v>
      </c>
      <c r="AK276" s="12">
        <f>AJ276*(1+'Data MOP'!AP289)</f>
        <v>1566.4435429536818</v>
      </c>
    </row>
    <row r="277" spans="1:37" s="12" customFormat="1">
      <c r="A277" s="60" t="s">
        <v>8</v>
      </c>
      <c r="B277" s="61">
        <v>477.61601057109999</v>
      </c>
      <c r="C277" s="12">
        <v>286.31978396914997</v>
      </c>
      <c r="D277" s="86">
        <v>289.16202839899648</v>
      </c>
      <c r="E277" s="12">
        <f>D277*(1+'Data MOP'!J291)</f>
        <v>295.68532581134252</v>
      </c>
      <c r="F277" s="12">
        <f>E277*(1+'Data MOP'!K291)</f>
        <v>302.20862322368862</v>
      </c>
      <c r="G277" s="12">
        <f>F277*(1+'Data MOP'!L291)</f>
        <v>308.73192063603472</v>
      </c>
      <c r="H277" s="12">
        <f>G277*(1+'Data MOP'!M291)</f>
        <v>309.51921515131784</v>
      </c>
      <c r="I277" s="12">
        <f>H277*(1+'Data MOP'!N291)</f>
        <v>310.30650966660096</v>
      </c>
      <c r="J277" s="12">
        <f>I277*(1+'Data MOP'!O291)</f>
        <v>311.0938041818842</v>
      </c>
      <c r="K277" s="12">
        <f>J277*(1+'Data MOP'!P291)</f>
        <v>311.88109869716737</v>
      </c>
      <c r="L277" s="12">
        <f>K277*(1+'Data MOP'!Q291)</f>
        <v>312.6683932124505</v>
      </c>
      <c r="M277" s="12">
        <f>L277*(1+'Data MOP'!R291)</f>
        <v>315.8175712735831</v>
      </c>
      <c r="N277" s="12">
        <f>M277*(1+'Data MOP'!S291)</f>
        <v>318.96674933471576</v>
      </c>
      <c r="O277" s="12">
        <f>N277*(1+'Data MOP'!T291)</f>
        <v>322.1159273958483</v>
      </c>
      <c r="P277" s="12">
        <f>O277*(1+'Data MOP'!U291)</f>
        <v>325.2651054569809</v>
      </c>
      <c r="Q277" s="12">
        <f>P277*(1+'Data MOP'!V291)</f>
        <v>328.41428351811351</v>
      </c>
      <c r="R277" s="12">
        <f>Q277*(1+'Data MOP'!W291)</f>
        <v>333.02557996477202</v>
      </c>
      <c r="S277" s="12">
        <f>R277*(1+'Data MOP'!X291)</f>
        <v>337.63687641143042</v>
      </c>
      <c r="T277" s="12">
        <f>S277*(1+'Data MOP'!Y291)</f>
        <v>342.24817285808888</v>
      </c>
      <c r="U277" s="12">
        <f>T277*(1+'Data MOP'!Z291)</f>
        <v>346.85946930474728</v>
      </c>
      <c r="V277" s="12">
        <f>U277*(1+'Data MOP'!AA291)</f>
        <v>351.47076575140579</v>
      </c>
      <c r="W277" s="12">
        <f>V277*(1+'Data MOP'!AB291)</f>
        <v>357.20676864846877</v>
      </c>
      <c r="X277" s="12">
        <f>W277*(1+'Data MOP'!AC291)</f>
        <v>362.94277154553168</v>
      </c>
      <c r="Y277" s="12">
        <f>X277*(1+'Data MOP'!AD291)</f>
        <v>368.67877444259466</v>
      </c>
      <c r="Z277" s="12">
        <f>Y277*(1+'Data MOP'!AE291)</f>
        <v>374.41477733965752</v>
      </c>
      <c r="AA277" s="12">
        <f>Z277*(1+'Data MOP'!AF291)</f>
        <v>380.15078023672044</v>
      </c>
      <c r="AB277" s="12">
        <f>AA277*(1+'Data MOP'!AG291)</f>
        <v>386.56160700402609</v>
      </c>
      <c r="AC277" s="12">
        <f>AB277*(1+'Data MOP'!AH291)</f>
        <v>392.97243377133168</v>
      </c>
      <c r="AD277" s="12">
        <f>AC277*(1+'Data MOP'!AI291)</f>
        <v>399.38326053863739</v>
      </c>
      <c r="AE277" s="12">
        <f>AD277*(1+'Data MOP'!AJ291)</f>
        <v>405.79408730594304</v>
      </c>
      <c r="AF277" s="12">
        <f>AE277*(1+'Data MOP'!AK291)</f>
        <v>412.20491407324869</v>
      </c>
      <c r="AG277" s="12">
        <f>AF277*(1+'Data MOP'!AL291)</f>
        <v>413.21714987861276</v>
      </c>
      <c r="AH277" s="12">
        <f>AG277*(1+'Data MOP'!AM291)</f>
        <v>414.22938568397689</v>
      </c>
      <c r="AI277" s="12">
        <f>AH277*(1+'Data MOP'!AN291)</f>
        <v>415.24162148934096</v>
      </c>
      <c r="AJ277" s="12">
        <f>AI277*(1+'Data MOP'!AO291)</f>
        <v>416.25385729470503</v>
      </c>
      <c r="AK277" s="12">
        <f>AJ277*(1+'Data MOP'!AP291)</f>
        <v>417.26609310006904</v>
      </c>
    </row>
    <row r="278" spans="1:37" s="12" customFormat="1">
      <c r="A278" s="60" t="s">
        <v>9</v>
      </c>
      <c r="B278" s="61">
        <v>657.25601128221933</v>
      </c>
      <c r="C278" s="12">
        <v>409.68195297473176</v>
      </c>
      <c r="D278" s="86">
        <v>416.46772579662644</v>
      </c>
      <c r="E278" s="12">
        <f>D278*(1+'Data MOP'!J293)</f>
        <v>425.83304667100919</v>
      </c>
      <c r="F278" s="12">
        <f>E278*(1+'Data MOP'!K293)</f>
        <v>435.19836754539193</v>
      </c>
      <c r="G278" s="12">
        <f>F278*(1+'Data MOP'!L293)</f>
        <v>444.56368841977473</v>
      </c>
      <c r="H278" s="12">
        <f>G278*(1+'Data MOP'!M293)</f>
        <v>445.95114336412769</v>
      </c>
      <c r="I278" s="12">
        <f>H278*(1+'Data MOP'!N293)</f>
        <v>447.3385983084807</v>
      </c>
      <c r="J278" s="12">
        <f>I278*(1+'Data MOP'!O293)</f>
        <v>448.72605325283376</v>
      </c>
      <c r="K278" s="12">
        <f>J278*(1+'Data MOP'!P293)</f>
        <v>450.11350819718677</v>
      </c>
      <c r="L278" s="12">
        <f>K278*(1+'Data MOP'!Q293)</f>
        <v>451.50096314153973</v>
      </c>
      <c r="M278" s="12">
        <f>L278*(1+'Data MOP'!R293)</f>
        <v>455.89457046532431</v>
      </c>
      <c r="N278" s="12">
        <f>M278*(1+'Data MOP'!S293)</f>
        <v>460.28817778910889</v>
      </c>
      <c r="O278" s="12">
        <f>N278*(1+'Data MOP'!T293)</f>
        <v>464.68178511289329</v>
      </c>
      <c r="P278" s="12">
        <f>O278*(1+'Data MOP'!U293)</f>
        <v>469.07539243667782</v>
      </c>
      <c r="Q278" s="12">
        <f>P278*(1+'Data MOP'!V293)</f>
        <v>473.4689997604624</v>
      </c>
      <c r="R278" s="12">
        <f>Q278*(1+'Data MOP'!W293)</f>
        <v>480.1750319915019</v>
      </c>
      <c r="S278" s="12">
        <f>R278*(1+'Data MOP'!X293)</f>
        <v>486.8810642225414</v>
      </c>
      <c r="T278" s="12">
        <f>S278*(1+'Data MOP'!Y293)</f>
        <v>493.58709645358084</v>
      </c>
      <c r="U278" s="12">
        <f>T278*(1+'Data MOP'!Z293)</f>
        <v>500.29312868462034</v>
      </c>
      <c r="V278" s="12">
        <f>U278*(1+'Data MOP'!AA293)</f>
        <v>506.99916091565984</v>
      </c>
      <c r="W278" s="12">
        <f>V278*(1+'Data MOP'!AB293)</f>
        <v>515.32389058177785</v>
      </c>
      <c r="X278" s="12">
        <f>W278*(1+'Data MOP'!AC293)</f>
        <v>523.64862024789591</v>
      </c>
      <c r="Y278" s="12">
        <f>X278*(1+'Data MOP'!AD293)</f>
        <v>531.97334991401397</v>
      </c>
      <c r="Z278" s="12">
        <f>Y278*(1+'Data MOP'!AE293)</f>
        <v>540.29807958013203</v>
      </c>
      <c r="AA278" s="12">
        <f>Z278*(1+'Data MOP'!AF293)</f>
        <v>548.62280924625009</v>
      </c>
      <c r="AB278" s="12">
        <f>AA278*(1+'Data MOP'!AG293)</f>
        <v>557.64126638454456</v>
      </c>
      <c r="AC278" s="12">
        <f>AB278*(1+'Data MOP'!AH293)</f>
        <v>566.65972352283916</v>
      </c>
      <c r="AD278" s="12">
        <f>AC278*(1+'Data MOP'!AI293)</f>
        <v>575.67818066113364</v>
      </c>
      <c r="AE278" s="12">
        <f>AD278*(1+'Data MOP'!AJ293)</f>
        <v>584.69663779942823</v>
      </c>
      <c r="AF278" s="12">
        <f>AE278*(1+'Data MOP'!AK293)</f>
        <v>593.71509493772271</v>
      </c>
      <c r="AG278" s="12">
        <f>AF278*(1+'Data MOP'!AL293)</f>
        <v>603.31165830283089</v>
      </c>
      <c r="AH278" s="12">
        <f>AG278*(1+'Data MOP'!AM293)</f>
        <v>612.9082216679393</v>
      </c>
      <c r="AI278" s="12">
        <f>AH278*(1+'Data MOP'!AN293)</f>
        <v>622.50478503304748</v>
      </c>
      <c r="AJ278" s="12">
        <f>AI278*(1+'Data MOP'!AO293)</f>
        <v>632.10134839815589</v>
      </c>
      <c r="AK278" s="12">
        <f>AJ278*(1+'Data MOP'!AP293)</f>
        <v>641.69791176326407</v>
      </c>
    </row>
    <row r="279" spans="1:37" s="12" customFormat="1">
      <c r="A279" s="60" t="s">
        <v>10</v>
      </c>
      <c r="B279" s="61">
        <v>25.800004698054739</v>
      </c>
      <c r="C279" s="12">
        <v>25.169195872753473</v>
      </c>
      <c r="D279" s="86">
        <v>26.739432375091972</v>
      </c>
      <c r="E279" s="12">
        <f>D279*(1+'Data MOP'!J295)</f>
        <v>36.949033827399809</v>
      </c>
      <c r="F279" s="12">
        <f>E279*(1+'Data MOP'!K295)</f>
        <v>47.158635279707653</v>
      </c>
      <c r="G279" s="12">
        <f>F279*(1+'Data MOP'!L295)</f>
        <v>57.36823673201549</v>
      </c>
      <c r="H279" s="12">
        <f>G279*(1+'Data MOP'!M295)</f>
        <v>57.562705331107061</v>
      </c>
      <c r="I279" s="12">
        <f>H279*(1+'Data MOP'!N295)</f>
        <v>57.757173930198647</v>
      </c>
      <c r="J279" s="12">
        <f>I279*(1+'Data MOP'!O295)</f>
        <v>57.951642529290218</v>
      </c>
      <c r="K279" s="12">
        <f>J279*(1+'Data MOP'!P295)</f>
        <v>58.146111128381797</v>
      </c>
      <c r="L279" s="12">
        <f>K279*(1+'Data MOP'!Q295)</f>
        <v>58.340579727473376</v>
      </c>
      <c r="M279" s="12">
        <f>L279*(1+'Data MOP'!R295)</f>
        <v>58.340579727473376</v>
      </c>
      <c r="N279" s="12">
        <f>M279*(1+'Data MOP'!S295)</f>
        <v>58.340579727473376</v>
      </c>
      <c r="O279" s="12">
        <f>N279*(1+'Data MOP'!T295)</f>
        <v>58.340579727473376</v>
      </c>
      <c r="P279" s="12">
        <f>O279*(1+'Data MOP'!U295)</f>
        <v>58.340579727473376</v>
      </c>
      <c r="Q279" s="12">
        <f>P279*(1+'Data MOP'!V295)</f>
        <v>58.340579727473376</v>
      </c>
      <c r="R279" s="12">
        <f>Q279*(1+'Data MOP'!W295)</f>
        <v>59.896328520205998</v>
      </c>
      <c r="S279" s="12">
        <f>R279*(1+'Data MOP'!X295)</f>
        <v>61.45207731293862</v>
      </c>
      <c r="T279" s="12">
        <f>S279*(1+'Data MOP'!Y295)</f>
        <v>63.007826105671235</v>
      </c>
      <c r="U279" s="12">
        <f>T279*(1+'Data MOP'!Z295)</f>
        <v>64.563574898403871</v>
      </c>
      <c r="V279" s="12">
        <f>U279*(1+'Data MOP'!AA295)</f>
        <v>66.119323691136486</v>
      </c>
      <c r="W279" s="12">
        <f>V279*(1+'Data MOP'!AB295)</f>
        <v>67.188900986140155</v>
      </c>
      <c r="X279" s="12">
        <f>W279*(1+'Data MOP'!AC295)</f>
        <v>68.258478281143837</v>
      </c>
      <c r="Y279" s="12">
        <f>X279*(1+'Data MOP'!AD295)</f>
        <v>69.32805557614752</v>
      </c>
      <c r="Z279" s="12">
        <f>Y279*(1+'Data MOP'!AE295)</f>
        <v>70.397632871151202</v>
      </c>
      <c r="AA279" s="12">
        <f>Z279*(1+'Data MOP'!AF295)</f>
        <v>71.467210166154885</v>
      </c>
      <c r="AB279" s="12">
        <f>AA279*(1+'Data MOP'!AG295)</f>
        <v>72.634021760704357</v>
      </c>
      <c r="AC279" s="12">
        <f>AB279*(1+'Data MOP'!AH295)</f>
        <v>73.800833355253829</v>
      </c>
      <c r="AD279" s="12">
        <f>AC279*(1+'Data MOP'!AI295)</f>
        <v>74.967644949803287</v>
      </c>
      <c r="AE279" s="12">
        <f>AD279*(1+'Data MOP'!AJ295)</f>
        <v>76.134456544352744</v>
      </c>
      <c r="AF279" s="12">
        <f>AE279*(1+'Data MOP'!AK295)</f>
        <v>77.301268138902216</v>
      </c>
      <c r="AG279" s="12">
        <f>AF279*(1+'Data MOP'!AL295)</f>
        <v>78.565314032997478</v>
      </c>
      <c r="AH279" s="12">
        <f>AG279*(1+'Data MOP'!AM295)</f>
        <v>79.829359927092725</v>
      </c>
      <c r="AI279" s="12">
        <f>AH279*(1+'Data MOP'!AN295)</f>
        <v>81.093405821188</v>
      </c>
      <c r="AJ279" s="12">
        <f>AI279*(1+'Data MOP'!AO295)</f>
        <v>82.357451715283247</v>
      </c>
      <c r="AK279" s="12">
        <f>AJ279*(1+'Data MOP'!AP295)</f>
        <v>83.621497609378508</v>
      </c>
    </row>
    <row r="280" spans="1:37" s="12" customFormat="1">
      <c r="A280" s="60" t="s">
        <v>11</v>
      </c>
      <c r="B280" s="61">
        <v>900.40631274812927</v>
      </c>
      <c r="C280" s="12">
        <v>781.82663266886539</v>
      </c>
      <c r="D280" s="86">
        <v>726.28657222944116</v>
      </c>
      <c r="E280" s="12">
        <f>D280*(1+'Data MOP'!J297)</f>
        <v>741.21182504518765</v>
      </c>
      <c r="F280" s="12">
        <f>E280*(1+'Data MOP'!K297)</f>
        <v>756.13707786093437</v>
      </c>
      <c r="G280" s="12">
        <f>F280*(1+'Data MOP'!L297)</f>
        <v>771.06233067668086</v>
      </c>
      <c r="H280" s="12">
        <f>G280*(1+'Data MOP'!M297)</f>
        <v>773.76168426841639</v>
      </c>
      <c r="I280" s="12">
        <f>H280*(1+'Data MOP'!N297)</f>
        <v>776.46103786015215</v>
      </c>
      <c r="J280" s="12">
        <f>I280*(1+'Data MOP'!O297)</f>
        <v>779.16039145188779</v>
      </c>
      <c r="K280" s="12">
        <f>J280*(1+'Data MOP'!P297)</f>
        <v>781.85974504362355</v>
      </c>
      <c r="L280" s="12">
        <f>K280*(1+'Data MOP'!Q297)</f>
        <v>784.55909863535919</v>
      </c>
      <c r="M280" s="12">
        <f>L280*(1+'Data MOP'!R297)</f>
        <v>792.65999934069964</v>
      </c>
      <c r="N280" s="12">
        <f>M280*(1+'Data MOP'!S297)</f>
        <v>800.76090004604021</v>
      </c>
      <c r="O280" s="12">
        <f>N280*(1+'Data MOP'!T297)</f>
        <v>808.86180075138066</v>
      </c>
      <c r="P280" s="12">
        <f>O280*(1+'Data MOP'!U297)</f>
        <v>816.96270145672122</v>
      </c>
      <c r="Q280" s="12">
        <f>P280*(1+'Data MOP'!V297)</f>
        <v>825.06360216206167</v>
      </c>
      <c r="R280" s="12">
        <f>Q280*(1+'Data MOP'!W297)</f>
        <v>836.86067193593874</v>
      </c>
      <c r="S280" s="12">
        <f>R280*(1+'Data MOP'!X297)</f>
        <v>848.65774170981581</v>
      </c>
      <c r="T280" s="12">
        <f>S280*(1+'Data MOP'!Y297)</f>
        <v>860.45481148369299</v>
      </c>
      <c r="U280" s="12">
        <f>T280*(1+'Data MOP'!Z297)</f>
        <v>872.25188125756995</v>
      </c>
      <c r="V280" s="12">
        <f>U280*(1+'Data MOP'!AA297)</f>
        <v>884.04895103144702</v>
      </c>
      <c r="W280" s="12">
        <f>V280*(1+'Data MOP'!AB297)</f>
        <v>898.54679436212655</v>
      </c>
      <c r="X280" s="12">
        <f>W280*(1+'Data MOP'!AC297)</f>
        <v>913.04463769280585</v>
      </c>
      <c r="Y280" s="12">
        <f>X280*(1+'Data MOP'!AD297)</f>
        <v>927.54248102348538</v>
      </c>
      <c r="Z280" s="12">
        <f>Y280*(1+'Data MOP'!AE297)</f>
        <v>942.04032435416468</v>
      </c>
      <c r="AA280" s="12">
        <f>Z280*(1+'Data MOP'!AF297)</f>
        <v>956.53816768484421</v>
      </c>
      <c r="AB280" s="12">
        <f>AA280*(1+'Data MOP'!AG297)</f>
        <v>972.58803283339182</v>
      </c>
      <c r="AC280" s="12">
        <f>AB280*(1+'Data MOP'!AH297)</f>
        <v>988.63789798193943</v>
      </c>
      <c r="AD280" s="12">
        <f>AC280*(1+'Data MOP'!AI297)</f>
        <v>1004.687763130487</v>
      </c>
      <c r="AE280" s="12">
        <f>AD280*(1+'Data MOP'!AJ297)</f>
        <v>1020.7376282790344</v>
      </c>
      <c r="AF280" s="12">
        <f>AE280*(1+'Data MOP'!AK297)</f>
        <v>1036.7874934275819</v>
      </c>
      <c r="AG280" s="12">
        <f>AF280*(1+'Data MOP'!AL297)</f>
        <v>1053.4266440787967</v>
      </c>
      <c r="AH280" s="12">
        <f>AG280*(1+'Data MOP'!AM297)</f>
        <v>1070.0657947300115</v>
      </c>
      <c r="AI280" s="12">
        <f>AH280*(1+'Data MOP'!AN297)</f>
        <v>1086.7049453812263</v>
      </c>
      <c r="AJ280" s="12">
        <f>AI280*(1+'Data MOP'!AO297)</f>
        <v>1103.344096032441</v>
      </c>
      <c r="AK280" s="12">
        <f>AJ280*(1+'Data MOP'!AP297)</f>
        <v>1119.9832466836558</v>
      </c>
    </row>
    <row r="281" spans="1:37" s="12" customFormat="1">
      <c r="A281" s="60" t="s">
        <v>12</v>
      </c>
      <c r="B281" s="61">
        <v>0</v>
      </c>
      <c r="C281" s="12">
        <v>0</v>
      </c>
      <c r="D281" s="86">
        <v>0</v>
      </c>
      <c r="E281" s="12">
        <f>D281*(1+'Data MOP'!J294)</f>
        <v>0</v>
      </c>
      <c r="F281" s="12">
        <f>E281*(1+'Data MOP'!K294)</f>
        <v>0</v>
      </c>
      <c r="G281" s="12">
        <f>F281*(1+'Data MOP'!L294)</f>
        <v>0</v>
      </c>
      <c r="H281" s="12">
        <f>G281*(1+'Data MOP'!M294)</f>
        <v>0</v>
      </c>
      <c r="I281" s="12">
        <f>H281*(1+'Data MOP'!N294)</f>
        <v>0</v>
      </c>
      <c r="J281" s="12">
        <f>I281*(1+'Data MOP'!O294)</f>
        <v>0</v>
      </c>
      <c r="K281" s="12">
        <f>J281*(1+'Data MOP'!P294)</f>
        <v>0</v>
      </c>
      <c r="L281" s="12">
        <f>K281*(1+'Data MOP'!Q294)</f>
        <v>0</v>
      </c>
      <c r="M281" s="12">
        <f>L281*(1+'Data MOP'!R294)</f>
        <v>0</v>
      </c>
      <c r="N281" s="12">
        <f>M281*(1+'Data MOP'!S294)</f>
        <v>0</v>
      </c>
      <c r="O281" s="12">
        <f>N281*(1+'Data MOP'!T294)</f>
        <v>0</v>
      </c>
      <c r="P281" s="12">
        <f>O281*(1+'Data MOP'!U294)</f>
        <v>0</v>
      </c>
      <c r="Q281" s="12">
        <f>P281*(1+'Data MOP'!V294)</f>
        <v>0</v>
      </c>
      <c r="R281" s="12">
        <f>Q281*(1+'Data MOP'!W294)</f>
        <v>0</v>
      </c>
      <c r="S281" s="12">
        <f>R281*(1+'Data MOP'!X294)</f>
        <v>0</v>
      </c>
      <c r="T281" s="12">
        <f>S281*(1+'Data MOP'!Y294)</f>
        <v>0</v>
      </c>
      <c r="U281" s="12">
        <f>T281*(1+'Data MOP'!Z294)</f>
        <v>0</v>
      </c>
      <c r="V281" s="12">
        <f>U281*(1+'Data MOP'!AA294)</f>
        <v>0</v>
      </c>
      <c r="W281" s="12">
        <f>V281*(1+'Data MOP'!AB294)</f>
        <v>0</v>
      </c>
      <c r="X281" s="12">
        <f>W281*(1+'Data MOP'!AC294)</f>
        <v>0</v>
      </c>
      <c r="Y281" s="12">
        <f>X281*(1+'Data MOP'!AD294)</f>
        <v>0</v>
      </c>
      <c r="Z281" s="12">
        <f>Y281*(1+'Data MOP'!AE294)</f>
        <v>0</v>
      </c>
      <c r="AA281" s="12">
        <f>Z281*(1+'Data MOP'!AF294)</f>
        <v>0</v>
      </c>
      <c r="AB281" s="12">
        <f>AA281*(1+'Data MOP'!AG294)</f>
        <v>0</v>
      </c>
      <c r="AC281" s="12">
        <f>AB281*(1+'Data MOP'!AH294)</f>
        <v>0</v>
      </c>
      <c r="AD281" s="12">
        <f>AC281*(1+'Data MOP'!AI294)</f>
        <v>0</v>
      </c>
      <c r="AE281" s="12">
        <f>AD281*(1+'Data MOP'!AJ294)</f>
        <v>0</v>
      </c>
      <c r="AF281" s="12">
        <f>AE281*(1+'Data MOP'!AK294)</f>
        <v>0</v>
      </c>
      <c r="AG281" s="12">
        <f>AF281*(1+'Data MOP'!AL294)</f>
        <v>0</v>
      </c>
      <c r="AH281" s="12">
        <f>AG281*(1+'Data MOP'!AM294)</f>
        <v>0</v>
      </c>
      <c r="AI281" s="12">
        <f>AH281*(1+'Data MOP'!AN294)</f>
        <v>0</v>
      </c>
      <c r="AJ281" s="12">
        <f>AI281*(1+'Data MOP'!AO294)</f>
        <v>0</v>
      </c>
      <c r="AK281" s="12">
        <f>AJ281*(1+'Data MOP'!AP294)</f>
        <v>0</v>
      </c>
    </row>
    <row r="282" spans="1:37" s="12" customFormat="1">
      <c r="A282" s="60" t="s">
        <v>13</v>
      </c>
      <c r="B282" s="61">
        <v>0</v>
      </c>
      <c r="C282" s="12">
        <v>0</v>
      </c>
      <c r="D282" s="86">
        <v>0</v>
      </c>
      <c r="E282" s="12">
        <f>D282*(1+'Data MOP'!J295)</f>
        <v>0</v>
      </c>
      <c r="F282" s="12">
        <f>E282*(1+'Data MOP'!K295)</f>
        <v>0</v>
      </c>
      <c r="G282" s="12">
        <f>F282*(1+'Data MOP'!L295)</f>
        <v>0</v>
      </c>
      <c r="H282" s="12">
        <f>G282*(1+'Data MOP'!M295)</f>
        <v>0</v>
      </c>
      <c r="I282" s="12">
        <f>H282*(1+'Data MOP'!N295)</f>
        <v>0</v>
      </c>
      <c r="J282" s="12">
        <f>I282*(1+'Data MOP'!O295)</f>
        <v>0</v>
      </c>
      <c r="K282" s="12">
        <f>J282*(1+'Data MOP'!P295)</f>
        <v>0</v>
      </c>
      <c r="L282" s="12">
        <f>K282*(1+'Data MOP'!Q295)</f>
        <v>0</v>
      </c>
      <c r="M282" s="12">
        <f>L282*(1+'Data MOP'!R295)</f>
        <v>0</v>
      </c>
      <c r="N282" s="12">
        <f>M282*(1+'Data MOP'!S295)</f>
        <v>0</v>
      </c>
      <c r="O282" s="12">
        <f>N282*(1+'Data MOP'!T295)</f>
        <v>0</v>
      </c>
      <c r="P282" s="12">
        <f>O282*(1+'Data MOP'!U295)</f>
        <v>0</v>
      </c>
      <c r="Q282" s="12">
        <f>P282*(1+'Data MOP'!V295)</f>
        <v>0</v>
      </c>
      <c r="R282" s="12">
        <f>Q282*(1+'Data MOP'!W295)</f>
        <v>0</v>
      </c>
      <c r="S282" s="12">
        <f>R282*(1+'Data MOP'!X295)</f>
        <v>0</v>
      </c>
      <c r="T282" s="12">
        <f>S282*(1+'Data MOP'!Y295)</f>
        <v>0</v>
      </c>
      <c r="U282" s="12">
        <f>T282*(1+'Data MOP'!Z295)</f>
        <v>0</v>
      </c>
      <c r="V282" s="12">
        <f>U282*(1+'Data MOP'!AA295)</f>
        <v>0</v>
      </c>
      <c r="W282" s="12">
        <f>V282*(1+'Data MOP'!AB295)</f>
        <v>0</v>
      </c>
      <c r="X282" s="12">
        <f>W282*(1+'Data MOP'!AC295)</f>
        <v>0</v>
      </c>
      <c r="Y282" s="12">
        <f>X282*(1+'Data MOP'!AD295)</f>
        <v>0</v>
      </c>
      <c r="Z282" s="12">
        <f>Y282*(1+'Data MOP'!AE295)</f>
        <v>0</v>
      </c>
      <c r="AA282" s="12">
        <f>Z282*(1+'Data MOP'!AF295)</f>
        <v>0</v>
      </c>
      <c r="AB282" s="12">
        <f>AA282*(1+'Data MOP'!AG295)</f>
        <v>0</v>
      </c>
      <c r="AC282" s="12">
        <f>AB282*(1+'Data MOP'!AH295)</f>
        <v>0</v>
      </c>
      <c r="AD282" s="12">
        <f>AC282*(1+'Data MOP'!AI295)</f>
        <v>0</v>
      </c>
      <c r="AE282" s="12">
        <f>AD282*(1+'Data MOP'!AJ295)</f>
        <v>0</v>
      </c>
      <c r="AF282" s="12">
        <f>AE282*(1+'Data MOP'!AK295)</f>
        <v>0</v>
      </c>
      <c r="AG282" s="12">
        <f>AF282*(1+'Data MOP'!AL295)</f>
        <v>0</v>
      </c>
      <c r="AH282" s="12">
        <f>AG282*(1+'Data MOP'!AM295)</f>
        <v>0</v>
      </c>
      <c r="AI282" s="12">
        <f>AH282*(1+'Data MOP'!AN295)</f>
        <v>0</v>
      </c>
      <c r="AJ282" s="12">
        <f>AI282*(1+'Data MOP'!AO295)</f>
        <v>0</v>
      </c>
      <c r="AK282" s="12">
        <f>AJ282*(1+'Data MOP'!AP295)</f>
        <v>0</v>
      </c>
    </row>
    <row r="283" spans="1:37" s="12" customFormat="1">
      <c r="A283" s="60" t="s">
        <v>14</v>
      </c>
      <c r="B283" s="61">
        <v>165.68117104138238</v>
      </c>
      <c r="C283" s="12">
        <v>151.60466880325944</v>
      </c>
      <c r="D283" s="86">
        <v>84.034050204259458</v>
      </c>
      <c r="E283" s="12">
        <f>D283*(1+'Data MOP'!J303)</f>
        <v>85.930652031786138</v>
      </c>
      <c r="F283" s="12">
        <f>E283*(1+'Data MOP'!K303)</f>
        <v>87.827253859312833</v>
      </c>
      <c r="G283" s="12">
        <f>F283*(1+'Data MOP'!L303)</f>
        <v>89.723855686839514</v>
      </c>
      <c r="H283" s="12">
        <f>G283*(1+'Data MOP'!M303)</f>
        <v>90.015640583382094</v>
      </c>
      <c r="I283" s="12">
        <f>H283*(1+'Data MOP'!N303)</f>
        <v>90.30742547992466</v>
      </c>
      <c r="J283" s="12">
        <f>I283*(1+'Data MOP'!O303)</f>
        <v>90.599210376467241</v>
      </c>
      <c r="K283" s="12">
        <f>J283*(1+'Data MOP'!P303)</f>
        <v>90.890995273009807</v>
      </c>
      <c r="L283" s="12">
        <f>K283*(1+'Data MOP'!Q303)</f>
        <v>91.182780169552373</v>
      </c>
      <c r="M283" s="12">
        <f>L283*(1+'Data MOP'!R303)</f>
        <v>92.058134859180086</v>
      </c>
      <c r="N283" s="12">
        <f>M283*(1+'Data MOP'!S303)</f>
        <v>92.933489548807785</v>
      </c>
      <c r="O283" s="12">
        <f>N283*(1+'Data MOP'!T303)</f>
        <v>93.808844238435469</v>
      </c>
      <c r="P283" s="12">
        <f>O283*(1+'Data MOP'!U303)</f>
        <v>94.684198928063182</v>
      </c>
      <c r="Q283" s="12">
        <f>P283*(1+'Data MOP'!V303)</f>
        <v>95.559553617690881</v>
      </c>
      <c r="R283" s="12">
        <f>Q283*(1+'Data MOP'!W303)</f>
        <v>96.945531876268078</v>
      </c>
      <c r="S283" s="12">
        <f>R283*(1+'Data MOP'!X303)</f>
        <v>98.331510134845274</v>
      </c>
      <c r="T283" s="12">
        <f>S283*(1+'Data MOP'!Y303)</f>
        <v>99.717488393422457</v>
      </c>
      <c r="U283" s="12">
        <f>T283*(1+'Data MOP'!Z303)</f>
        <v>101.10346665199965</v>
      </c>
      <c r="V283" s="12">
        <f>U283*(1+'Data MOP'!AA303)</f>
        <v>102.48944491057685</v>
      </c>
      <c r="W283" s="12">
        <f>V283*(1+'Data MOP'!AB303)</f>
        <v>104.09426184156095</v>
      </c>
      <c r="X283" s="12">
        <f>W283*(1+'Data MOP'!AC303)</f>
        <v>105.69907877254508</v>
      </c>
      <c r="Y283" s="12">
        <f>X283*(1+'Data MOP'!AD303)</f>
        <v>107.30389570352921</v>
      </c>
      <c r="Z283" s="12">
        <f>Y283*(1+'Data MOP'!AE303)</f>
        <v>108.90871263451334</v>
      </c>
      <c r="AA283" s="12">
        <f>Z283*(1+'Data MOP'!AF303)</f>
        <v>110.51352956549744</v>
      </c>
      <c r="AB283" s="12">
        <f>AA283*(1+'Data MOP'!AG303)</f>
        <v>112.41013139302412</v>
      </c>
      <c r="AC283" s="12">
        <f>AB283*(1+'Data MOP'!AH303)</f>
        <v>114.30673322055081</v>
      </c>
      <c r="AD283" s="12">
        <f>AC283*(1+'Data MOP'!AI303)</f>
        <v>116.20333504807752</v>
      </c>
      <c r="AE283" s="12">
        <f>AD283*(1+'Data MOP'!AJ303)</f>
        <v>118.0999368756042</v>
      </c>
      <c r="AF283" s="12">
        <f>AE283*(1+'Data MOP'!AK303)</f>
        <v>119.99653870313089</v>
      </c>
      <c r="AG283" s="12">
        <f>AF283*(1+'Data MOP'!AL303)</f>
        <v>121.89314053065759</v>
      </c>
      <c r="AH283" s="12">
        <f>AG283*(1+'Data MOP'!AM303)</f>
        <v>123.78974235818428</v>
      </c>
      <c r="AI283" s="12">
        <f>AH283*(1+'Data MOP'!AN303)</f>
        <v>125.68634418571099</v>
      </c>
      <c r="AJ283" s="12">
        <f>AI283*(1+'Data MOP'!AO303)</f>
        <v>127.58294601323769</v>
      </c>
      <c r="AK283" s="12">
        <f>AJ283*(1+'Data MOP'!AP303)</f>
        <v>129.47954784076438</v>
      </c>
    </row>
    <row r="284" spans="1:37" s="12" customFormat="1">
      <c r="A284" s="60" t="s">
        <v>15</v>
      </c>
      <c r="B284" s="61">
        <v>22.16259269202898</v>
      </c>
      <c r="C284" s="12">
        <v>41.263789807971008</v>
      </c>
      <c r="D284" s="86">
        <v>37.928263326086956</v>
      </c>
      <c r="E284" s="12">
        <f>D284*(1+'Data MOP'!J305)</f>
        <v>38.810315961577352</v>
      </c>
      <c r="F284" s="12">
        <f>E284*(1+'Data MOP'!K305)</f>
        <v>39.692368597067748</v>
      </c>
      <c r="G284" s="12">
        <f>F284*(1+'Data MOP'!L305)</f>
        <v>40.574421232558137</v>
      </c>
      <c r="H284" s="12">
        <f>G284*(1+'Data MOP'!M305)</f>
        <v>40.574421232558137</v>
      </c>
      <c r="I284" s="12">
        <f>H284*(1+'Data MOP'!N305)</f>
        <v>40.574421232558137</v>
      </c>
      <c r="J284" s="12">
        <f>I284*(1+'Data MOP'!O305)</f>
        <v>40.574421232558137</v>
      </c>
      <c r="K284" s="12">
        <f>J284*(1+'Data MOP'!P305)</f>
        <v>40.574421232558137</v>
      </c>
      <c r="L284" s="12">
        <f>K284*(1+'Data MOP'!Q305)</f>
        <v>40.574421232558137</v>
      </c>
      <c r="M284" s="12">
        <f>L284*(1+'Data MOP'!R305)</f>
        <v>41.103652813852371</v>
      </c>
      <c r="N284" s="12">
        <f>M284*(1+'Data MOP'!S305)</f>
        <v>41.632884395146611</v>
      </c>
      <c r="O284" s="12">
        <f>N284*(1+'Data MOP'!T305)</f>
        <v>42.162115976440845</v>
      </c>
      <c r="P284" s="12">
        <f>O284*(1+'Data MOP'!U305)</f>
        <v>42.691347557735085</v>
      </c>
      <c r="Q284" s="12">
        <f>P284*(1+'Data MOP'!V305)</f>
        <v>43.220579139029326</v>
      </c>
      <c r="R284" s="12">
        <f>Q284*(1+'Data MOP'!W305)</f>
        <v>43.749810720323559</v>
      </c>
      <c r="S284" s="12">
        <f>R284*(1+'Data MOP'!X305)</f>
        <v>44.2790423016178</v>
      </c>
      <c r="T284" s="12">
        <f>S284*(1+'Data MOP'!Y305)</f>
        <v>44.808273882912033</v>
      </c>
      <c r="U284" s="12">
        <f>T284*(1+'Data MOP'!Z305)</f>
        <v>45.337505464206266</v>
      </c>
      <c r="V284" s="12">
        <f>U284*(1+'Data MOP'!AA305)</f>
        <v>45.8667370455005</v>
      </c>
      <c r="W284" s="12">
        <f>V284*(1+'Data MOP'!AB305)</f>
        <v>46.572379153892811</v>
      </c>
      <c r="X284" s="12">
        <f>W284*(1+'Data MOP'!AC305)</f>
        <v>47.278021262285122</v>
      </c>
      <c r="Y284" s="12">
        <f>X284*(1+'Data MOP'!AD305)</f>
        <v>47.983663370677441</v>
      </c>
      <c r="Z284" s="12">
        <f>Y284*(1+'Data MOP'!AE305)</f>
        <v>48.689305479069766</v>
      </c>
      <c r="AA284" s="12">
        <f>Z284*(1+'Data MOP'!AF305)</f>
        <v>49.394947587462077</v>
      </c>
      <c r="AB284" s="12">
        <f>AA284*(1+'Data MOP'!AG305)</f>
        <v>50.277000222952466</v>
      </c>
      <c r="AC284" s="12">
        <f>AB284*(1+'Data MOP'!AH305)</f>
        <v>51.159052858442863</v>
      </c>
      <c r="AD284" s="12">
        <f>AC284*(1+'Data MOP'!AI305)</f>
        <v>52.041105493933252</v>
      </c>
      <c r="AE284" s="12">
        <f>AD284*(1+'Data MOP'!AJ305)</f>
        <v>52.923158129423641</v>
      </c>
      <c r="AF284" s="12">
        <f>AE284*(1+'Data MOP'!AK305)</f>
        <v>53.80521076491403</v>
      </c>
      <c r="AG284" s="12">
        <f>AF284*(1+'Data MOP'!AL305)</f>
        <v>54.687263400404426</v>
      </c>
      <c r="AH284" s="12">
        <f>AG284*(1+'Data MOP'!AM305)</f>
        <v>55.569316035894822</v>
      </c>
      <c r="AI284" s="12">
        <f>AH284*(1+'Data MOP'!AN305)</f>
        <v>56.451368671385211</v>
      </c>
      <c r="AJ284" s="12">
        <f>AI284*(1+'Data MOP'!AO305)</f>
        <v>57.333421306875607</v>
      </c>
      <c r="AK284" s="12">
        <f>AJ284*(1+'Data MOP'!AP305)</f>
        <v>58.215473942365996</v>
      </c>
    </row>
    <row r="285" spans="1:37" s="12" customFormat="1">
      <c r="A285" s="60" t="s">
        <v>16</v>
      </c>
      <c r="B285" s="61">
        <v>0</v>
      </c>
      <c r="C285" s="12">
        <v>0</v>
      </c>
      <c r="D285" s="61">
        <v>0</v>
      </c>
      <c r="E285" s="12">
        <v>0</v>
      </c>
      <c r="F285" s="61">
        <v>0</v>
      </c>
      <c r="G285" s="12">
        <v>0</v>
      </c>
      <c r="H285" s="61">
        <v>0</v>
      </c>
      <c r="I285" s="12">
        <v>0</v>
      </c>
      <c r="J285" s="61">
        <v>0</v>
      </c>
      <c r="K285" s="12">
        <v>0</v>
      </c>
      <c r="L285" s="61">
        <v>0</v>
      </c>
      <c r="M285" s="12">
        <v>0</v>
      </c>
      <c r="N285" s="61">
        <v>0</v>
      </c>
      <c r="O285" s="12">
        <v>0</v>
      </c>
      <c r="P285" s="61">
        <v>0</v>
      </c>
      <c r="Q285" s="12">
        <v>0</v>
      </c>
      <c r="R285" s="61">
        <v>0</v>
      </c>
      <c r="S285" s="12">
        <v>0</v>
      </c>
      <c r="T285" s="61">
        <v>0</v>
      </c>
      <c r="U285" s="12">
        <v>0</v>
      </c>
      <c r="V285" s="61">
        <v>0</v>
      </c>
      <c r="W285" s="12">
        <v>0</v>
      </c>
      <c r="X285" s="61">
        <v>0</v>
      </c>
      <c r="Y285" s="12">
        <v>0</v>
      </c>
      <c r="Z285" s="61">
        <v>0</v>
      </c>
      <c r="AA285" s="12">
        <v>0</v>
      </c>
      <c r="AB285" s="61">
        <v>0</v>
      </c>
      <c r="AC285" s="12">
        <v>0</v>
      </c>
      <c r="AD285" s="61">
        <v>0</v>
      </c>
      <c r="AE285" s="12">
        <v>0</v>
      </c>
      <c r="AF285" s="61">
        <v>0</v>
      </c>
      <c r="AG285" s="12">
        <v>0</v>
      </c>
      <c r="AH285" s="61">
        <v>0</v>
      </c>
      <c r="AI285" s="12">
        <v>0</v>
      </c>
      <c r="AJ285" s="61">
        <v>0</v>
      </c>
      <c r="AK285" s="12">
        <v>0</v>
      </c>
    </row>
    <row r="286" spans="1:37">
      <c r="A286" s="16" t="s">
        <v>27</v>
      </c>
      <c r="B286" s="47"/>
      <c r="G286" s="47"/>
      <c r="H286" s="23"/>
      <c r="I286" s="23"/>
      <c r="J286" s="23"/>
      <c r="K286" s="23"/>
      <c r="L286" s="47"/>
      <c r="M286" s="23"/>
      <c r="N286" s="23"/>
      <c r="O286" s="23"/>
      <c r="P286" s="23"/>
      <c r="Q286" s="47"/>
      <c r="R286" s="23"/>
      <c r="S286" s="23"/>
      <c r="T286" s="23"/>
      <c r="U286" s="23"/>
      <c r="V286" s="47"/>
      <c r="W286" s="23"/>
      <c r="X286" s="23"/>
      <c r="Y286" s="23"/>
      <c r="Z286" s="23"/>
      <c r="AA286" s="47"/>
      <c r="AB286" s="23"/>
      <c r="AC286" s="23"/>
      <c r="AD286" s="23"/>
      <c r="AE286" s="23"/>
      <c r="AF286" s="47"/>
      <c r="AG286" s="23"/>
      <c r="AH286" s="23"/>
      <c r="AI286" s="23"/>
      <c r="AJ286" s="23"/>
      <c r="AK286" s="47"/>
    </row>
    <row r="287" spans="1:37">
      <c r="A287" s="2" t="s">
        <v>7</v>
      </c>
      <c r="B287" s="47">
        <v>884</v>
      </c>
      <c r="C287">
        <f t="shared" ref="C287:F296" si="84">$B287+((C$1-$B$1)*($G287-$B287)/($G$1-$B$1))</f>
        <v>905.2</v>
      </c>
      <c r="D287">
        <f t="shared" si="84"/>
        <v>926.4</v>
      </c>
      <c r="E287">
        <f t="shared" si="84"/>
        <v>947.6</v>
      </c>
      <c r="F287">
        <f t="shared" si="84"/>
        <v>968.8</v>
      </c>
      <c r="G287" s="47">
        <v>990</v>
      </c>
      <c r="H287" s="23">
        <f t="shared" ref="H287:K296" si="85">$G287+((H$1-$G$1)*($L287-$G287)/($L$1-$G$1))</f>
        <v>992.6</v>
      </c>
      <c r="I287" s="23">
        <f t="shared" si="85"/>
        <v>995.2</v>
      </c>
      <c r="J287" s="23">
        <f t="shared" si="85"/>
        <v>997.8</v>
      </c>
      <c r="K287" s="23">
        <f t="shared" si="85"/>
        <v>1000.4</v>
      </c>
      <c r="L287" s="47">
        <v>1003</v>
      </c>
      <c r="M287" s="23">
        <f t="shared" ref="M287:P296" si="86">$L287+((M$1-$L$1)*($Q287-$L287)/($Q$1-$L$1))</f>
        <v>1013</v>
      </c>
      <c r="N287" s="23">
        <f t="shared" si="86"/>
        <v>1023</v>
      </c>
      <c r="O287" s="23">
        <f t="shared" si="86"/>
        <v>1033</v>
      </c>
      <c r="P287" s="23">
        <f t="shared" si="86"/>
        <v>1043</v>
      </c>
      <c r="Q287" s="47">
        <v>1053</v>
      </c>
      <c r="R287" s="23">
        <f t="shared" ref="R287:U296" si="87">$Q287+((R$1-$Q$1)*($V287-$Q287)/($V$1-$Q$1))</f>
        <v>1057.5999999999999</v>
      </c>
      <c r="S287" s="23">
        <f t="shared" si="87"/>
        <v>1062.2</v>
      </c>
      <c r="T287" s="23">
        <f t="shared" si="87"/>
        <v>1066.8</v>
      </c>
      <c r="U287" s="23">
        <f t="shared" si="87"/>
        <v>1071.4000000000001</v>
      </c>
      <c r="V287" s="47">
        <v>1076</v>
      </c>
      <c r="W287" s="23">
        <f t="shared" ref="W287:Z296" si="88">$V287+((W$1-$V$1)*($AA287-$V287)/($AA$1-$V$1))</f>
        <v>1092.4000000000001</v>
      </c>
      <c r="X287" s="23">
        <f t="shared" si="88"/>
        <v>1108.8</v>
      </c>
      <c r="Y287" s="23">
        <f t="shared" si="88"/>
        <v>1125.2</v>
      </c>
      <c r="Z287" s="23">
        <f t="shared" si="88"/>
        <v>1141.5999999999999</v>
      </c>
      <c r="AA287" s="47">
        <v>1158</v>
      </c>
      <c r="AB287" s="23">
        <f t="shared" ref="AB287:AE296" si="89">$AA287+((AB$1-$AA$1)*($AF287-$AA287)/($AF$1-$AA$1))</f>
        <v>1177.4000000000001</v>
      </c>
      <c r="AC287" s="23">
        <f t="shared" si="89"/>
        <v>1196.8</v>
      </c>
      <c r="AD287" s="23">
        <f t="shared" si="89"/>
        <v>1216.2</v>
      </c>
      <c r="AE287" s="23">
        <f t="shared" si="89"/>
        <v>1235.5999999999999</v>
      </c>
      <c r="AF287" s="47">
        <v>1255</v>
      </c>
      <c r="AG287" s="23">
        <f t="shared" ref="AG287:AJ296" si="90">$AF287+((AG$1-$AF$1)*($AK287-$AF287)/($AK$1-$AF$1))</f>
        <v>1275.4000000000001</v>
      </c>
      <c r="AH287" s="23">
        <f t="shared" si="90"/>
        <v>1295.8</v>
      </c>
      <c r="AI287" s="23">
        <f t="shared" si="90"/>
        <v>1316.2</v>
      </c>
      <c r="AJ287" s="23">
        <f t="shared" si="90"/>
        <v>1336.6</v>
      </c>
      <c r="AK287" s="47">
        <v>1357</v>
      </c>
    </row>
    <row r="288" spans="1:37">
      <c r="A288" s="2" t="s">
        <v>8</v>
      </c>
      <c r="B288" s="47"/>
      <c r="C288">
        <f t="shared" si="84"/>
        <v>0</v>
      </c>
      <c r="D288">
        <f t="shared" si="84"/>
        <v>0</v>
      </c>
      <c r="E288">
        <f t="shared" si="84"/>
        <v>0</v>
      </c>
      <c r="F288">
        <f t="shared" si="84"/>
        <v>0</v>
      </c>
      <c r="G288" s="47"/>
      <c r="H288" s="23">
        <f t="shared" si="85"/>
        <v>0</v>
      </c>
      <c r="I288" s="23">
        <f t="shared" si="85"/>
        <v>0</v>
      </c>
      <c r="J288" s="23">
        <f t="shared" si="85"/>
        <v>0</v>
      </c>
      <c r="K288" s="23">
        <f t="shared" si="85"/>
        <v>0</v>
      </c>
      <c r="L288" s="47"/>
      <c r="M288" s="23">
        <f t="shared" si="86"/>
        <v>0</v>
      </c>
      <c r="N288" s="23">
        <f t="shared" si="86"/>
        <v>0</v>
      </c>
      <c r="O288" s="23">
        <f t="shared" si="86"/>
        <v>0</v>
      </c>
      <c r="P288" s="23">
        <f t="shared" si="86"/>
        <v>0</v>
      </c>
      <c r="Q288" s="47"/>
      <c r="R288" s="23">
        <f t="shared" si="87"/>
        <v>0</v>
      </c>
      <c r="S288" s="23">
        <f t="shared" si="87"/>
        <v>0</v>
      </c>
      <c r="T288" s="23">
        <f t="shared" si="87"/>
        <v>0</v>
      </c>
      <c r="U288" s="23">
        <f t="shared" si="87"/>
        <v>0</v>
      </c>
      <c r="V288" s="47"/>
      <c r="W288" s="23">
        <f t="shared" si="88"/>
        <v>0</v>
      </c>
      <c r="X288" s="23">
        <f t="shared" si="88"/>
        <v>0</v>
      </c>
      <c r="Y288" s="23">
        <f t="shared" si="88"/>
        <v>0</v>
      </c>
      <c r="Z288" s="23">
        <f t="shared" si="88"/>
        <v>0</v>
      </c>
      <c r="AA288" s="47"/>
      <c r="AB288" s="23">
        <f t="shared" si="89"/>
        <v>0</v>
      </c>
      <c r="AC288" s="23">
        <f t="shared" si="89"/>
        <v>0</v>
      </c>
      <c r="AD288" s="23">
        <f t="shared" si="89"/>
        <v>0</v>
      </c>
      <c r="AE288" s="23">
        <f t="shared" si="89"/>
        <v>0</v>
      </c>
      <c r="AF288" s="47"/>
      <c r="AG288" s="23">
        <f t="shared" si="90"/>
        <v>0</v>
      </c>
      <c r="AH288" s="23">
        <f t="shared" si="90"/>
        <v>0</v>
      </c>
      <c r="AI288" s="23">
        <f t="shared" si="90"/>
        <v>0</v>
      </c>
      <c r="AJ288" s="23">
        <f t="shared" si="90"/>
        <v>0</v>
      </c>
      <c r="AK288" s="47"/>
    </row>
    <row r="289" spans="1:37">
      <c r="A289" s="2" t="s">
        <v>9</v>
      </c>
      <c r="B289" s="47">
        <v>258</v>
      </c>
      <c r="C289">
        <f t="shared" si="84"/>
        <v>264</v>
      </c>
      <c r="D289">
        <f t="shared" si="84"/>
        <v>270</v>
      </c>
      <c r="E289">
        <f t="shared" si="84"/>
        <v>276</v>
      </c>
      <c r="F289">
        <f t="shared" si="84"/>
        <v>282</v>
      </c>
      <c r="G289" s="47">
        <v>288</v>
      </c>
      <c r="H289" s="23">
        <f t="shared" si="85"/>
        <v>289</v>
      </c>
      <c r="I289" s="23">
        <f t="shared" si="85"/>
        <v>290</v>
      </c>
      <c r="J289" s="23">
        <f t="shared" si="85"/>
        <v>291</v>
      </c>
      <c r="K289" s="23">
        <f t="shared" si="85"/>
        <v>292</v>
      </c>
      <c r="L289" s="47">
        <v>293</v>
      </c>
      <c r="M289" s="23">
        <f t="shared" si="86"/>
        <v>295.8</v>
      </c>
      <c r="N289" s="23">
        <f t="shared" si="86"/>
        <v>298.60000000000002</v>
      </c>
      <c r="O289" s="23">
        <f t="shared" si="86"/>
        <v>301.39999999999998</v>
      </c>
      <c r="P289" s="23">
        <f t="shared" si="86"/>
        <v>304.2</v>
      </c>
      <c r="Q289" s="47">
        <v>307</v>
      </c>
      <c r="R289" s="23">
        <f t="shared" si="87"/>
        <v>311.39999999999998</v>
      </c>
      <c r="S289" s="23">
        <f t="shared" si="87"/>
        <v>315.8</v>
      </c>
      <c r="T289" s="23">
        <f t="shared" si="87"/>
        <v>320.2</v>
      </c>
      <c r="U289" s="23">
        <f t="shared" si="87"/>
        <v>324.60000000000002</v>
      </c>
      <c r="V289" s="47">
        <v>329</v>
      </c>
      <c r="W289" s="23">
        <f t="shared" si="88"/>
        <v>334.4</v>
      </c>
      <c r="X289" s="23">
        <f t="shared" si="88"/>
        <v>339.8</v>
      </c>
      <c r="Y289" s="23">
        <f t="shared" si="88"/>
        <v>345.2</v>
      </c>
      <c r="Z289" s="23">
        <f t="shared" si="88"/>
        <v>350.6</v>
      </c>
      <c r="AA289" s="47">
        <v>356</v>
      </c>
      <c r="AB289" s="23">
        <f t="shared" si="89"/>
        <v>361.8</v>
      </c>
      <c r="AC289" s="23">
        <f t="shared" si="89"/>
        <v>367.6</v>
      </c>
      <c r="AD289" s="23">
        <f t="shared" si="89"/>
        <v>373.4</v>
      </c>
      <c r="AE289" s="23">
        <f t="shared" si="89"/>
        <v>379.2</v>
      </c>
      <c r="AF289" s="47">
        <v>385</v>
      </c>
      <c r="AG289" s="23">
        <f t="shared" si="90"/>
        <v>391.2</v>
      </c>
      <c r="AH289" s="23">
        <f t="shared" si="90"/>
        <v>397.4</v>
      </c>
      <c r="AI289" s="23">
        <f t="shared" si="90"/>
        <v>403.6</v>
      </c>
      <c r="AJ289" s="23">
        <f t="shared" si="90"/>
        <v>409.8</v>
      </c>
      <c r="AK289" s="47">
        <v>416</v>
      </c>
    </row>
    <row r="290" spans="1:37">
      <c r="A290" s="2" t="s">
        <v>10</v>
      </c>
      <c r="B290" s="47">
        <v>13.000000000000021</v>
      </c>
      <c r="C290">
        <f t="shared" si="84"/>
        <v>34.000000000000014</v>
      </c>
      <c r="D290">
        <f t="shared" si="84"/>
        <v>55.000000000000007</v>
      </c>
      <c r="E290">
        <f t="shared" si="84"/>
        <v>76</v>
      </c>
      <c r="F290">
        <f t="shared" si="84"/>
        <v>97</v>
      </c>
      <c r="G290" s="47">
        <v>117.99999999999999</v>
      </c>
      <c r="H290" s="23">
        <f t="shared" si="85"/>
        <v>118.39999999999999</v>
      </c>
      <c r="I290" s="23">
        <f t="shared" si="85"/>
        <v>118.8</v>
      </c>
      <c r="J290" s="23">
        <f t="shared" si="85"/>
        <v>119.19999999999999</v>
      </c>
      <c r="K290" s="23">
        <f t="shared" si="85"/>
        <v>119.6</v>
      </c>
      <c r="L290" s="47">
        <v>120</v>
      </c>
      <c r="M290" s="23">
        <f t="shared" si="86"/>
        <v>120</v>
      </c>
      <c r="N290" s="23">
        <f t="shared" si="86"/>
        <v>120</v>
      </c>
      <c r="O290" s="23">
        <f t="shared" si="86"/>
        <v>120</v>
      </c>
      <c r="P290" s="23">
        <f t="shared" si="86"/>
        <v>120</v>
      </c>
      <c r="Q290" s="47">
        <v>120</v>
      </c>
      <c r="R290" s="23">
        <f t="shared" si="87"/>
        <v>123.2</v>
      </c>
      <c r="S290" s="23">
        <f t="shared" si="87"/>
        <v>126.4</v>
      </c>
      <c r="T290" s="23">
        <f t="shared" si="87"/>
        <v>129.6</v>
      </c>
      <c r="U290" s="23">
        <f t="shared" si="87"/>
        <v>132.80000000000001</v>
      </c>
      <c r="V290" s="47">
        <v>136</v>
      </c>
      <c r="W290" s="23">
        <f t="shared" si="88"/>
        <v>138.19999999999999</v>
      </c>
      <c r="X290" s="23">
        <f t="shared" si="88"/>
        <v>140.4</v>
      </c>
      <c r="Y290" s="23">
        <f t="shared" si="88"/>
        <v>142.6</v>
      </c>
      <c r="Z290" s="23">
        <f t="shared" si="88"/>
        <v>144.80000000000001</v>
      </c>
      <c r="AA290" s="47">
        <v>147</v>
      </c>
      <c r="AB290" s="23">
        <f t="shared" si="89"/>
        <v>149.4</v>
      </c>
      <c r="AC290" s="23">
        <f t="shared" si="89"/>
        <v>151.80000000000001</v>
      </c>
      <c r="AD290" s="23">
        <f t="shared" si="89"/>
        <v>154.19999999999999</v>
      </c>
      <c r="AE290" s="23">
        <f t="shared" si="89"/>
        <v>156.6</v>
      </c>
      <c r="AF290" s="47">
        <v>159</v>
      </c>
      <c r="AG290" s="23">
        <f t="shared" si="90"/>
        <v>161.6</v>
      </c>
      <c r="AH290" s="23">
        <f t="shared" si="90"/>
        <v>164.2</v>
      </c>
      <c r="AI290" s="23">
        <f t="shared" si="90"/>
        <v>166.8</v>
      </c>
      <c r="AJ290" s="23">
        <f t="shared" si="90"/>
        <v>169.4</v>
      </c>
      <c r="AK290" s="47">
        <v>172</v>
      </c>
    </row>
    <row r="291" spans="1:37">
      <c r="A291" s="2" t="s">
        <v>11</v>
      </c>
      <c r="B291" s="47">
        <v>430.91999999999996</v>
      </c>
      <c r="C291">
        <f t="shared" si="84"/>
        <v>439.14199999999994</v>
      </c>
      <c r="D291">
        <f t="shared" si="84"/>
        <v>447.36399999999998</v>
      </c>
      <c r="E291">
        <f t="shared" si="84"/>
        <v>455.58599999999996</v>
      </c>
      <c r="F291">
        <f t="shared" si="84"/>
        <v>463.80799999999999</v>
      </c>
      <c r="G291" s="47">
        <v>472.03</v>
      </c>
      <c r="H291" s="23">
        <f t="shared" si="85"/>
        <v>474.03199999999998</v>
      </c>
      <c r="I291" s="23">
        <f t="shared" si="85"/>
        <v>476.03399999999999</v>
      </c>
      <c r="J291" s="23">
        <f t="shared" si="85"/>
        <v>478.036</v>
      </c>
      <c r="K291" s="23">
        <f t="shared" si="85"/>
        <v>480.03800000000001</v>
      </c>
      <c r="L291" s="47">
        <v>482.04</v>
      </c>
      <c r="M291" s="23">
        <f t="shared" si="86"/>
        <v>487.25</v>
      </c>
      <c r="N291" s="23">
        <f t="shared" si="86"/>
        <v>492.46000000000004</v>
      </c>
      <c r="O291" s="23">
        <f t="shared" si="86"/>
        <v>497.67</v>
      </c>
      <c r="P291" s="23">
        <f t="shared" si="86"/>
        <v>502.88000000000005</v>
      </c>
      <c r="Q291" s="47">
        <v>508.09000000000003</v>
      </c>
      <c r="R291" s="23">
        <f t="shared" si="87"/>
        <v>515.50599999999997</v>
      </c>
      <c r="S291" s="23">
        <f t="shared" si="87"/>
        <v>522.92200000000003</v>
      </c>
      <c r="T291" s="23">
        <f t="shared" si="87"/>
        <v>530.33799999999997</v>
      </c>
      <c r="U291" s="23">
        <f t="shared" si="87"/>
        <v>537.75400000000002</v>
      </c>
      <c r="V291" s="47">
        <v>545.16999999999996</v>
      </c>
      <c r="W291" s="23">
        <f t="shared" si="88"/>
        <v>554.18999999999994</v>
      </c>
      <c r="X291" s="23">
        <f t="shared" si="88"/>
        <v>563.20999999999992</v>
      </c>
      <c r="Y291" s="23">
        <f t="shared" si="88"/>
        <v>572.23</v>
      </c>
      <c r="Z291" s="23">
        <f t="shared" si="88"/>
        <v>581.25</v>
      </c>
      <c r="AA291" s="47">
        <v>590.27</v>
      </c>
      <c r="AB291" s="23">
        <f t="shared" si="89"/>
        <v>600.07600000000002</v>
      </c>
      <c r="AC291" s="23">
        <f t="shared" si="89"/>
        <v>609.88199999999995</v>
      </c>
      <c r="AD291" s="23">
        <f t="shared" si="89"/>
        <v>619.68799999999999</v>
      </c>
      <c r="AE291" s="23">
        <f t="shared" si="89"/>
        <v>629.49399999999991</v>
      </c>
      <c r="AF291" s="47">
        <v>639.29999999999995</v>
      </c>
      <c r="AG291" s="23">
        <f t="shared" si="90"/>
        <v>649.53599999999994</v>
      </c>
      <c r="AH291" s="23">
        <f t="shared" si="90"/>
        <v>659.77199999999993</v>
      </c>
      <c r="AI291" s="23">
        <f t="shared" si="90"/>
        <v>670.00800000000004</v>
      </c>
      <c r="AJ291" s="23">
        <f t="shared" si="90"/>
        <v>680.24400000000003</v>
      </c>
      <c r="AK291" s="47">
        <v>690.48</v>
      </c>
    </row>
    <row r="292" spans="1:37">
      <c r="A292" s="2" t="s">
        <v>12</v>
      </c>
      <c r="B292" s="47"/>
      <c r="C292">
        <f t="shared" si="84"/>
        <v>0</v>
      </c>
      <c r="D292">
        <f t="shared" si="84"/>
        <v>0</v>
      </c>
      <c r="E292">
        <f t="shared" si="84"/>
        <v>0</v>
      </c>
      <c r="F292">
        <f t="shared" si="84"/>
        <v>0</v>
      </c>
      <c r="G292" s="47"/>
      <c r="H292" s="23">
        <f t="shared" si="85"/>
        <v>0</v>
      </c>
      <c r="I292" s="23">
        <f t="shared" si="85"/>
        <v>0</v>
      </c>
      <c r="J292" s="23">
        <f t="shared" si="85"/>
        <v>0</v>
      </c>
      <c r="K292" s="23">
        <f t="shared" si="85"/>
        <v>0</v>
      </c>
      <c r="L292" s="47"/>
      <c r="M292" s="23">
        <f t="shared" si="86"/>
        <v>0</v>
      </c>
      <c r="N292" s="23">
        <f t="shared" si="86"/>
        <v>0</v>
      </c>
      <c r="O292" s="23">
        <f t="shared" si="86"/>
        <v>0</v>
      </c>
      <c r="P292" s="23">
        <f t="shared" si="86"/>
        <v>0</v>
      </c>
      <c r="Q292" s="47"/>
      <c r="R292" s="23">
        <f t="shared" si="87"/>
        <v>0</v>
      </c>
      <c r="S292" s="23">
        <f t="shared" si="87"/>
        <v>0</v>
      </c>
      <c r="T292" s="23">
        <f t="shared" si="87"/>
        <v>0</v>
      </c>
      <c r="U292" s="23">
        <f t="shared" si="87"/>
        <v>0</v>
      </c>
      <c r="V292" s="47"/>
      <c r="W292" s="23">
        <f t="shared" si="88"/>
        <v>0</v>
      </c>
      <c r="X292" s="23">
        <f t="shared" si="88"/>
        <v>0</v>
      </c>
      <c r="Y292" s="23">
        <f t="shared" si="88"/>
        <v>0</v>
      </c>
      <c r="Z292" s="23">
        <f t="shared" si="88"/>
        <v>0</v>
      </c>
      <c r="AA292" s="47"/>
      <c r="AB292" s="23">
        <f t="shared" si="89"/>
        <v>0</v>
      </c>
      <c r="AC292" s="23">
        <f t="shared" si="89"/>
        <v>0</v>
      </c>
      <c r="AD292" s="23">
        <f t="shared" si="89"/>
        <v>0</v>
      </c>
      <c r="AE292" s="23">
        <f t="shared" si="89"/>
        <v>0</v>
      </c>
      <c r="AF292" s="47"/>
      <c r="AG292" s="23">
        <f t="shared" si="90"/>
        <v>0</v>
      </c>
      <c r="AH292" s="23">
        <f t="shared" si="90"/>
        <v>0</v>
      </c>
      <c r="AI292" s="23">
        <f t="shared" si="90"/>
        <v>0</v>
      </c>
      <c r="AJ292" s="23">
        <f t="shared" si="90"/>
        <v>0</v>
      </c>
      <c r="AK292" s="47"/>
    </row>
    <row r="293" spans="1:37">
      <c r="A293" s="2" t="s">
        <v>13</v>
      </c>
      <c r="B293" s="47"/>
      <c r="C293">
        <f t="shared" si="84"/>
        <v>0</v>
      </c>
      <c r="D293">
        <f t="shared" si="84"/>
        <v>0</v>
      </c>
      <c r="E293">
        <f t="shared" si="84"/>
        <v>0</v>
      </c>
      <c r="F293">
        <f t="shared" si="84"/>
        <v>0</v>
      </c>
      <c r="G293" s="47"/>
      <c r="H293" s="23">
        <f t="shared" si="85"/>
        <v>0</v>
      </c>
      <c r="I293" s="23">
        <f t="shared" si="85"/>
        <v>0</v>
      </c>
      <c r="J293" s="23">
        <f t="shared" si="85"/>
        <v>0</v>
      </c>
      <c r="K293" s="23">
        <f t="shared" si="85"/>
        <v>0</v>
      </c>
      <c r="L293" s="47"/>
      <c r="M293" s="23">
        <f t="shared" si="86"/>
        <v>0</v>
      </c>
      <c r="N293" s="23">
        <f t="shared" si="86"/>
        <v>0</v>
      </c>
      <c r="O293" s="23">
        <f t="shared" si="86"/>
        <v>0</v>
      </c>
      <c r="P293" s="23">
        <f t="shared" si="86"/>
        <v>0</v>
      </c>
      <c r="Q293" s="47"/>
      <c r="R293" s="23">
        <f t="shared" si="87"/>
        <v>0</v>
      </c>
      <c r="S293" s="23">
        <f t="shared" si="87"/>
        <v>0</v>
      </c>
      <c r="T293" s="23">
        <f t="shared" si="87"/>
        <v>0</v>
      </c>
      <c r="U293" s="23">
        <f t="shared" si="87"/>
        <v>0</v>
      </c>
      <c r="V293" s="47"/>
      <c r="W293" s="23">
        <f t="shared" si="88"/>
        <v>0</v>
      </c>
      <c r="X293" s="23">
        <f t="shared" si="88"/>
        <v>0</v>
      </c>
      <c r="Y293" s="23">
        <f t="shared" si="88"/>
        <v>0</v>
      </c>
      <c r="Z293" s="23">
        <f t="shared" si="88"/>
        <v>0</v>
      </c>
      <c r="AA293" s="47"/>
      <c r="AB293" s="23">
        <f t="shared" si="89"/>
        <v>0</v>
      </c>
      <c r="AC293" s="23">
        <f t="shared" si="89"/>
        <v>0</v>
      </c>
      <c r="AD293" s="23">
        <f t="shared" si="89"/>
        <v>0</v>
      </c>
      <c r="AE293" s="23">
        <f t="shared" si="89"/>
        <v>0</v>
      </c>
      <c r="AF293" s="47"/>
      <c r="AG293" s="23">
        <f t="shared" si="90"/>
        <v>0</v>
      </c>
      <c r="AH293" s="23">
        <f t="shared" si="90"/>
        <v>0</v>
      </c>
      <c r="AI293" s="23">
        <f t="shared" si="90"/>
        <v>0</v>
      </c>
      <c r="AJ293" s="23">
        <f t="shared" si="90"/>
        <v>0</v>
      </c>
      <c r="AK293" s="47"/>
    </row>
    <row r="294" spans="1:37">
      <c r="A294" s="2" t="s">
        <v>14</v>
      </c>
      <c r="B294" s="47"/>
      <c r="C294">
        <f t="shared" si="84"/>
        <v>0</v>
      </c>
      <c r="D294">
        <f t="shared" si="84"/>
        <v>0</v>
      </c>
      <c r="E294">
        <f t="shared" si="84"/>
        <v>0</v>
      </c>
      <c r="F294">
        <f t="shared" si="84"/>
        <v>0</v>
      </c>
      <c r="G294" s="47"/>
      <c r="H294" s="23">
        <f t="shared" si="85"/>
        <v>0</v>
      </c>
      <c r="I294" s="23">
        <f t="shared" si="85"/>
        <v>0</v>
      </c>
      <c r="J294" s="23">
        <f t="shared" si="85"/>
        <v>0</v>
      </c>
      <c r="K294" s="23">
        <f t="shared" si="85"/>
        <v>0</v>
      </c>
      <c r="L294" s="47"/>
      <c r="M294" s="23">
        <f t="shared" si="86"/>
        <v>0</v>
      </c>
      <c r="N294" s="23">
        <f t="shared" si="86"/>
        <v>0</v>
      </c>
      <c r="O294" s="23">
        <f t="shared" si="86"/>
        <v>0</v>
      </c>
      <c r="P294" s="23">
        <f t="shared" si="86"/>
        <v>0</v>
      </c>
      <c r="Q294" s="47"/>
      <c r="R294" s="23">
        <f t="shared" si="87"/>
        <v>0</v>
      </c>
      <c r="S294" s="23">
        <f t="shared" si="87"/>
        <v>0</v>
      </c>
      <c r="T294" s="23">
        <f t="shared" si="87"/>
        <v>0</v>
      </c>
      <c r="U294" s="23">
        <f t="shared" si="87"/>
        <v>0</v>
      </c>
      <c r="V294" s="47"/>
      <c r="W294" s="23">
        <f t="shared" si="88"/>
        <v>0</v>
      </c>
      <c r="X294" s="23">
        <f t="shared" si="88"/>
        <v>0</v>
      </c>
      <c r="Y294" s="23">
        <f t="shared" si="88"/>
        <v>0</v>
      </c>
      <c r="Z294" s="23">
        <f t="shared" si="88"/>
        <v>0</v>
      </c>
      <c r="AA294" s="47"/>
      <c r="AB294" s="23">
        <f t="shared" si="89"/>
        <v>0</v>
      </c>
      <c r="AC294" s="23">
        <f t="shared" si="89"/>
        <v>0</v>
      </c>
      <c r="AD294" s="23">
        <f t="shared" si="89"/>
        <v>0</v>
      </c>
      <c r="AE294" s="23">
        <f t="shared" si="89"/>
        <v>0</v>
      </c>
      <c r="AF294" s="47"/>
      <c r="AG294" s="23">
        <f t="shared" si="90"/>
        <v>0</v>
      </c>
      <c r="AH294" s="23">
        <f t="shared" si="90"/>
        <v>0</v>
      </c>
      <c r="AI294" s="23">
        <f t="shared" si="90"/>
        <v>0</v>
      </c>
      <c r="AJ294" s="23">
        <f t="shared" si="90"/>
        <v>0</v>
      </c>
      <c r="AK294" s="47"/>
    </row>
    <row r="295" spans="1:37">
      <c r="A295" s="2" t="s">
        <v>15</v>
      </c>
      <c r="B295" s="47">
        <v>41</v>
      </c>
      <c r="C295">
        <f t="shared" si="84"/>
        <v>42</v>
      </c>
      <c r="D295">
        <f t="shared" si="84"/>
        <v>43</v>
      </c>
      <c r="E295">
        <f t="shared" si="84"/>
        <v>44</v>
      </c>
      <c r="F295">
        <f t="shared" si="84"/>
        <v>45</v>
      </c>
      <c r="G295" s="47">
        <v>46</v>
      </c>
      <c r="H295" s="23">
        <f t="shared" si="85"/>
        <v>46</v>
      </c>
      <c r="I295" s="23">
        <f t="shared" si="85"/>
        <v>46</v>
      </c>
      <c r="J295" s="23">
        <f t="shared" si="85"/>
        <v>46</v>
      </c>
      <c r="K295" s="23">
        <f t="shared" si="85"/>
        <v>46</v>
      </c>
      <c r="L295" s="47">
        <v>46</v>
      </c>
      <c r="M295" s="23">
        <f t="shared" si="86"/>
        <v>46.6</v>
      </c>
      <c r="N295" s="23">
        <f t="shared" si="86"/>
        <v>47.2</v>
      </c>
      <c r="O295" s="23">
        <f t="shared" si="86"/>
        <v>47.8</v>
      </c>
      <c r="P295" s="23">
        <f t="shared" si="86"/>
        <v>48.4</v>
      </c>
      <c r="Q295" s="47">
        <v>49</v>
      </c>
      <c r="R295" s="23">
        <f t="shared" si="87"/>
        <v>49.6</v>
      </c>
      <c r="S295" s="23">
        <f t="shared" si="87"/>
        <v>50.2</v>
      </c>
      <c r="T295" s="23">
        <f t="shared" si="87"/>
        <v>50.8</v>
      </c>
      <c r="U295" s="23">
        <f t="shared" si="87"/>
        <v>51.4</v>
      </c>
      <c r="V295" s="47">
        <v>52</v>
      </c>
      <c r="W295" s="23">
        <f t="shared" si="88"/>
        <v>52.8</v>
      </c>
      <c r="X295" s="23">
        <f t="shared" si="88"/>
        <v>53.6</v>
      </c>
      <c r="Y295" s="23">
        <f t="shared" si="88"/>
        <v>54.4</v>
      </c>
      <c r="Z295" s="23">
        <f t="shared" si="88"/>
        <v>55.2</v>
      </c>
      <c r="AA295" s="47">
        <v>56</v>
      </c>
      <c r="AB295" s="23">
        <f t="shared" si="89"/>
        <v>57</v>
      </c>
      <c r="AC295" s="23">
        <f t="shared" si="89"/>
        <v>58</v>
      </c>
      <c r="AD295" s="23">
        <f t="shared" si="89"/>
        <v>59</v>
      </c>
      <c r="AE295" s="23">
        <f t="shared" si="89"/>
        <v>60</v>
      </c>
      <c r="AF295" s="47">
        <v>61</v>
      </c>
      <c r="AG295" s="23">
        <f t="shared" si="90"/>
        <v>62</v>
      </c>
      <c r="AH295" s="23">
        <f t="shared" si="90"/>
        <v>63</v>
      </c>
      <c r="AI295" s="23">
        <f t="shared" si="90"/>
        <v>64</v>
      </c>
      <c r="AJ295" s="23">
        <f t="shared" si="90"/>
        <v>65</v>
      </c>
      <c r="AK295" s="47">
        <v>66</v>
      </c>
    </row>
    <row r="296" spans="1:37">
      <c r="A296" s="2" t="s">
        <v>16</v>
      </c>
      <c r="B296" s="47"/>
      <c r="C296">
        <f t="shared" si="84"/>
        <v>0</v>
      </c>
      <c r="D296">
        <f t="shared" si="84"/>
        <v>0</v>
      </c>
      <c r="E296">
        <f t="shared" si="84"/>
        <v>0</v>
      </c>
      <c r="F296">
        <f t="shared" si="84"/>
        <v>0</v>
      </c>
      <c r="G296" s="47"/>
      <c r="H296" s="23">
        <f t="shared" si="85"/>
        <v>0</v>
      </c>
      <c r="I296" s="23">
        <f t="shared" si="85"/>
        <v>0</v>
      </c>
      <c r="J296" s="23">
        <f t="shared" si="85"/>
        <v>0</v>
      </c>
      <c r="K296" s="23">
        <f t="shared" si="85"/>
        <v>0</v>
      </c>
      <c r="L296" s="47"/>
      <c r="M296" s="23">
        <f t="shared" si="86"/>
        <v>0</v>
      </c>
      <c r="N296" s="23">
        <f t="shared" si="86"/>
        <v>0</v>
      </c>
      <c r="O296" s="23">
        <f t="shared" si="86"/>
        <v>0</v>
      </c>
      <c r="P296" s="23">
        <f t="shared" si="86"/>
        <v>0</v>
      </c>
      <c r="Q296" s="47"/>
      <c r="R296" s="23">
        <f t="shared" si="87"/>
        <v>0</v>
      </c>
      <c r="S296" s="23">
        <f t="shared" si="87"/>
        <v>0</v>
      </c>
      <c r="T296" s="23">
        <f t="shared" si="87"/>
        <v>0</v>
      </c>
      <c r="U296" s="23">
        <f t="shared" si="87"/>
        <v>0</v>
      </c>
      <c r="V296" s="47"/>
      <c r="W296" s="23">
        <f t="shared" si="88"/>
        <v>0</v>
      </c>
      <c r="X296" s="23">
        <f t="shared" si="88"/>
        <v>0</v>
      </c>
      <c r="Y296" s="23">
        <f t="shared" si="88"/>
        <v>0</v>
      </c>
      <c r="Z296" s="23">
        <f t="shared" si="88"/>
        <v>0</v>
      </c>
      <c r="AA296" s="47"/>
      <c r="AB296" s="23">
        <f t="shared" si="89"/>
        <v>0</v>
      </c>
      <c r="AC296" s="23">
        <f t="shared" si="89"/>
        <v>0</v>
      </c>
      <c r="AD296" s="23">
        <f t="shared" si="89"/>
        <v>0</v>
      </c>
      <c r="AE296" s="23">
        <f t="shared" si="89"/>
        <v>0</v>
      </c>
      <c r="AF296" s="47"/>
      <c r="AG296" s="23">
        <f t="shared" si="90"/>
        <v>0</v>
      </c>
      <c r="AH296" s="23">
        <f t="shared" si="90"/>
        <v>0</v>
      </c>
      <c r="AI296" s="23">
        <f t="shared" si="90"/>
        <v>0</v>
      </c>
      <c r="AJ296" s="23">
        <f t="shared" si="90"/>
        <v>0</v>
      </c>
      <c r="AK296" s="47"/>
    </row>
    <row r="297" spans="1:37">
      <c r="A297" s="16" t="s">
        <v>74</v>
      </c>
      <c r="B297" s="48"/>
      <c r="G297" s="48"/>
      <c r="H297" s="23"/>
      <c r="I297" s="23"/>
      <c r="J297" s="23"/>
      <c r="K297" s="23"/>
      <c r="L297" s="48"/>
      <c r="M297" s="23"/>
      <c r="N297" s="23"/>
      <c r="O297" s="23"/>
      <c r="P297" s="23"/>
      <c r="Q297" s="48"/>
      <c r="R297" s="23"/>
      <c r="S297" s="23"/>
      <c r="T297" s="23"/>
      <c r="U297" s="23"/>
      <c r="V297" s="48"/>
      <c r="W297" s="23"/>
      <c r="X297" s="23"/>
      <c r="Y297" s="23"/>
      <c r="Z297" s="23"/>
      <c r="AA297" s="48"/>
      <c r="AB297" s="23"/>
      <c r="AC297" s="23"/>
      <c r="AD297" s="23"/>
      <c r="AE297" s="23"/>
      <c r="AF297" s="48"/>
      <c r="AG297" s="23"/>
      <c r="AH297" s="23"/>
      <c r="AI297" s="23"/>
      <c r="AJ297" s="23"/>
      <c r="AK297" s="48"/>
    </row>
    <row r="298" spans="1:37">
      <c r="A298" s="2" t="s">
        <v>7</v>
      </c>
      <c r="B298" s="47">
        <v>225</v>
      </c>
      <c r="C298">
        <f t="shared" ref="C298:F307" si="91">$B298+((C$1-$B$1)*($G298-$B298)/($G$1-$B$1))</f>
        <v>230.2</v>
      </c>
      <c r="D298">
        <f t="shared" si="91"/>
        <v>235.4</v>
      </c>
      <c r="E298">
        <f t="shared" si="91"/>
        <v>240.6</v>
      </c>
      <c r="F298">
        <f t="shared" si="91"/>
        <v>245.8</v>
      </c>
      <c r="G298" s="47">
        <v>251</v>
      </c>
      <c r="H298" s="23">
        <f t="shared" ref="H298:K307" si="92">$G298+((H$1-$G$1)*($L298-$G298)/($L$1-$G$1))</f>
        <v>251.8</v>
      </c>
      <c r="I298" s="23">
        <f t="shared" si="92"/>
        <v>252.6</v>
      </c>
      <c r="J298" s="23">
        <f t="shared" si="92"/>
        <v>253.4</v>
      </c>
      <c r="K298" s="23">
        <f t="shared" si="92"/>
        <v>254.2</v>
      </c>
      <c r="L298" s="47">
        <v>255</v>
      </c>
      <c r="M298" s="23">
        <f t="shared" ref="M298:P307" si="93">$L298+((M$1-$L$1)*($Q298-$L298)/($Q$1-$L$1))</f>
        <v>257.60000000000002</v>
      </c>
      <c r="N298" s="23">
        <f t="shared" si="93"/>
        <v>260.2</v>
      </c>
      <c r="O298" s="23">
        <f t="shared" si="93"/>
        <v>262.8</v>
      </c>
      <c r="P298" s="23">
        <f t="shared" si="93"/>
        <v>265.39999999999998</v>
      </c>
      <c r="Q298" s="47">
        <v>268</v>
      </c>
      <c r="R298" s="23">
        <f t="shared" ref="R298:U307" si="94">$Q298+((R$1-$Q$1)*($V298-$Q298)/($V$1-$Q$1))</f>
        <v>268.8</v>
      </c>
      <c r="S298" s="23">
        <f t="shared" si="94"/>
        <v>269.60000000000002</v>
      </c>
      <c r="T298" s="23">
        <f t="shared" si="94"/>
        <v>270.39999999999998</v>
      </c>
      <c r="U298" s="23">
        <f t="shared" si="94"/>
        <v>271.2</v>
      </c>
      <c r="V298" s="47">
        <v>272</v>
      </c>
      <c r="W298" s="23">
        <f t="shared" ref="W298:Z307" si="95">$V298+((W$1-$V$1)*($AA298-$V298)/($AA$1-$V$1))</f>
        <v>275.2</v>
      </c>
      <c r="X298" s="23">
        <f t="shared" si="95"/>
        <v>278.39999999999998</v>
      </c>
      <c r="Y298" s="23">
        <f t="shared" si="95"/>
        <v>281.60000000000002</v>
      </c>
      <c r="Z298" s="23">
        <f t="shared" si="95"/>
        <v>284.8</v>
      </c>
      <c r="AA298" s="47">
        <v>288</v>
      </c>
      <c r="AB298" s="23">
        <f t="shared" ref="AB298:AE307" si="96">$AA298+((AB$1-$AA$1)*($AF298-$AA298)/($AF$1-$AA$1))</f>
        <v>292.8</v>
      </c>
      <c r="AC298" s="23">
        <f t="shared" si="96"/>
        <v>297.60000000000002</v>
      </c>
      <c r="AD298" s="23">
        <f t="shared" si="96"/>
        <v>302.39999999999998</v>
      </c>
      <c r="AE298" s="23">
        <f t="shared" si="96"/>
        <v>307.2</v>
      </c>
      <c r="AF298" s="47">
        <v>312</v>
      </c>
      <c r="AG298" s="23">
        <f t="shared" ref="AG298:AJ307" si="97">$AF298+((AG$1-$AF$1)*($AK298-$AF298)/($AK$1-$AF$1))</f>
        <v>317</v>
      </c>
      <c r="AH298" s="23">
        <f t="shared" si="97"/>
        <v>322</v>
      </c>
      <c r="AI298" s="23">
        <f t="shared" si="97"/>
        <v>327</v>
      </c>
      <c r="AJ298" s="23">
        <f t="shared" si="97"/>
        <v>332</v>
      </c>
      <c r="AK298" s="47">
        <v>337</v>
      </c>
    </row>
    <row r="299" spans="1:37">
      <c r="A299" s="2" t="s">
        <v>8</v>
      </c>
      <c r="B299" s="47">
        <v>491</v>
      </c>
      <c r="C299">
        <f t="shared" si="91"/>
        <v>502.6</v>
      </c>
      <c r="D299">
        <f t="shared" si="91"/>
        <v>514.20000000000005</v>
      </c>
      <c r="E299">
        <f t="shared" si="91"/>
        <v>525.79999999999995</v>
      </c>
      <c r="F299">
        <f t="shared" si="91"/>
        <v>537.4</v>
      </c>
      <c r="G299" s="47">
        <v>549</v>
      </c>
      <c r="H299" s="23">
        <f t="shared" si="92"/>
        <v>550.4</v>
      </c>
      <c r="I299" s="23">
        <f t="shared" si="92"/>
        <v>551.79999999999995</v>
      </c>
      <c r="J299" s="23">
        <f t="shared" si="92"/>
        <v>553.20000000000005</v>
      </c>
      <c r="K299" s="23">
        <f t="shared" si="92"/>
        <v>554.6</v>
      </c>
      <c r="L299" s="47">
        <v>556</v>
      </c>
      <c r="M299" s="23">
        <f t="shared" si="93"/>
        <v>561.6</v>
      </c>
      <c r="N299" s="23">
        <f t="shared" si="93"/>
        <v>567.20000000000005</v>
      </c>
      <c r="O299" s="23">
        <f t="shared" si="93"/>
        <v>572.79999999999995</v>
      </c>
      <c r="P299" s="23">
        <f t="shared" si="93"/>
        <v>578.4</v>
      </c>
      <c r="Q299" s="47">
        <v>584</v>
      </c>
      <c r="R299" s="23">
        <f t="shared" si="94"/>
        <v>592.20000000000005</v>
      </c>
      <c r="S299" s="23">
        <f t="shared" si="94"/>
        <v>600.4</v>
      </c>
      <c r="T299" s="23">
        <f t="shared" si="94"/>
        <v>608.6</v>
      </c>
      <c r="U299" s="23">
        <f t="shared" si="94"/>
        <v>616.79999999999995</v>
      </c>
      <c r="V299" s="47">
        <v>625</v>
      </c>
      <c r="W299" s="23">
        <f t="shared" si="95"/>
        <v>635.20000000000005</v>
      </c>
      <c r="X299" s="23">
        <f t="shared" si="95"/>
        <v>645.4</v>
      </c>
      <c r="Y299" s="23">
        <f t="shared" si="95"/>
        <v>655.6</v>
      </c>
      <c r="Z299" s="23">
        <f t="shared" si="95"/>
        <v>665.8</v>
      </c>
      <c r="AA299" s="47">
        <v>676</v>
      </c>
      <c r="AB299" s="23">
        <f t="shared" si="96"/>
        <v>687.4</v>
      </c>
      <c r="AC299" s="23">
        <f t="shared" si="96"/>
        <v>698.8</v>
      </c>
      <c r="AD299" s="23">
        <f t="shared" si="96"/>
        <v>710.2</v>
      </c>
      <c r="AE299" s="23">
        <f t="shared" si="96"/>
        <v>721.6</v>
      </c>
      <c r="AF299" s="47">
        <v>733</v>
      </c>
      <c r="AG299" s="23">
        <f t="shared" si="97"/>
        <v>734.8</v>
      </c>
      <c r="AH299" s="23">
        <f t="shared" si="97"/>
        <v>736.6</v>
      </c>
      <c r="AI299" s="23">
        <f t="shared" si="97"/>
        <v>738.4</v>
      </c>
      <c r="AJ299" s="23">
        <f t="shared" si="97"/>
        <v>740.2</v>
      </c>
      <c r="AK299" s="47">
        <v>742</v>
      </c>
    </row>
    <row r="300" spans="1:37">
      <c r="A300" s="2" t="s">
        <v>9</v>
      </c>
      <c r="B300" s="47">
        <v>430</v>
      </c>
      <c r="C300">
        <f t="shared" si="91"/>
        <v>440.2</v>
      </c>
      <c r="D300">
        <f t="shared" si="91"/>
        <v>450.4</v>
      </c>
      <c r="E300">
        <f t="shared" si="91"/>
        <v>460.6</v>
      </c>
      <c r="F300">
        <f t="shared" si="91"/>
        <v>470.8</v>
      </c>
      <c r="G300" s="47">
        <v>481</v>
      </c>
      <c r="H300" s="23">
        <f t="shared" si="92"/>
        <v>482.4</v>
      </c>
      <c r="I300" s="23">
        <f t="shared" si="92"/>
        <v>483.8</v>
      </c>
      <c r="J300" s="23">
        <f t="shared" si="92"/>
        <v>485.2</v>
      </c>
      <c r="K300" s="23">
        <f t="shared" si="92"/>
        <v>486.6</v>
      </c>
      <c r="L300" s="47">
        <v>488</v>
      </c>
      <c r="M300" s="23">
        <f t="shared" si="93"/>
        <v>492.8</v>
      </c>
      <c r="N300" s="23">
        <f t="shared" si="93"/>
        <v>497.6</v>
      </c>
      <c r="O300" s="23">
        <f t="shared" si="93"/>
        <v>502.4</v>
      </c>
      <c r="P300" s="23">
        <f t="shared" si="93"/>
        <v>507.2</v>
      </c>
      <c r="Q300" s="47">
        <v>512</v>
      </c>
      <c r="R300" s="23">
        <f t="shared" si="94"/>
        <v>519.20000000000005</v>
      </c>
      <c r="S300" s="23">
        <f t="shared" si="94"/>
        <v>526.4</v>
      </c>
      <c r="T300" s="23">
        <f t="shared" si="94"/>
        <v>533.6</v>
      </c>
      <c r="U300" s="23">
        <f t="shared" si="94"/>
        <v>540.79999999999995</v>
      </c>
      <c r="V300" s="47">
        <v>548</v>
      </c>
      <c r="W300" s="23">
        <f t="shared" si="95"/>
        <v>557</v>
      </c>
      <c r="X300" s="23">
        <f t="shared" si="95"/>
        <v>566</v>
      </c>
      <c r="Y300" s="23">
        <f t="shared" si="95"/>
        <v>575</v>
      </c>
      <c r="Z300" s="23">
        <f t="shared" si="95"/>
        <v>584</v>
      </c>
      <c r="AA300" s="47">
        <v>593</v>
      </c>
      <c r="AB300" s="23">
        <f t="shared" si="96"/>
        <v>602.79999999999995</v>
      </c>
      <c r="AC300" s="23">
        <f t="shared" si="96"/>
        <v>612.6</v>
      </c>
      <c r="AD300" s="23">
        <f t="shared" si="96"/>
        <v>622.4</v>
      </c>
      <c r="AE300" s="23">
        <f t="shared" si="96"/>
        <v>632.20000000000005</v>
      </c>
      <c r="AF300" s="47">
        <v>642</v>
      </c>
      <c r="AG300" s="23">
        <f t="shared" si="97"/>
        <v>652.4</v>
      </c>
      <c r="AH300" s="23">
        <f t="shared" si="97"/>
        <v>662.8</v>
      </c>
      <c r="AI300" s="23">
        <f t="shared" si="97"/>
        <v>673.2</v>
      </c>
      <c r="AJ300" s="23">
        <f t="shared" si="97"/>
        <v>683.6</v>
      </c>
      <c r="AK300" s="47">
        <v>694</v>
      </c>
    </row>
    <row r="301" spans="1:37">
      <c r="A301" s="2" t="s">
        <v>10</v>
      </c>
      <c r="B301" s="47"/>
      <c r="C301">
        <f t="shared" si="91"/>
        <v>0</v>
      </c>
      <c r="D301">
        <f t="shared" si="91"/>
        <v>0</v>
      </c>
      <c r="E301">
        <f t="shared" si="91"/>
        <v>0</v>
      </c>
      <c r="F301">
        <f t="shared" si="91"/>
        <v>0</v>
      </c>
      <c r="G301" s="47"/>
      <c r="H301" s="23">
        <f t="shared" si="92"/>
        <v>0</v>
      </c>
      <c r="I301" s="23">
        <f t="shared" si="92"/>
        <v>0</v>
      </c>
      <c r="J301" s="23">
        <f t="shared" si="92"/>
        <v>0</v>
      </c>
      <c r="K301" s="23">
        <f t="shared" si="92"/>
        <v>0</v>
      </c>
      <c r="L301" s="47"/>
      <c r="M301" s="23">
        <f t="shared" si="93"/>
        <v>0</v>
      </c>
      <c r="N301" s="23">
        <f t="shared" si="93"/>
        <v>0</v>
      </c>
      <c r="O301" s="23">
        <f t="shared" si="93"/>
        <v>0</v>
      </c>
      <c r="P301" s="23">
        <f t="shared" si="93"/>
        <v>0</v>
      </c>
      <c r="Q301" s="47"/>
      <c r="R301" s="23">
        <f t="shared" si="94"/>
        <v>0</v>
      </c>
      <c r="S301" s="23">
        <f t="shared" si="94"/>
        <v>0</v>
      </c>
      <c r="T301" s="23">
        <f t="shared" si="94"/>
        <v>0</v>
      </c>
      <c r="U301" s="23">
        <f t="shared" si="94"/>
        <v>0</v>
      </c>
      <c r="V301" s="47"/>
      <c r="W301" s="23">
        <f t="shared" si="95"/>
        <v>0</v>
      </c>
      <c r="X301" s="23">
        <f t="shared" si="95"/>
        <v>0</v>
      </c>
      <c r="Y301" s="23">
        <f t="shared" si="95"/>
        <v>0</v>
      </c>
      <c r="Z301" s="23">
        <f t="shared" si="95"/>
        <v>0</v>
      </c>
      <c r="AA301" s="47"/>
      <c r="AB301" s="23">
        <f t="shared" si="96"/>
        <v>0</v>
      </c>
      <c r="AC301" s="23">
        <f t="shared" si="96"/>
        <v>0</v>
      </c>
      <c r="AD301" s="23">
        <f t="shared" si="96"/>
        <v>0</v>
      </c>
      <c r="AE301" s="23">
        <f t="shared" si="96"/>
        <v>0</v>
      </c>
      <c r="AF301" s="47"/>
      <c r="AG301" s="23">
        <f t="shared" si="97"/>
        <v>0</v>
      </c>
      <c r="AH301" s="23">
        <f t="shared" si="97"/>
        <v>0</v>
      </c>
      <c r="AI301" s="23">
        <f t="shared" si="97"/>
        <v>0</v>
      </c>
      <c r="AJ301" s="23">
        <f t="shared" si="97"/>
        <v>0</v>
      </c>
      <c r="AK301" s="47"/>
    </row>
    <row r="302" spans="1:37">
      <c r="A302" s="2" t="s">
        <v>11</v>
      </c>
      <c r="B302" s="47">
        <v>550</v>
      </c>
      <c r="C302">
        <f t="shared" si="91"/>
        <v>562.79999999999995</v>
      </c>
      <c r="D302">
        <f t="shared" si="91"/>
        <v>575.6</v>
      </c>
      <c r="E302">
        <f t="shared" si="91"/>
        <v>588.4</v>
      </c>
      <c r="F302">
        <f t="shared" si="91"/>
        <v>601.20000000000005</v>
      </c>
      <c r="G302" s="47">
        <v>614</v>
      </c>
      <c r="H302" s="23">
        <f t="shared" si="92"/>
        <v>615.79999999999995</v>
      </c>
      <c r="I302" s="23">
        <f t="shared" si="92"/>
        <v>617.6</v>
      </c>
      <c r="J302" s="23">
        <f t="shared" si="92"/>
        <v>619.4</v>
      </c>
      <c r="K302" s="23">
        <f t="shared" si="92"/>
        <v>621.20000000000005</v>
      </c>
      <c r="L302" s="47">
        <v>623</v>
      </c>
      <c r="M302" s="23">
        <f t="shared" si="93"/>
        <v>629.20000000000005</v>
      </c>
      <c r="N302" s="23">
        <f t="shared" si="93"/>
        <v>635.4</v>
      </c>
      <c r="O302" s="23">
        <f t="shared" si="93"/>
        <v>641.6</v>
      </c>
      <c r="P302" s="23">
        <f t="shared" si="93"/>
        <v>647.79999999999995</v>
      </c>
      <c r="Q302" s="47">
        <v>654</v>
      </c>
      <c r="R302" s="23">
        <f t="shared" si="94"/>
        <v>663.2</v>
      </c>
      <c r="S302" s="23">
        <f t="shared" si="94"/>
        <v>672.4</v>
      </c>
      <c r="T302" s="23">
        <f t="shared" si="94"/>
        <v>681.6</v>
      </c>
      <c r="U302" s="23">
        <f t="shared" si="94"/>
        <v>690.8</v>
      </c>
      <c r="V302" s="47">
        <v>700</v>
      </c>
      <c r="W302" s="23">
        <f t="shared" si="95"/>
        <v>711.4</v>
      </c>
      <c r="X302" s="23">
        <f t="shared" si="95"/>
        <v>722.8</v>
      </c>
      <c r="Y302" s="23">
        <f t="shared" si="95"/>
        <v>734.2</v>
      </c>
      <c r="Z302" s="23">
        <f t="shared" si="95"/>
        <v>745.6</v>
      </c>
      <c r="AA302" s="47">
        <v>757</v>
      </c>
      <c r="AB302" s="23">
        <f t="shared" si="96"/>
        <v>769.8</v>
      </c>
      <c r="AC302" s="23">
        <f t="shared" si="96"/>
        <v>782.6</v>
      </c>
      <c r="AD302" s="23">
        <f t="shared" si="96"/>
        <v>795.4</v>
      </c>
      <c r="AE302" s="23">
        <f t="shared" si="96"/>
        <v>808.2</v>
      </c>
      <c r="AF302" s="47">
        <v>821</v>
      </c>
      <c r="AG302" s="23">
        <f t="shared" si="97"/>
        <v>834.19999999999993</v>
      </c>
      <c r="AH302" s="23">
        <f t="shared" si="97"/>
        <v>847.4</v>
      </c>
      <c r="AI302" s="23">
        <f t="shared" si="97"/>
        <v>860.59999999999991</v>
      </c>
      <c r="AJ302" s="23">
        <f t="shared" si="97"/>
        <v>873.8</v>
      </c>
      <c r="AK302" s="47">
        <v>886.99999999999989</v>
      </c>
    </row>
    <row r="303" spans="1:37">
      <c r="A303" s="2" t="s">
        <v>12</v>
      </c>
      <c r="B303" s="47"/>
      <c r="C303">
        <f t="shared" si="91"/>
        <v>0</v>
      </c>
      <c r="D303">
        <f t="shared" si="91"/>
        <v>0</v>
      </c>
      <c r="E303">
        <f t="shared" si="91"/>
        <v>0</v>
      </c>
      <c r="F303">
        <f t="shared" si="91"/>
        <v>0</v>
      </c>
      <c r="G303" s="47"/>
      <c r="H303" s="23">
        <f t="shared" si="92"/>
        <v>0</v>
      </c>
      <c r="I303" s="23">
        <f t="shared" si="92"/>
        <v>0</v>
      </c>
      <c r="J303" s="23">
        <f t="shared" si="92"/>
        <v>0</v>
      </c>
      <c r="K303" s="23">
        <f t="shared" si="92"/>
        <v>0</v>
      </c>
      <c r="L303" s="47"/>
      <c r="M303" s="23">
        <f t="shared" si="93"/>
        <v>0</v>
      </c>
      <c r="N303" s="23">
        <f t="shared" si="93"/>
        <v>0</v>
      </c>
      <c r="O303" s="23">
        <f t="shared" si="93"/>
        <v>0</v>
      </c>
      <c r="P303" s="23">
        <f t="shared" si="93"/>
        <v>0</v>
      </c>
      <c r="Q303" s="47"/>
      <c r="R303" s="23">
        <f t="shared" si="94"/>
        <v>0</v>
      </c>
      <c r="S303" s="23">
        <f t="shared" si="94"/>
        <v>0</v>
      </c>
      <c r="T303" s="23">
        <f t="shared" si="94"/>
        <v>0</v>
      </c>
      <c r="U303" s="23">
        <f t="shared" si="94"/>
        <v>0</v>
      </c>
      <c r="V303" s="47"/>
      <c r="W303" s="23">
        <f t="shared" si="95"/>
        <v>0</v>
      </c>
      <c r="X303" s="23">
        <f t="shared" si="95"/>
        <v>0</v>
      </c>
      <c r="Y303" s="23">
        <f t="shared" si="95"/>
        <v>0</v>
      </c>
      <c r="Z303" s="23">
        <f t="shared" si="95"/>
        <v>0</v>
      </c>
      <c r="AA303" s="47"/>
      <c r="AB303" s="23">
        <f t="shared" si="96"/>
        <v>0</v>
      </c>
      <c r="AC303" s="23">
        <f t="shared" si="96"/>
        <v>0</v>
      </c>
      <c r="AD303" s="23">
        <f t="shared" si="96"/>
        <v>0</v>
      </c>
      <c r="AE303" s="23">
        <f t="shared" si="96"/>
        <v>0</v>
      </c>
      <c r="AF303" s="47"/>
      <c r="AG303" s="23">
        <f t="shared" si="97"/>
        <v>0</v>
      </c>
      <c r="AH303" s="23">
        <f t="shared" si="97"/>
        <v>0</v>
      </c>
      <c r="AI303" s="23">
        <f t="shared" si="97"/>
        <v>0</v>
      </c>
      <c r="AJ303" s="23">
        <f t="shared" si="97"/>
        <v>0</v>
      </c>
      <c r="AK303" s="47"/>
    </row>
    <row r="304" spans="1:37">
      <c r="A304" s="2" t="s">
        <v>13</v>
      </c>
      <c r="B304" s="47"/>
      <c r="C304">
        <f t="shared" si="91"/>
        <v>0</v>
      </c>
      <c r="D304">
        <f t="shared" si="91"/>
        <v>0</v>
      </c>
      <c r="E304">
        <f t="shared" si="91"/>
        <v>0</v>
      </c>
      <c r="F304">
        <f t="shared" si="91"/>
        <v>0</v>
      </c>
      <c r="G304" s="47"/>
      <c r="H304" s="23">
        <f t="shared" si="92"/>
        <v>0</v>
      </c>
      <c r="I304" s="23">
        <f t="shared" si="92"/>
        <v>0</v>
      </c>
      <c r="J304" s="23">
        <f t="shared" si="92"/>
        <v>0</v>
      </c>
      <c r="K304" s="23">
        <f t="shared" si="92"/>
        <v>0</v>
      </c>
      <c r="L304" s="47"/>
      <c r="M304" s="23">
        <f t="shared" si="93"/>
        <v>0</v>
      </c>
      <c r="N304" s="23">
        <f t="shared" si="93"/>
        <v>0</v>
      </c>
      <c r="O304" s="23">
        <f t="shared" si="93"/>
        <v>0</v>
      </c>
      <c r="P304" s="23">
        <f t="shared" si="93"/>
        <v>0</v>
      </c>
      <c r="Q304" s="47"/>
      <c r="R304" s="23">
        <f t="shared" si="94"/>
        <v>0</v>
      </c>
      <c r="S304" s="23">
        <f t="shared" si="94"/>
        <v>0</v>
      </c>
      <c r="T304" s="23">
        <f t="shared" si="94"/>
        <v>0</v>
      </c>
      <c r="U304" s="23">
        <f t="shared" si="94"/>
        <v>0</v>
      </c>
      <c r="V304" s="47"/>
      <c r="W304" s="23">
        <f t="shared" si="95"/>
        <v>0</v>
      </c>
      <c r="X304" s="23">
        <f t="shared" si="95"/>
        <v>0</v>
      </c>
      <c r="Y304" s="23">
        <f t="shared" si="95"/>
        <v>0</v>
      </c>
      <c r="Z304" s="23">
        <f t="shared" si="95"/>
        <v>0</v>
      </c>
      <c r="AA304" s="47"/>
      <c r="AB304" s="23">
        <f t="shared" si="96"/>
        <v>0</v>
      </c>
      <c r="AC304" s="23">
        <f t="shared" si="96"/>
        <v>0</v>
      </c>
      <c r="AD304" s="23">
        <f t="shared" si="96"/>
        <v>0</v>
      </c>
      <c r="AE304" s="23">
        <f t="shared" si="96"/>
        <v>0</v>
      </c>
      <c r="AF304" s="47"/>
      <c r="AG304" s="23">
        <f t="shared" si="97"/>
        <v>0</v>
      </c>
      <c r="AH304" s="23">
        <f t="shared" si="97"/>
        <v>0</v>
      </c>
      <c r="AI304" s="23">
        <f t="shared" si="97"/>
        <v>0</v>
      </c>
      <c r="AJ304" s="23">
        <f t="shared" si="97"/>
        <v>0</v>
      </c>
      <c r="AK304" s="47"/>
    </row>
    <row r="305" spans="1:37">
      <c r="A305" s="2" t="s">
        <v>14</v>
      </c>
      <c r="B305" s="47">
        <v>220</v>
      </c>
      <c r="C305">
        <f t="shared" si="91"/>
        <v>225.2</v>
      </c>
      <c r="D305">
        <f t="shared" si="91"/>
        <v>230.4</v>
      </c>
      <c r="E305">
        <f t="shared" si="91"/>
        <v>235.6</v>
      </c>
      <c r="F305">
        <f t="shared" si="91"/>
        <v>240.8</v>
      </c>
      <c r="G305" s="47">
        <v>246</v>
      </c>
      <c r="H305" s="23">
        <f t="shared" si="92"/>
        <v>246.8</v>
      </c>
      <c r="I305" s="23">
        <f t="shared" si="92"/>
        <v>247.6</v>
      </c>
      <c r="J305" s="23">
        <f t="shared" si="92"/>
        <v>248.4</v>
      </c>
      <c r="K305" s="23">
        <f t="shared" si="92"/>
        <v>249.2</v>
      </c>
      <c r="L305" s="47">
        <v>250</v>
      </c>
      <c r="M305" s="23">
        <f t="shared" si="93"/>
        <v>252.4</v>
      </c>
      <c r="N305" s="23">
        <f t="shared" si="93"/>
        <v>254.8</v>
      </c>
      <c r="O305" s="23">
        <f t="shared" si="93"/>
        <v>257.2</v>
      </c>
      <c r="P305" s="23">
        <f t="shared" si="93"/>
        <v>259.60000000000002</v>
      </c>
      <c r="Q305" s="47">
        <v>262</v>
      </c>
      <c r="R305" s="23">
        <f t="shared" si="94"/>
        <v>265.8</v>
      </c>
      <c r="S305" s="23">
        <f t="shared" si="94"/>
        <v>269.60000000000002</v>
      </c>
      <c r="T305" s="23">
        <f t="shared" si="94"/>
        <v>273.39999999999998</v>
      </c>
      <c r="U305" s="23">
        <f t="shared" si="94"/>
        <v>277.2</v>
      </c>
      <c r="V305" s="47">
        <v>281</v>
      </c>
      <c r="W305" s="23">
        <f t="shared" si="95"/>
        <v>285.39999999999998</v>
      </c>
      <c r="X305" s="23">
        <f t="shared" si="95"/>
        <v>289.8</v>
      </c>
      <c r="Y305" s="23">
        <f t="shared" si="95"/>
        <v>294.2</v>
      </c>
      <c r="Z305" s="23">
        <f t="shared" si="95"/>
        <v>298.60000000000002</v>
      </c>
      <c r="AA305" s="47">
        <v>303</v>
      </c>
      <c r="AB305" s="23">
        <f t="shared" si="96"/>
        <v>308.2</v>
      </c>
      <c r="AC305" s="23">
        <f t="shared" si="96"/>
        <v>313.39999999999998</v>
      </c>
      <c r="AD305" s="23">
        <f t="shared" si="96"/>
        <v>318.60000000000002</v>
      </c>
      <c r="AE305" s="23">
        <f t="shared" si="96"/>
        <v>323.8</v>
      </c>
      <c r="AF305" s="47">
        <v>329</v>
      </c>
      <c r="AG305" s="23">
        <f t="shared" si="97"/>
        <v>334.2</v>
      </c>
      <c r="AH305" s="23">
        <f t="shared" si="97"/>
        <v>339.4</v>
      </c>
      <c r="AI305" s="23">
        <f t="shared" si="97"/>
        <v>344.6</v>
      </c>
      <c r="AJ305" s="23">
        <f t="shared" si="97"/>
        <v>349.8</v>
      </c>
      <c r="AK305" s="47">
        <v>355</v>
      </c>
    </row>
    <row r="306" spans="1:37">
      <c r="A306" s="2" t="s">
        <v>15</v>
      </c>
      <c r="B306" s="47"/>
      <c r="C306">
        <f t="shared" si="91"/>
        <v>0</v>
      </c>
      <c r="D306">
        <f t="shared" si="91"/>
        <v>0</v>
      </c>
      <c r="E306">
        <f t="shared" si="91"/>
        <v>0</v>
      </c>
      <c r="F306">
        <f t="shared" si="91"/>
        <v>0</v>
      </c>
      <c r="G306" s="47"/>
      <c r="H306" s="23">
        <f t="shared" si="92"/>
        <v>0</v>
      </c>
      <c r="I306" s="23">
        <f t="shared" si="92"/>
        <v>0</v>
      </c>
      <c r="J306" s="23">
        <f t="shared" si="92"/>
        <v>0</v>
      </c>
      <c r="K306" s="23">
        <f t="shared" si="92"/>
        <v>0</v>
      </c>
      <c r="L306" s="47"/>
      <c r="M306" s="23">
        <f t="shared" si="93"/>
        <v>0</v>
      </c>
      <c r="N306" s="23">
        <f t="shared" si="93"/>
        <v>0</v>
      </c>
      <c r="O306" s="23">
        <f t="shared" si="93"/>
        <v>0</v>
      </c>
      <c r="P306" s="23">
        <f t="shared" si="93"/>
        <v>0</v>
      </c>
      <c r="Q306" s="47"/>
      <c r="R306" s="23">
        <f t="shared" si="94"/>
        <v>0</v>
      </c>
      <c r="S306" s="23">
        <f t="shared" si="94"/>
        <v>0</v>
      </c>
      <c r="T306" s="23">
        <f t="shared" si="94"/>
        <v>0</v>
      </c>
      <c r="U306" s="23">
        <f t="shared" si="94"/>
        <v>0</v>
      </c>
      <c r="V306" s="47"/>
      <c r="W306" s="23">
        <f t="shared" si="95"/>
        <v>0</v>
      </c>
      <c r="X306" s="23">
        <f t="shared" si="95"/>
        <v>0</v>
      </c>
      <c r="Y306" s="23">
        <f t="shared" si="95"/>
        <v>0</v>
      </c>
      <c r="Z306" s="23">
        <f t="shared" si="95"/>
        <v>0</v>
      </c>
      <c r="AA306" s="47"/>
      <c r="AB306" s="23">
        <f t="shared" si="96"/>
        <v>0</v>
      </c>
      <c r="AC306" s="23">
        <f t="shared" si="96"/>
        <v>0</v>
      </c>
      <c r="AD306" s="23">
        <f t="shared" si="96"/>
        <v>0</v>
      </c>
      <c r="AE306" s="23">
        <f t="shared" si="96"/>
        <v>0</v>
      </c>
      <c r="AF306" s="47"/>
      <c r="AG306" s="23">
        <f t="shared" si="97"/>
        <v>0</v>
      </c>
      <c r="AH306" s="23">
        <f t="shared" si="97"/>
        <v>0</v>
      </c>
      <c r="AI306" s="23">
        <f t="shared" si="97"/>
        <v>0</v>
      </c>
      <c r="AJ306" s="23">
        <f t="shared" si="97"/>
        <v>0</v>
      </c>
      <c r="AK306" s="47"/>
    </row>
    <row r="307" spans="1:37">
      <c r="A307" s="2" t="s">
        <v>16</v>
      </c>
      <c r="B307" s="47"/>
      <c r="C307">
        <f t="shared" si="91"/>
        <v>0</v>
      </c>
      <c r="D307">
        <f t="shared" si="91"/>
        <v>0</v>
      </c>
      <c r="E307">
        <f t="shared" si="91"/>
        <v>0</v>
      </c>
      <c r="F307">
        <f t="shared" si="91"/>
        <v>0</v>
      </c>
      <c r="G307" s="47"/>
      <c r="H307" s="23">
        <f t="shared" si="92"/>
        <v>0</v>
      </c>
      <c r="I307" s="23">
        <f t="shared" si="92"/>
        <v>0</v>
      </c>
      <c r="J307" s="23">
        <f t="shared" si="92"/>
        <v>0</v>
      </c>
      <c r="K307" s="23">
        <f t="shared" si="92"/>
        <v>0</v>
      </c>
      <c r="L307" s="47"/>
      <c r="M307" s="23">
        <f t="shared" si="93"/>
        <v>0</v>
      </c>
      <c r="N307" s="23">
        <f t="shared" si="93"/>
        <v>0</v>
      </c>
      <c r="O307" s="23">
        <f t="shared" si="93"/>
        <v>0</v>
      </c>
      <c r="P307" s="23">
        <f t="shared" si="93"/>
        <v>0</v>
      </c>
      <c r="Q307" s="47"/>
      <c r="R307" s="23">
        <f t="shared" si="94"/>
        <v>0</v>
      </c>
      <c r="S307" s="23">
        <f t="shared" si="94"/>
        <v>0</v>
      </c>
      <c r="T307" s="23">
        <f t="shared" si="94"/>
        <v>0</v>
      </c>
      <c r="U307" s="23">
        <f t="shared" si="94"/>
        <v>0</v>
      </c>
      <c r="V307" s="47"/>
      <c r="W307" s="23">
        <f t="shared" si="95"/>
        <v>0</v>
      </c>
      <c r="X307" s="23">
        <f t="shared" si="95"/>
        <v>0</v>
      </c>
      <c r="Y307" s="23">
        <f t="shared" si="95"/>
        <v>0</v>
      </c>
      <c r="Z307" s="23">
        <f t="shared" si="95"/>
        <v>0</v>
      </c>
      <c r="AA307" s="47"/>
      <c r="AB307" s="23">
        <f t="shared" si="96"/>
        <v>0</v>
      </c>
      <c r="AC307" s="23">
        <f t="shared" si="96"/>
        <v>0</v>
      </c>
      <c r="AD307" s="23">
        <f t="shared" si="96"/>
        <v>0</v>
      </c>
      <c r="AE307" s="23">
        <f t="shared" si="96"/>
        <v>0</v>
      </c>
      <c r="AF307" s="47"/>
      <c r="AG307" s="23">
        <f t="shared" si="97"/>
        <v>0</v>
      </c>
      <c r="AH307" s="23">
        <f t="shared" si="97"/>
        <v>0</v>
      </c>
      <c r="AI307" s="23">
        <f t="shared" si="97"/>
        <v>0</v>
      </c>
      <c r="AJ307" s="23">
        <f t="shared" si="97"/>
        <v>0</v>
      </c>
      <c r="AK307" s="47"/>
    </row>
    <row r="312" spans="1:37">
      <c r="B312" s="47"/>
      <c r="G312" s="47"/>
      <c r="H312" s="23"/>
      <c r="I312" s="23"/>
      <c r="J312" s="23"/>
      <c r="K312" s="23"/>
      <c r="L312" s="47"/>
      <c r="M312" s="23"/>
      <c r="N312" s="23"/>
      <c r="O312" s="23"/>
      <c r="P312" s="23"/>
      <c r="Q312" s="47"/>
      <c r="R312" s="23"/>
      <c r="S312" s="23"/>
      <c r="T312" s="23"/>
      <c r="U312" s="23"/>
      <c r="V312" s="47"/>
      <c r="W312" s="23"/>
      <c r="X312" s="23"/>
      <c r="Y312" s="23"/>
      <c r="Z312" s="23"/>
      <c r="AA312" s="47"/>
      <c r="AB312" s="23"/>
      <c r="AC312" s="23"/>
      <c r="AD312" s="23"/>
      <c r="AE312" s="23"/>
      <c r="AF312" s="47"/>
      <c r="AG312" s="23"/>
      <c r="AH312" s="23"/>
      <c r="AI312" s="23"/>
      <c r="AJ312" s="23"/>
      <c r="AK312" s="47"/>
    </row>
    <row r="314" spans="1:37">
      <c r="A31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499984740745262"/>
  </sheetPr>
  <dimension ref="A1:AW12"/>
  <sheetViews>
    <sheetView tabSelected="1" workbookViewId="0">
      <pane xSplit="1" topLeftCell="B1" activePane="topRight" state="frozen"/>
      <selection pane="topRight" activeCell="B7" sqref="B7"/>
    </sheetView>
  </sheetViews>
  <sheetFormatPr defaultColWidth="8.796875" defaultRowHeight="14.25"/>
  <cols>
    <col min="1" max="1" width="34.1328125" customWidth="1"/>
    <col min="2" max="5" width="9.33203125" customWidth="1"/>
  </cols>
  <sheetData>
    <row r="1" spans="1:49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9">
      <c r="A2" t="s">
        <v>0</v>
      </c>
      <c r="B2" s="27">
        <f>INDEX('Data MOP+BEN'!$B$4:$AK$4,MATCH(B$1,'Data MOP+BEN'!$B$1:$AK$1,0))*'Data MOP'!$B$337</f>
        <v>24258935826470.801</v>
      </c>
      <c r="C2" s="27">
        <f>INDEX('Data MOP+BEN'!$B$4:$AK$4,MATCH(C$1,'Data MOP+BEN'!$B$1:$AK$1,0))*'Data MOP'!$B$337</f>
        <v>21737775888165.457</v>
      </c>
      <c r="D2" s="27">
        <f>INDEX('Data MOP+BEN'!$B$4:$AK$4,MATCH(D$1,'Data MOP+BEN'!$B$1:$AK$1,0))*'Data MOP'!$B$337</f>
        <v>20485862093559.074</v>
      </c>
      <c r="E2" s="27">
        <f>INDEX('Data MOP+BEN'!$B$4:$AK$4,MATCH(E$1,'Data MOP+BEN'!$B$1:$AK$1,0))*'Data MOP'!$B$337</f>
        <v>20772062408360.859</v>
      </c>
      <c r="F2" s="27">
        <f>INDEX('Data MOP+BEN'!$B$4:$AK$4,MATCH(F$1,'Data MOP+BEN'!$B$1:$AK$1,0))*'Data MOP'!$B$337</f>
        <v>21058262723162.641</v>
      </c>
      <c r="G2" s="27">
        <f>INDEX('Data MOP+BEN'!$B$4:$AK$4,MATCH(G$1,'Data MOP+BEN'!$B$1:$AK$1,0))*'Data MOP'!$B$337</f>
        <v>21344463037964.422</v>
      </c>
      <c r="H2" s="27">
        <f>INDEX('Data MOP+BEN'!$B$4:$AK$4,MATCH(H$1,'Data MOP+BEN'!$B$1:$AK$1,0))*'Data MOP'!$B$337</f>
        <v>21689371109648.621</v>
      </c>
      <c r="I2" s="27">
        <f>INDEX('Data MOP+BEN'!$B$4:$AK$4,MATCH(I$1,'Data MOP+BEN'!$B$1:$AK$1,0))*'Data MOP'!$B$337</f>
        <v>22034279181332.824</v>
      </c>
      <c r="J2" s="27">
        <f>INDEX('Data MOP+BEN'!$B$4:$AK$4,MATCH(J$1,'Data MOP+BEN'!$B$1:$AK$1,0))*'Data MOP'!$B$337</f>
        <v>22379187253017.023</v>
      </c>
      <c r="K2" s="27">
        <f>INDEX('Data MOP+BEN'!$B$4:$AK$4,MATCH(K$1,'Data MOP+BEN'!$B$1:$AK$1,0))*'Data MOP'!$B$337</f>
        <v>22724095324701.227</v>
      </c>
      <c r="L2" s="27">
        <f>INDEX('Data MOP+BEN'!$B$4:$AK$4,MATCH(L$1,'Data MOP+BEN'!$B$1:$AK$1,0))*'Data MOP'!$B$337</f>
        <v>23069003396385.426</v>
      </c>
      <c r="M2" s="27">
        <f>INDEX('Data MOP+BEN'!$B$4:$AK$4,MATCH(M$1,'Data MOP+BEN'!$B$1:$AK$1,0))*'Data MOP'!$B$337</f>
        <v>23393992764841.66</v>
      </c>
      <c r="N2" s="27">
        <f>INDEX('Data MOP+BEN'!$B$4:$AK$4,MATCH(N$1,'Data MOP+BEN'!$B$1:$AK$1,0))*'Data MOP'!$B$337</f>
        <v>23718982133297.895</v>
      </c>
      <c r="O2" s="27">
        <f>INDEX('Data MOP+BEN'!$B$4:$AK$4,MATCH(O$1,'Data MOP+BEN'!$B$1:$AK$1,0))*'Data MOP'!$B$337</f>
        <v>24043971501754.133</v>
      </c>
      <c r="P2" s="27">
        <f>INDEX('Data MOP+BEN'!$B$4:$AK$4,MATCH(P$1,'Data MOP+BEN'!$B$1:$AK$1,0))*'Data MOP'!$B$337</f>
        <v>24368960870210.367</v>
      </c>
      <c r="Q2" s="27">
        <f>INDEX('Data MOP+BEN'!$B$4:$AK$4,MATCH(Q$1,'Data MOP+BEN'!$B$1:$AK$1,0))*'Data MOP'!$B$337</f>
        <v>24693950238666.602</v>
      </c>
      <c r="R2" s="27">
        <f>INDEX('Data MOP+BEN'!$B$4:$AK$4,MATCH(R$1,'Data MOP+BEN'!$B$1:$AK$1,0))*'Data MOP'!$B$337</f>
        <v>24999020903894.875</v>
      </c>
      <c r="S2" s="27">
        <f>INDEX('Data MOP+BEN'!$B$4:$AK$4,MATCH(S$1,'Data MOP+BEN'!$B$1:$AK$1,0))*'Data MOP'!$B$337</f>
        <v>25304091569123.152</v>
      </c>
      <c r="T2" s="27">
        <f>INDEX('Data MOP+BEN'!$B$4:$AK$4,MATCH(T$1,'Data MOP+BEN'!$B$1:$AK$1,0))*'Data MOP'!$B$337</f>
        <v>25609162234351.426</v>
      </c>
      <c r="U2" s="27">
        <f>INDEX('Data MOP+BEN'!$B$4:$AK$4,MATCH(U$1,'Data MOP+BEN'!$B$1:$AK$1,0))*'Data MOP'!$B$337</f>
        <v>25914232899579.699</v>
      </c>
      <c r="V2" s="27">
        <f>INDEX('Data MOP+BEN'!$B$4:$AK$4,MATCH(V$1,'Data MOP+BEN'!$B$1:$AK$1,0))*'Data MOP'!$B$337</f>
        <v>26219303564807.973</v>
      </c>
      <c r="W2" s="27">
        <f>INDEX('Data MOP+BEN'!$B$4:$AK$4,MATCH(W$1,'Data MOP+BEN'!$B$1:$AK$1,0))*'Data MOP'!$B$337</f>
        <v>26492923645992.098</v>
      </c>
      <c r="X2" s="27">
        <f>INDEX('Data MOP+BEN'!$B$4:$AK$4,MATCH(X$1,'Data MOP+BEN'!$B$1:$AK$1,0))*'Data MOP'!$B$337</f>
        <v>26766543727176.219</v>
      </c>
      <c r="Y2" s="27">
        <f>INDEX('Data MOP+BEN'!$B$4:$AK$4,MATCH(Y$1,'Data MOP+BEN'!$B$1:$AK$1,0))*'Data MOP'!$B$337</f>
        <v>27040163808360.34</v>
      </c>
      <c r="Z2" s="27">
        <f>INDEX('Data MOP+BEN'!$B$4:$AK$4,MATCH(Z$1,'Data MOP+BEN'!$B$1:$AK$1,0))*'Data MOP'!$B$337</f>
        <v>27313783889544.453</v>
      </c>
      <c r="AA2" s="27">
        <f>INDEX('Data MOP+BEN'!$B$4:$AK$4,MATCH(AA$1,'Data MOP+BEN'!$B$1:$AK$1,0))*'Data MOP'!$B$337</f>
        <v>27587403970728.574</v>
      </c>
      <c r="AB2" s="27">
        <f>INDEX('Data MOP+BEN'!$B$4:$AK$4,MATCH(AB$1,'Data MOP+BEN'!$B$1:$AK$1,0))*'Data MOP'!$B$337</f>
        <v>27822234998258.242</v>
      </c>
      <c r="AC2" s="27">
        <f>INDEX('Data MOP+BEN'!$B$4:$AK$4,MATCH(AC$1,'Data MOP+BEN'!$B$1:$AK$1,0))*'Data MOP'!$B$337</f>
        <v>28057066025787.914</v>
      </c>
      <c r="AD2" s="27">
        <f>INDEX('Data MOP+BEN'!$B$4:$AK$4,MATCH(AD$1,'Data MOP+BEN'!$B$1:$AK$1,0))*'Data MOP'!$B$337</f>
        <v>28291897053317.582</v>
      </c>
      <c r="AE2" s="27">
        <f>INDEX('Data MOP+BEN'!$B$4:$AK$4,MATCH(AE$1,'Data MOP+BEN'!$B$1:$AK$1,0))*'Data MOP'!$B$337</f>
        <v>28526728080847.25</v>
      </c>
      <c r="AF2" s="27">
        <f>INDEX('Data MOP+BEN'!$B$4:$AK$4,MATCH(AF$1,'Data MOP+BEN'!$B$1:$AK$1,0))*'Data MOP'!$B$337</f>
        <v>28761559108376.918</v>
      </c>
      <c r="AG2" s="27">
        <f>INDEX('Data MOP+BEN'!$B$4:$AK$4,MATCH(AG$1,'Data MOP+BEN'!$B$1:$AK$1,0))*'Data MOP'!$B$337</f>
        <v>28953407671046.242</v>
      </c>
      <c r="AH2" s="27">
        <f>INDEX('Data MOP+BEN'!$B$4:$AK$4,MATCH(AH$1,'Data MOP+BEN'!$B$1:$AK$1,0))*'Data MOP'!$B$337</f>
        <v>29145256233715.57</v>
      </c>
      <c r="AI2" s="27">
        <f>INDEX('Data MOP+BEN'!$B$4:$AK$4,MATCH(AI$1,'Data MOP+BEN'!$B$1:$AK$1,0))*'Data MOP'!$B$337</f>
        <v>29337104796384.898</v>
      </c>
      <c r="AJ2" s="27">
        <f>INDEX('Data MOP+BEN'!$B$4:$AK$4,MATCH(AJ$1,'Data MOP+BEN'!$B$1:$AK$1,0))*'Data MOP'!$B$337</f>
        <v>29528953359054.227</v>
      </c>
      <c r="AK2" s="27">
        <f>INDEX('Data MOP+BEN'!$B$4:$AK$4,MATCH(AK$1,'Data MOP+BEN'!$B$1:$AK$1,0))*'Data MOP'!$B$337</f>
        <v>29720801921723.551</v>
      </c>
      <c r="AM2" s="96"/>
      <c r="AS2" s="27"/>
      <c r="AT2" s="27"/>
      <c r="AU2" s="27"/>
      <c r="AV2" s="27"/>
      <c r="AW2" s="27"/>
    </row>
    <row r="3" spans="1:49">
      <c r="A3" t="s">
        <v>1</v>
      </c>
      <c r="B3" s="27">
        <f>INDEX('Data MOP+BEN'!$B$21:$AK$21,MATCH(B$1,'Data MOP+BEN'!$B$1:$AK$1,0))*'Data MOP'!$B$337</f>
        <v>523762187084.32501</v>
      </c>
      <c r="C3" s="27">
        <f>INDEX('Data MOP+BEN'!$B$21:$AK$21,MATCH(C$1,'Data MOP+BEN'!$B$1:$AK$1,0))*'Data MOP'!$B$337</f>
        <v>628514624501.18994</v>
      </c>
      <c r="D3" s="27">
        <f>INDEX('Data MOP+BEN'!$B$21:$AK$21,MATCH(D$1,'Data MOP+BEN'!$B$1:$AK$1,0))*'Data MOP'!$B$337</f>
        <v>733267061918.05481</v>
      </c>
      <c r="E3" s="27">
        <f>INDEX('Data MOP+BEN'!$B$21:$AK$21,MATCH(E$1,'Data MOP+BEN'!$B$1:$AK$1,0))*'Data MOP'!$B$337</f>
        <v>838019499334.9198</v>
      </c>
      <c r="F3" s="27">
        <f>INDEX('Data MOP+BEN'!$B$21:$AK$21,MATCH(F$1,'Data MOP+BEN'!$B$1:$AK$1,0))*'Data MOP'!$B$337</f>
        <v>942771936751.78479</v>
      </c>
      <c r="G3" s="27">
        <f>INDEX('Data MOP+BEN'!$B$21:$AK$21,MATCH(G$1,'Data MOP+BEN'!$B$1:$AK$1,0))*'Data MOP'!$B$337</f>
        <v>1047524374168.6495</v>
      </c>
      <c r="H3" s="27">
        <f>INDEX('Data MOP+BEN'!$B$21:$AK$21,MATCH(H$1,'Data MOP+BEN'!$B$1:$AK$1,0))*'Data MOP'!$B$337</f>
        <v>1669385342221.5371</v>
      </c>
      <c r="I3" s="27">
        <f>INDEX('Data MOP+BEN'!$B$21:$AK$21,MATCH(I$1,'Data MOP+BEN'!$B$1:$AK$1,0))*'Data MOP'!$B$337</f>
        <v>2291246310274.4243</v>
      </c>
      <c r="J3" s="27">
        <f>INDEX('Data MOP+BEN'!$B$21:$AK$21,MATCH(J$1,'Data MOP+BEN'!$B$1:$AK$1,0))*'Data MOP'!$B$337</f>
        <v>2913107278327.312</v>
      </c>
      <c r="K3" s="27">
        <f>INDEX('Data MOP+BEN'!$B$21:$AK$21,MATCH(K$1,'Data MOP+BEN'!$B$1:$AK$1,0))*'Data MOP'!$B$337</f>
        <v>3534968246380.1997</v>
      </c>
      <c r="L3" s="27">
        <f>INDEX('Data MOP+BEN'!$B$21:$AK$21,MATCH(L$1,'Data MOP+BEN'!$B$1:$AK$1,0))*'Data MOP'!$B$337</f>
        <v>4156829214433.0869</v>
      </c>
      <c r="M3" s="27">
        <f>INDEX('Data MOP+BEN'!$B$21:$AK$21,MATCH(M$1,'Data MOP+BEN'!$B$1:$AK$1,0))*'Data MOP'!$B$337</f>
        <v>4778690182485.9746</v>
      </c>
      <c r="N3" s="27">
        <f>INDEX('Data MOP+BEN'!$B$21:$AK$21,MATCH(N$1,'Data MOP+BEN'!$B$1:$AK$1,0))*'Data MOP'!$B$337</f>
        <v>5400551150538.8623</v>
      </c>
      <c r="O3" s="27">
        <f>INDEX('Data MOP+BEN'!$B$21:$AK$21,MATCH(O$1,'Data MOP+BEN'!$B$1:$AK$1,0))*'Data MOP'!$B$337</f>
        <v>6022412118591.75</v>
      </c>
      <c r="P3" s="27">
        <f>INDEX('Data MOP+BEN'!$B$21:$AK$21,MATCH(P$1,'Data MOP+BEN'!$B$1:$AK$1,0))*'Data MOP'!$B$337</f>
        <v>6644273086644.6377</v>
      </c>
      <c r="Q3" s="27">
        <f>INDEX('Data MOP+BEN'!$B$21:$AK$21,MATCH(Q$1,'Data MOP+BEN'!$B$1:$AK$1,0))*'Data MOP'!$B$337</f>
        <v>7266134054697.5254</v>
      </c>
      <c r="R3" s="27">
        <f>INDEX('Data MOP+BEN'!$B$21:$AK$21,MATCH(R$1,'Data MOP+BEN'!$B$1:$AK$1,0))*'Data MOP'!$B$337</f>
        <v>7412616860505.5381</v>
      </c>
      <c r="S3" s="27">
        <f>INDEX('Data MOP+BEN'!$B$21:$AK$21,MATCH(S$1,'Data MOP+BEN'!$B$1:$AK$1,0))*'Data MOP'!$B$337</f>
        <v>7559099666313.5518</v>
      </c>
      <c r="T3" s="27">
        <f>INDEX('Data MOP+BEN'!$B$21:$AK$21,MATCH(T$1,'Data MOP+BEN'!$B$1:$AK$1,0))*'Data MOP'!$B$337</f>
        <v>7705582472121.5654</v>
      </c>
      <c r="U3" s="27">
        <f>INDEX('Data MOP+BEN'!$B$21:$AK$21,MATCH(U$1,'Data MOP+BEN'!$B$1:$AK$1,0))*'Data MOP'!$B$337</f>
        <v>7852065277929.5791</v>
      </c>
      <c r="V3" s="27">
        <f>INDEX('Data MOP+BEN'!$B$21:$AK$21,MATCH(V$1,'Data MOP+BEN'!$B$1:$AK$1,0))*'Data MOP'!$B$337</f>
        <v>7998548083737.5918</v>
      </c>
      <c r="W3" s="27">
        <f>INDEX('Data MOP+BEN'!$B$21:$AK$21,MATCH(W$1,'Data MOP+BEN'!$B$1:$AK$1,0))*'Data MOP'!$B$337</f>
        <v>8145030889545.6055</v>
      </c>
      <c r="X3" s="27">
        <f>INDEX('Data MOP+BEN'!$B$21:$AK$21,MATCH(X$1,'Data MOP+BEN'!$B$1:$AK$1,0))*'Data MOP'!$B$337</f>
        <v>8291513695353.6191</v>
      </c>
      <c r="Y3" s="27">
        <f>INDEX('Data MOP+BEN'!$B$21:$AK$21,MATCH(Y$1,'Data MOP+BEN'!$B$1:$AK$1,0))*'Data MOP'!$B$337</f>
        <v>8437996501161.6318</v>
      </c>
      <c r="Z3" s="27">
        <f>INDEX('Data MOP+BEN'!$B$21:$AK$21,MATCH(Z$1,'Data MOP+BEN'!$B$1:$AK$1,0))*'Data MOP'!$B$337</f>
        <v>8584479306969.6465</v>
      </c>
      <c r="AA3" s="27">
        <f>INDEX('Data MOP+BEN'!$B$21:$AK$21,MATCH(AA$1,'Data MOP+BEN'!$B$1:$AK$1,0))*'Data MOP'!$B$337</f>
        <v>8730962112777.6592</v>
      </c>
      <c r="AB3" s="27">
        <f>INDEX('Data MOP+BEN'!$B$21:$AK$21,MATCH(AB$1,'Data MOP+BEN'!$B$1:$AK$1,0))*'Data MOP'!$B$337</f>
        <v>8728675984664.6533</v>
      </c>
      <c r="AC3" s="27">
        <f>INDEX('Data MOP+BEN'!$B$21:$AK$21,MATCH(AC$1,'Data MOP+BEN'!$B$1:$AK$1,0))*'Data MOP'!$B$337</f>
        <v>8726389856551.6455</v>
      </c>
      <c r="AD3" s="27">
        <f>INDEX('Data MOP+BEN'!$B$21:$AK$21,MATCH(AD$1,'Data MOP+BEN'!$B$1:$AK$1,0))*'Data MOP'!$B$337</f>
        <v>8724103728438.6396</v>
      </c>
      <c r="AE3" s="27">
        <f>INDEX('Data MOP+BEN'!$B$21:$AK$21,MATCH(AE$1,'Data MOP+BEN'!$B$1:$AK$1,0))*'Data MOP'!$B$337</f>
        <v>8721817600325.6328</v>
      </c>
      <c r="AF3" s="27">
        <f>INDEX('Data MOP+BEN'!$B$21:$AK$21,MATCH(AF$1,'Data MOP+BEN'!$B$1:$AK$1,0))*'Data MOP'!$B$337</f>
        <v>8719531472212.627</v>
      </c>
      <c r="AG3" s="27">
        <f>INDEX('Data MOP+BEN'!$B$21:$AK$21,MATCH(AG$1,'Data MOP+BEN'!$B$1:$AK$1,0))*'Data MOP'!$B$337</f>
        <v>8717245344099.6191</v>
      </c>
      <c r="AH3" s="27">
        <f>INDEX('Data MOP+BEN'!$B$21:$AK$21,MATCH(AH$1,'Data MOP+BEN'!$B$1:$AK$1,0))*'Data MOP'!$B$337</f>
        <v>8714959215986.6133</v>
      </c>
      <c r="AI3" s="27">
        <f>INDEX('Data MOP+BEN'!$B$21:$AK$21,MATCH(AI$1,'Data MOP+BEN'!$B$1:$AK$1,0))*'Data MOP'!$B$337</f>
        <v>8712673087873.6064</v>
      </c>
      <c r="AJ3" s="27">
        <f>INDEX('Data MOP+BEN'!$B$21:$AK$21,MATCH(AJ$1,'Data MOP+BEN'!$B$1:$AK$1,0))*'Data MOP'!$B$337</f>
        <v>8710386959760.5996</v>
      </c>
      <c r="AK3" s="27">
        <f>INDEX('Data MOP+BEN'!$B$21:$AK$21,MATCH(AK$1,'Data MOP+BEN'!$B$1:$AK$1,0))*'Data MOP'!$B$337</f>
        <v>8708100831647.5928</v>
      </c>
      <c r="AS3" s="27"/>
      <c r="AT3" s="27"/>
      <c r="AU3" s="27"/>
      <c r="AV3" s="27"/>
      <c r="AW3" s="27"/>
    </row>
    <row r="4" spans="1:49">
      <c r="A4" t="s">
        <v>2</v>
      </c>
      <c r="B4" s="27">
        <f>INDEX('Data MOP+BEN'!$B$33:$AK$33,MATCH(B$1,'Data MOP+BEN'!$B$1:$AK$1,0))*'Data MOP'!$B$337</f>
        <v>63598958263773.547</v>
      </c>
      <c r="C4" s="27">
        <f>INDEX('Data MOP+BEN'!$B$33:$AK$33,MATCH(C$1,'Data MOP+BEN'!$B$1:$AK$1,0))*'Data MOP'!$B$337</f>
        <v>64128949582638.133</v>
      </c>
      <c r="D4" s="27">
        <f>INDEX('Data MOP+BEN'!$B$33:$AK$33,MATCH(D$1,'Data MOP+BEN'!$B$1:$AK$1,0))*'Data MOP'!$B$337</f>
        <v>64658940901502.719</v>
      </c>
      <c r="E4" s="27">
        <f>INDEX('Data MOP+BEN'!$B$33:$AK$33,MATCH(E$1,'Data MOP+BEN'!$B$1:$AK$1,0))*'Data MOP'!$B$337</f>
        <v>65188932220367.32</v>
      </c>
      <c r="F4" s="27">
        <f>INDEX('Data MOP+BEN'!$B$33:$AK$33,MATCH(F$1,'Data MOP+BEN'!$B$1:$AK$1,0))*'Data MOP'!$B$337</f>
        <v>65718923539231.906</v>
      </c>
      <c r="G4" s="27">
        <f>INDEX('Data MOP+BEN'!$B$33:$AK$33,MATCH(G$1,'Data MOP+BEN'!$B$1:$AK$1,0))*'Data MOP'!$B$337</f>
        <v>66248914858096.492</v>
      </c>
      <c r="H4" s="27">
        <f>INDEX('Data MOP+BEN'!$B$33:$AK$33,MATCH(H$1,'Data MOP+BEN'!$B$1:$AK$1,0))*'Data MOP'!$B$337</f>
        <v>68103884474123.18</v>
      </c>
      <c r="I4" s="27">
        <f>INDEX('Data MOP+BEN'!$B$33:$AK$33,MATCH(I$1,'Data MOP+BEN'!$B$1:$AK$1,0))*'Data MOP'!$B$337</f>
        <v>69958854090149.867</v>
      </c>
      <c r="J4" s="27">
        <f>INDEX('Data MOP+BEN'!$B$33:$AK$33,MATCH(J$1,'Data MOP+BEN'!$B$1:$AK$1,0))*'Data MOP'!$B$337</f>
        <v>71813823706176.563</v>
      </c>
      <c r="K4" s="27">
        <f>INDEX('Data MOP+BEN'!$B$33:$AK$33,MATCH(K$1,'Data MOP+BEN'!$B$1:$AK$1,0))*'Data MOP'!$B$337</f>
        <v>73668793322203.25</v>
      </c>
      <c r="L4" s="27">
        <f>INDEX('Data MOP+BEN'!$B$33:$AK$33,MATCH(L$1,'Data MOP+BEN'!$B$1:$AK$1,0))*'Data MOP'!$B$337</f>
        <v>75523762938229.938</v>
      </c>
      <c r="M4" s="27">
        <f>INDEX('Data MOP+BEN'!$B$33:$AK$33,MATCH(M$1,'Data MOP+BEN'!$B$1:$AK$1,0))*'Data MOP'!$B$337</f>
        <v>77378732554256.609</v>
      </c>
      <c r="N4" s="27">
        <f>INDEX('Data MOP+BEN'!$B$33:$AK$33,MATCH(N$1,'Data MOP+BEN'!$B$1:$AK$1,0))*'Data MOP'!$B$337</f>
        <v>79233702170283.297</v>
      </c>
      <c r="O4" s="27">
        <f>INDEX('Data MOP+BEN'!$B$33:$AK$33,MATCH(O$1,'Data MOP+BEN'!$B$1:$AK$1,0))*'Data MOP'!$B$337</f>
        <v>81088671786309.969</v>
      </c>
      <c r="P4" s="27">
        <f>INDEX('Data MOP+BEN'!$B$33:$AK$33,MATCH(P$1,'Data MOP+BEN'!$B$1:$AK$1,0))*'Data MOP'!$B$337</f>
        <v>82943641402336.625</v>
      </c>
      <c r="Q4" s="27">
        <f>INDEX('Data MOP+BEN'!$B$33:$AK$33,MATCH(Q$1,'Data MOP+BEN'!$B$1:$AK$1,0))*'Data MOP'!$B$337</f>
        <v>84798611018363.313</v>
      </c>
      <c r="R4" s="27">
        <f>INDEX('Data MOP+BEN'!$B$33:$AK$33,MATCH(R$1,'Data MOP+BEN'!$B$1:$AK$1,0))*'Data MOP'!$B$337</f>
        <v>86653580634390.016</v>
      </c>
      <c r="S4" s="27">
        <f>INDEX('Data MOP+BEN'!$B$33:$AK$33,MATCH(S$1,'Data MOP+BEN'!$B$1:$AK$1,0))*'Data MOP'!$B$337</f>
        <v>88508550250416.688</v>
      </c>
      <c r="T4" s="27">
        <f>INDEX('Data MOP+BEN'!$B$33:$AK$33,MATCH(T$1,'Data MOP+BEN'!$B$1:$AK$1,0))*'Data MOP'!$B$337</f>
        <v>90363519866443.391</v>
      </c>
      <c r="U4" s="27">
        <f>INDEX('Data MOP+BEN'!$B$33:$AK$33,MATCH(U$1,'Data MOP+BEN'!$B$1:$AK$1,0))*'Data MOP'!$B$337</f>
        <v>92218489482470.063</v>
      </c>
      <c r="V4" s="27">
        <f>INDEX('Data MOP+BEN'!$B$33:$AK$33,MATCH(V$1,'Data MOP+BEN'!$B$1:$AK$1,0))*'Data MOP'!$B$337</f>
        <v>94073459098496.766</v>
      </c>
      <c r="W4" s="27">
        <f>INDEX('Data MOP+BEN'!$B$33:$AK$33,MATCH(W$1,'Data MOP+BEN'!$B$1:$AK$1,0))*'Data MOP'!$B$337</f>
        <v>95928428714523.469</v>
      </c>
      <c r="X4" s="27">
        <f>INDEX('Data MOP+BEN'!$B$33:$AK$33,MATCH(X$1,'Data MOP+BEN'!$B$1:$AK$1,0))*'Data MOP'!$B$337</f>
        <v>97783398330550.141</v>
      </c>
      <c r="Y4" s="27">
        <f>INDEX('Data MOP+BEN'!$B$33:$AK$33,MATCH(Y$1,'Data MOP+BEN'!$B$1:$AK$1,0))*'Data MOP'!$B$337</f>
        <v>99638367946576.844</v>
      </c>
      <c r="Z4" s="27">
        <f>INDEX('Data MOP+BEN'!$B$33:$AK$33,MATCH(Z$1,'Data MOP+BEN'!$B$1:$AK$1,0))*'Data MOP'!$B$337</f>
        <v>101493337562603.52</v>
      </c>
      <c r="AA4" s="27">
        <f>INDEX('Data MOP+BEN'!$B$33:$AK$33,MATCH(AA$1,'Data MOP+BEN'!$B$1:$AK$1,0))*'Data MOP'!$B$337</f>
        <v>103348307178630.22</v>
      </c>
      <c r="AB4" s="27">
        <f>INDEX('Data MOP+BEN'!$B$33:$AK$33,MATCH(AB$1,'Data MOP+BEN'!$B$1:$AK$1,0))*'Data MOP'!$B$337</f>
        <v>105203276794656.91</v>
      </c>
      <c r="AC4" s="27">
        <f>INDEX('Data MOP+BEN'!$B$33:$AK$33,MATCH(AC$1,'Data MOP+BEN'!$B$1:$AK$1,0))*'Data MOP'!$B$337</f>
        <v>107058246410683.59</v>
      </c>
      <c r="AD4" s="27">
        <f>INDEX('Data MOP+BEN'!$B$33:$AK$33,MATCH(AD$1,'Data MOP+BEN'!$B$1:$AK$1,0))*'Data MOP'!$B$337</f>
        <v>108913216026710.3</v>
      </c>
      <c r="AE4" s="27">
        <f>INDEX('Data MOP+BEN'!$B$33:$AK$33,MATCH(AE$1,'Data MOP+BEN'!$B$1:$AK$1,0))*'Data MOP'!$B$337</f>
        <v>110768185642736.97</v>
      </c>
      <c r="AF4" s="27">
        <f>INDEX('Data MOP+BEN'!$B$33:$AK$33,MATCH(AF$1,'Data MOP+BEN'!$B$1:$AK$1,0))*'Data MOP'!$B$337</f>
        <v>112623155258763.67</v>
      </c>
      <c r="AG4" s="27">
        <f>INDEX('Data MOP+BEN'!$B$33:$AK$33,MATCH(AG$1,'Data MOP+BEN'!$B$1:$AK$1,0))*'Data MOP'!$B$337</f>
        <v>114478124874790.36</v>
      </c>
      <c r="AH4" s="27">
        <f>INDEX('Data MOP+BEN'!$B$33:$AK$33,MATCH(AH$1,'Data MOP+BEN'!$B$1:$AK$1,0))*'Data MOP'!$B$337</f>
        <v>116333094490817.05</v>
      </c>
      <c r="AI4" s="27">
        <f>INDEX('Data MOP+BEN'!$B$33:$AK$33,MATCH(AI$1,'Data MOP+BEN'!$B$1:$AK$1,0))*'Data MOP'!$B$337</f>
        <v>118188064106843.73</v>
      </c>
      <c r="AJ4" s="27">
        <f>INDEX('Data MOP+BEN'!$B$33:$AK$33,MATCH(AJ$1,'Data MOP+BEN'!$B$1:$AK$1,0))*'Data MOP'!$B$337</f>
        <v>120043033722870.42</v>
      </c>
      <c r="AK4" s="27">
        <f>INDEX('Data MOP+BEN'!$B$33:$AK$33,MATCH(AK$1,'Data MOP+BEN'!$B$1:$AK$1,0))*'Data MOP'!$B$337</f>
        <v>121898003338897.13</v>
      </c>
      <c r="AS4" s="27"/>
      <c r="AT4" s="27"/>
      <c r="AU4" s="27"/>
      <c r="AV4" s="27"/>
      <c r="AW4" s="27"/>
    </row>
    <row r="5" spans="1:49">
      <c r="A5" t="s">
        <v>3</v>
      </c>
      <c r="B5" s="27">
        <f>INDEX('Data MOP+BEN'!$B$45:$AK$45,MATCH(B$1,'Data MOP+BEN'!$B$1:$AK$1,0))*'Data MOP'!$B$337</f>
        <v>76968438867678.141</v>
      </c>
      <c r="C5" s="27">
        <f>INDEX('Data MOP+BEN'!$B$45:$AK$45,MATCH(C$1,'Data MOP+BEN'!$B$1:$AK$1,0))*'Data MOP'!$B$337</f>
        <v>75398149260168.625</v>
      </c>
      <c r="D5" s="27">
        <f>INDEX('Data MOP+BEN'!$B$45:$AK$45,MATCH(D$1,'Data MOP+BEN'!$B$1:$AK$1,0))*'Data MOP'!$B$337</f>
        <v>75569827482146.031</v>
      </c>
      <c r="E5" s="27">
        <f>INDEX('Data MOP+BEN'!$B$45:$AK$45,MATCH(E$1,'Data MOP+BEN'!$B$1:$AK$1,0))*'Data MOP'!$B$337</f>
        <v>76438446188837.375</v>
      </c>
      <c r="F5" s="27">
        <f>INDEX('Data MOP+BEN'!$B$45:$AK$45,MATCH(F$1,'Data MOP+BEN'!$B$1:$AK$1,0))*'Data MOP'!$B$337</f>
        <v>77307064895528.719</v>
      </c>
      <c r="G5" s="27">
        <f>INDEX('Data MOP+BEN'!$B$45:$AK$45,MATCH(G$1,'Data MOP+BEN'!$B$1:$AK$1,0))*'Data MOP'!$B$337</f>
        <v>78175683602220.047</v>
      </c>
      <c r="H5" s="27">
        <f>INDEX('Data MOP+BEN'!$B$45:$AK$45,MATCH(H$1,'Data MOP+BEN'!$B$1:$AK$1,0))*'Data MOP'!$B$337</f>
        <v>79044302308911.391</v>
      </c>
      <c r="I5" s="27">
        <f>INDEX('Data MOP+BEN'!$B$45:$AK$45,MATCH(I$1,'Data MOP+BEN'!$B$1:$AK$1,0))*'Data MOP'!$B$337</f>
        <v>79912921015602.719</v>
      </c>
      <c r="J5" s="27">
        <f>INDEX('Data MOP+BEN'!$B$45:$AK$45,MATCH(J$1,'Data MOP+BEN'!$B$1:$AK$1,0))*'Data MOP'!$B$337</f>
        <v>80781539722294.063</v>
      </c>
      <c r="K5" s="27">
        <f>INDEX('Data MOP+BEN'!$B$45:$AK$45,MATCH(K$1,'Data MOP+BEN'!$B$1:$AK$1,0))*'Data MOP'!$B$337</f>
        <v>81650158428985.391</v>
      </c>
      <c r="L5" s="27">
        <f>INDEX('Data MOP+BEN'!$B$45:$AK$45,MATCH(L$1,'Data MOP+BEN'!$B$1:$AK$1,0))*'Data MOP'!$B$337</f>
        <v>82518777135676.734</v>
      </c>
      <c r="M5" s="27">
        <f>INDEX('Data MOP+BEN'!$B$45:$AK$45,MATCH(M$1,'Data MOP+BEN'!$B$1:$AK$1,0))*'Data MOP'!$B$337</f>
        <v>85993251962442.047</v>
      </c>
      <c r="N5" s="27">
        <f>INDEX('Data MOP+BEN'!$B$45:$AK$45,MATCH(N$1,'Data MOP+BEN'!$B$1:$AK$1,0))*'Data MOP'!$B$337</f>
        <v>89467726789207.391</v>
      </c>
      <c r="O5" s="27">
        <f>INDEX('Data MOP+BEN'!$B$45:$AK$45,MATCH(O$1,'Data MOP+BEN'!$B$1:$AK$1,0))*'Data MOP'!$B$337</f>
        <v>92942201615972.734</v>
      </c>
      <c r="P5" s="27">
        <f>INDEX('Data MOP+BEN'!$B$45:$AK$45,MATCH(P$1,'Data MOP+BEN'!$B$1:$AK$1,0))*'Data MOP'!$B$337</f>
        <v>96416676442738.078</v>
      </c>
      <c r="Q5" s="27">
        <f>INDEX('Data MOP+BEN'!$B$45:$AK$45,MATCH(Q$1,'Data MOP+BEN'!$B$1:$AK$1,0))*'Data MOP'!$B$337</f>
        <v>99891151269503.406</v>
      </c>
      <c r="R5" s="27">
        <f>INDEX('Data MOP+BEN'!$B$45:$AK$45,MATCH(R$1,'Data MOP+BEN'!$B$1:$AK$1,0))*'Data MOP'!$B$337</f>
        <v>102497007389577.42</v>
      </c>
      <c r="S5" s="27">
        <f>INDEX('Data MOP+BEN'!$B$45:$AK$45,MATCH(S$1,'Data MOP+BEN'!$B$1:$AK$1,0))*'Data MOP'!$B$337</f>
        <v>105102863509651.42</v>
      </c>
      <c r="T5" s="27">
        <f>INDEX('Data MOP+BEN'!$B$45:$AK$45,MATCH(T$1,'Data MOP+BEN'!$B$1:$AK$1,0))*'Data MOP'!$B$337</f>
        <v>107708719629725.42</v>
      </c>
      <c r="U5" s="27">
        <f>INDEX('Data MOP+BEN'!$B$45:$AK$45,MATCH(U$1,'Data MOP+BEN'!$B$1:$AK$1,0))*'Data MOP'!$B$337</f>
        <v>110314575749799.42</v>
      </c>
      <c r="V5" s="27">
        <f>INDEX('Data MOP+BEN'!$B$45:$AK$45,MATCH(V$1,'Data MOP+BEN'!$B$1:$AK$1,0))*'Data MOP'!$B$337</f>
        <v>112920431869873.41</v>
      </c>
      <c r="W5" s="27">
        <f>INDEX('Data MOP+BEN'!$B$45:$AK$45,MATCH(W$1,'Data MOP+BEN'!$B$1:$AK$1,0))*'Data MOP'!$B$337</f>
        <v>114657669283256.08</v>
      </c>
      <c r="X5" s="27">
        <f>INDEX('Data MOP+BEN'!$B$45:$AK$45,MATCH(X$1,'Data MOP+BEN'!$B$1:$AK$1,0))*'Data MOP'!$B$337</f>
        <v>116394906696638.75</v>
      </c>
      <c r="Y5" s="27">
        <f>INDEX('Data MOP+BEN'!$B$45:$AK$45,MATCH(Y$1,'Data MOP+BEN'!$B$1:$AK$1,0))*'Data MOP'!$B$337</f>
        <v>118132144110021.42</v>
      </c>
      <c r="Z5" s="27">
        <f>INDEX('Data MOP+BEN'!$B$45:$AK$45,MATCH(Z$1,'Data MOP+BEN'!$B$1:$AK$1,0))*'Data MOP'!$B$337</f>
        <v>119869381523404.09</v>
      </c>
      <c r="AA5" s="27">
        <f>INDEX('Data MOP+BEN'!$B$45:$AK$45,MATCH(AA$1,'Data MOP+BEN'!$B$1:$AK$1,0))*'Data MOP'!$B$337</f>
        <v>121606618936786.77</v>
      </c>
      <c r="AB5" s="27">
        <f>INDEX('Data MOP+BEN'!$B$45:$AK$45,MATCH(AB$1,'Data MOP+BEN'!$B$1:$AK$1,0))*'Data MOP'!$B$337</f>
        <v>123343856350169.44</v>
      </c>
      <c r="AC5" s="27">
        <f>INDEX('Data MOP+BEN'!$B$45:$AK$45,MATCH(AC$1,'Data MOP+BEN'!$B$1:$AK$1,0))*'Data MOP'!$B$337</f>
        <v>125081093763552.09</v>
      </c>
      <c r="AD5" s="27">
        <f>INDEX('Data MOP+BEN'!$B$45:$AK$45,MATCH(AD$1,'Data MOP+BEN'!$B$1:$AK$1,0))*'Data MOP'!$B$337</f>
        <v>126818331176934.77</v>
      </c>
      <c r="AE5" s="27">
        <f>INDEX('Data MOP+BEN'!$B$45:$AK$45,MATCH(AE$1,'Data MOP+BEN'!$B$1:$AK$1,0))*'Data MOP'!$B$337</f>
        <v>128555568590317.44</v>
      </c>
      <c r="AF5" s="27">
        <f>INDEX('Data MOP+BEN'!$B$45:$AK$45,MATCH(AF$1,'Data MOP+BEN'!$B$1:$AK$1,0))*'Data MOP'!$B$337</f>
        <v>130292806003700.11</v>
      </c>
      <c r="AG5" s="27">
        <f>INDEX('Data MOP+BEN'!$B$45:$AK$45,MATCH(AG$1,'Data MOP+BEN'!$B$1:$AK$1,0))*'Data MOP'!$B$337</f>
        <v>132898662123774.11</v>
      </c>
      <c r="AH5" s="27">
        <f>INDEX('Data MOP+BEN'!$B$45:$AK$45,MATCH(AH$1,'Data MOP+BEN'!$B$1:$AK$1,0))*'Data MOP'!$B$337</f>
        <v>135504518243848.11</v>
      </c>
      <c r="AI5" s="27">
        <f>INDEX('Data MOP+BEN'!$B$45:$AK$45,MATCH(AI$1,'Data MOP+BEN'!$B$1:$AK$1,0))*'Data MOP'!$B$337</f>
        <v>138110374363922.09</v>
      </c>
      <c r="AJ5" s="27">
        <f>INDEX('Data MOP+BEN'!$B$45:$AK$45,MATCH(AJ$1,'Data MOP+BEN'!$B$1:$AK$1,0))*'Data MOP'!$B$337</f>
        <v>140716230483996.09</v>
      </c>
      <c r="AK5" s="27">
        <f>INDEX('Data MOP+BEN'!$B$45:$AK$45,MATCH(AK$1,'Data MOP+BEN'!$B$1:$AK$1,0))*'Data MOP'!$B$337</f>
        <v>143322086604070.09</v>
      </c>
      <c r="AS5" s="27"/>
      <c r="AT5" s="27"/>
      <c r="AU5" s="27"/>
      <c r="AV5" s="27"/>
      <c r="AW5" s="27"/>
    </row>
    <row r="6" spans="1:49">
      <c r="A6" t="s">
        <v>4</v>
      </c>
      <c r="B6" s="27">
        <f>INDEX('Data MOP+BEN'!$B$57:$AK$57,MATCH(B$1,'Data MOP+BEN'!$B$1:$AK$1,0))*'Data MOP'!$B$337</f>
        <v>0</v>
      </c>
      <c r="C6" s="27">
        <f>INDEX('Data MOP+BEN'!$B$57:$AK$57,MATCH(C$1,'Data MOP+BEN'!$B$1:$AK$1,0))*'Data MOP'!$B$337</f>
        <v>0</v>
      </c>
      <c r="D6" s="27">
        <f>INDEX('Data MOP+BEN'!$B$57:$AK$57,MATCH(D$1,'Data MOP+BEN'!$B$1:$AK$1,0))*'Data MOP'!$B$337</f>
        <v>0</v>
      </c>
      <c r="E6" s="27">
        <f>INDEX('Data MOP+BEN'!$B$57:$AK$57,MATCH(E$1,'Data MOP+BEN'!$B$1:$AK$1,0))*'Data MOP'!$B$337</f>
        <v>0</v>
      </c>
      <c r="F6" s="27">
        <f>INDEX('Data MOP+BEN'!$B$57:$AK$57,MATCH(F$1,'Data MOP+BEN'!$B$1:$AK$1,0))*'Data MOP'!$B$337</f>
        <v>0</v>
      </c>
      <c r="G6" s="27">
        <f>INDEX('Data MOP+BEN'!$B$57:$AK$57,MATCH(G$1,'Data MOP+BEN'!$B$1:$AK$1,0))*'Data MOP'!$B$337</f>
        <v>0</v>
      </c>
      <c r="H6" s="27">
        <f>INDEX('Data MOP+BEN'!$B$57:$AK$57,MATCH(H$1,'Data MOP+BEN'!$B$1:$AK$1,0))*'Data MOP'!$B$337</f>
        <v>0</v>
      </c>
      <c r="I6" s="27">
        <f>INDEX('Data MOP+BEN'!$B$57:$AK$57,MATCH(I$1,'Data MOP+BEN'!$B$1:$AK$1,0))*'Data MOP'!$B$337</f>
        <v>0</v>
      </c>
      <c r="J6" s="27">
        <f>INDEX('Data MOP+BEN'!$B$57:$AK$57,MATCH(J$1,'Data MOP+BEN'!$B$1:$AK$1,0))*'Data MOP'!$B$337</f>
        <v>0</v>
      </c>
      <c r="K6" s="27">
        <f>INDEX('Data MOP+BEN'!$B$57:$AK$57,MATCH(K$1,'Data MOP+BEN'!$B$1:$AK$1,0))*'Data MOP'!$B$337</f>
        <v>0</v>
      </c>
      <c r="L6" s="27">
        <f>INDEX('Data MOP+BEN'!$B$57:$AK$57,MATCH(L$1,'Data MOP+BEN'!$B$1:$AK$1,0))*'Data MOP'!$B$337</f>
        <v>0</v>
      </c>
      <c r="M6" s="27">
        <f>INDEX('Data MOP+BEN'!$B$57:$AK$57,MATCH(M$1,'Data MOP+BEN'!$B$1:$AK$1,0))*'Data MOP'!$B$337</f>
        <v>0</v>
      </c>
      <c r="N6" s="27">
        <f>INDEX('Data MOP+BEN'!$B$57:$AK$57,MATCH(N$1,'Data MOP+BEN'!$B$1:$AK$1,0))*'Data MOP'!$B$337</f>
        <v>0</v>
      </c>
      <c r="O6" s="27">
        <f>INDEX('Data MOP+BEN'!$B$57:$AK$57,MATCH(O$1,'Data MOP+BEN'!$B$1:$AK$1,0))*'Data MOP'!$B$337</f>
        <v>0</v>
      </c>
      <c r="P6" s="27">
        <f>INDEX('Data MOP+BEN'!$B$57:$AK$57,MATCH(P$1,'Data MOP+BEN'!$B$1:$AK$1,0))*'Data MOP'!$B$337</f>
        <v>0</v>
      </c>
      <c r="Q6" s="27">
        <f>INDEX('Data MOP+BEN'!$B$57:$AK$57,MATCH(Q$1,'Data MOP+BEN'!$B$1:$AK$1,0))*'Data MOP'!$B$337</f>
        <v>0</v>
      </c>
      <c r="R6" s="27">
        <f>INDEX('Data MOP+BEN'!$B$57:$AK$57,MATCH(R$1,'Data MOP+BEN'!$B$1:$AK$1,0))*'Data MOP'!$B$337</f>
        <v>0</v>
      </c>
      <c r="S6" s="27">
        <f>INDEX('Data MOP+BEN'!$B$57:$AK$57,MATCH(S$1,'Data MOP+BEN'!$B$1:$AK$1,0))*'Data MOP'!$B$337</f>
        <v>0</v>
      </c>
      <c r="T6" s="27">
        <f>INDEX('Data MOP+BEN'!$B$57:$AK$57,MATCH(T$1,'Data MOP+BEN'!$B$1:$AK$1,0))*'Data MOP'!$B$337</f>
        <v>0</v>
      </c>
      <c r="U6" s="27">
        <f>INDEX('Data MOP+BEN'!$B$57:$AK$57,MATCH(U$1,'Data MOP+BEN'!$B$1:$AK$1,0))*'Data MOP'!$B$337</f>
        <v>0</v>
      </c>
      <c r="V6" s="27">
        <f>INDEX('Data MOP+BEN'!$B$57:$AK$57,MATCH(V$1,'Data MOP+BEN'!$B$1:$AK$1,0))*'Data MOP'!$B$337</f>
        <v>0</v>
      </c>
      <c r="W6" s="27">
        <f>INDEX('Data MOP+BEN'!$B$57:$AK$57,MATCH(W$1,'Data MOP+BEN'!$B$1:$AK$1,0))*'Data MOP'!$B$337</f>
        <v>0</v>
      </c>
      <c r="X6" s="27">
        <f>INDEX('Data MOP+BEN'!$B$57:$AK$57,MATCH(X$1,'Data MOP+BEN'!$B$1:$AK$1,0))*'Data MOP'!$B$337</f>
        <v>0</v>
      </c>
      <c r="Y6" s="27">
        <f>INDEX('Data MOP+BEN'!$B$57:$AK$57,MATCH(Y$1,'Data MOP+BEN'!$B$1:$AK$1,0))*'Data MOP'!$B$337</f>
        <v>0</v>
      </c>
      <c r="Z6" s="27">
        <f>INDEX('Data MOP+BEN'!$B$57:$AK$57,MATCH(Z$1,'Data MOP+BEN'!$B$1:$AK$1,0))*'Data MOP'!$B$337</f>
        <v>0</v>
      </c>
      <c r="AA6" s="27">
        <f>INDEX('Data MOP+BEN'!$B$57:$AK$57,MATCH(AA$1,'Data MOP+BEN'!$B$1:$AK$1,0))*'Data MOP'!$B$337</f>
        <v>0</v>
      </c>
      <c r="AB6" s="27">
        <f>INDEX('Data MOP+BEN'!$B$57:$AK$57,MATCH(AB$1,'Data MOP+BEN'!$B$1:$AK$1,0))*'Data MOP'!$B$337</f>
        <v>0</v>
      </c>
      <c r="AC6" s="27">
        <f>INDEX('Data MOP+BEN'!$B$57:$AK$57,MATCH(AC$1,'Data MOP+BEN'!$B$1:$AK$1,0))*'Data MOP'!$B$337</f>
        <v>0</v>
      </c>
      <c r="AD6" s="27">
        <f>INDEX('Data MOP+BEN'!$B$57:$AK$57,MATCH(AD$1,'Data MOP+BEN'!$B$1:$AK$1,0))*'Data MOP'!$B$337</f>
        <v>0</v>
      </c>
      <c r="AE6" s="27">
        <f>INDEX('Data MOP+BEN'!$B$57:$AK$57,MATCH(AE$1,'Data MOP+BEN'!$B$1:$AK$1,0))*'Data MOP'!$B$337</f>
        <v>0</v>
      </c>
      <c r="AF6" s="27">
        <f>INDEX('Data MOP+BEN'!$B$57:$AK$57,MATCH(AF$1,'Data MOP+BEN'!$B$1:$AK$1,0))*'Data MOP'!$B$337</f>
        <v>0</v>
      </c>
      <c r="AG6" s="27">
        <f>INDEX('Data MOP+BEN'!$B$57:$AK$57,MATCH(AG$1,'Data MOP+BEN'!$B$1:$AK$1,0))*'Data MOP'!$B$337</f>
        <v>0</v>
      </c>
      <c r="AH6" s="27">
        <f>INDEX('Data MOP+BEN'!$B$57:$AK$57,MATCH(AH$1,'Data MOP+BEN'!$B$1:$AK$1,0))*'Data MOP'!$B$337</f>
        <v>0</v>
      </c>
      <c r="AI6" s="27">
        <f>INDEX('Data MOP+BEN'!$B$57:$AK$57,MATCH(AI$1,'Data MOP+BEN'!$B$1:$AK$1,0))*'Data MOP'!$B$337</f>
        <v>0</v>
      </c>
      <c r="AJ6" s="27">
        <f>INDEX('Data MOP+BEN'!$B$57:$AK$57,MATCH(AJ$1,'Data MOP+BEN'!$B$1:$AK$1,0))*'Data MOP'!$B$337</f>
        <v>0</v>
      </c>
      <c r="AK6" s="27">
        <f>INDEX('Data MOP+BEN'!$B$57:$AK$57,MATCH(AK$1,'Data MOP+BEN'!$B$1:$AK$1,0))*'Data MOP'!$B$337</f>
        <v>0</v>
      </c>
      <c r="AS6" s="27"/>
      <c r="AT6" s="27"/>
      <c r="AU6" s="27"/>
      <c r="AV6" s="27"/>
      <c r="AW6" s="27"/>
    </row>
    <row r="7" spans="1:49">
      <c r="A7" t="s">
        <v>5</v>
      </c>
      <c r="B7" s="27">
        <f>INDEX('Data MOP+BEN'!$B$96:$AK$96,MATCH(B$1,'Data MOP+BEN'!$B$1:$AK$1,0))*'Data MOP'!$B$337</f>
        <v>42103249321632.586</v>
      </c>
      <c r="C7" s="27">
        <f>INDEX('Data MOP+BEN'!$B$96:$AK$96,MATCH(C$1,'Data MOP+BEN'!$B$1:$AK$1,0))*'Data MOP'!$B$337</f>
        <v>42472565697936.813</v>
      </c>
      <c r="D7" s="27">
        <f>INDEX('Data MOP+BEN'!$B$96:$AK$96,MATCH(D$1,'Data MOP+BEN'!$B$1:$AK$1,0))*'Data MOP'!$B$337</f>
        <v>42841882074241.023</v>
      </c>
      <c r="E7" s="27">
        <f>INDEX('Data MOP+BEN'!$B$96:$AK$96,MATCH(E$1,'Data MOP+BEN'!$B$1:$AK$1,0))*'Data MOP'!$B$337</f>
        <v>43211198450545.242</v>
      </c>
      <c r="F7" s="27">
        <f>INDEX('Data MOP+BEN'!$B$96:$AK$96,MATCH(F$1,'Data MOP+BEN'!$B$1:$AK$1,0))*'Data MOP'!$B$337</f>
        <v>43580514826849.453</v>
      </c>
      <c r="G7" s="27">
        <f>INDEX('Data MOP+BEN'!$B$96:$AK$96,MATCH(G$1,'Data MOP+BEN'!$B$1:$AK$1,0))*'Data MOP'!$B$337</f>
        <v>43949831203153.68</v>
      </c>
      <c r="H7" s="27">
        <f>INDEX('Data MOP+BEN'!$B$96:$AK$96,MATCH(H$1,'Data MOP+BEN'!$B$1:$AK$1,0))*'Data MOP'!$B$337</f>
        <v>44258435473388.656</v>
      </c>
      <c r="I7" s="27">
        <f>INDEX('Data MOP+BEN'!$B$96:$AK$96,MATCH(I$1,'Data MOP+BEN'!$B$1:$AK$1,0))*'Data MOP'!$B$337</f>
        <v>44567039743623.625</v>
      </c>
      <c r="J7" s="27">
        <f>INDEX('Data MOP+BEN'!$B$96:$AK$96,MATCH(J$1,'Data MOP+BEN'!$B$1:$AK$1,0))*'Data MOP'!$B$337</f>
        <v>44875644013858.609</v>
      </c>
      <c r="K7" s="27">
        <f>INDEX('Data MOP+BEN'!$B$96:$AK$96,MATCH(K$1,'Data MOP+BEN'!$B$1:$AK$1,0))*'Data MOP'!$B$337</f>
        <v>45184248284093.578</v>
      </c>
      <c r="L7" s="27">
        <f>INDEX('Data MOP+BEN'!$B$96:$AK$96,MATCH(L$1,'Data MOP+BEN'!$B$1:$AK$1,0))*'Data MOP'!$B$337</f>
        <v>45492852554328.555</v>
      </c>
      <c r="M7" s="27">
        <f>INDEX('Data MOP+BEN'!$B$96:$AK$96,MATCH(M$1,'Data MOP+BEN'!$B$1:$AK$1,0))*'Data MOP'!$B$337</f>
        <v>45735126688082.789</v>
      </c>
      <c r="N7" s="27">
        <f>INDEX('Data MOP+BEN'!$B$96:$AK$96,MATCH(N$1,'Data MOP+BEN'!$B$1:$AK$1,0))*'Data MOP'!$B$337</f>
        <v>45977400821837.008</v>
      </c>
      <c r="O7" s="27">
        <f>INDEX('Data MOP+BEN'!$B$96:$AK$96,MATCH(O$1,'Data MOP+BEN'!$B$1:$AK$1,0))*'Data MOP'!$B$337</f>
        <v>46219674955591.242</v>
      </c>
      <c r="P7" s="27">
        <f>INDEX('Data MOP+BEN'!$B$96:$AK$96,MATCH(P$1,'Data MOP+BEN'!$B$1:$AK$1,0))*'Data MOP'!$B$337</f>
        <v>46461949089345.461</v>
      </c>
      <c r="Q7" s="27">
        <f>INDEX('Data MOP+BEN'!$B$96:$AK$96,MATCH(Q$1,'Data MOP+BEN'!$B$1:$AK$1,0))*'Data MOP'!$B$337</f>
        <v>46704223223099.695</v>
      </c>
      <c r="R7" s="27">
        <f>INDEX('Data MOP+BEN'!$B$96:$AK$96,MATCH(R$1,'Data MOP+BEN'!$B$1:$AK$1,0))*'Data MOP'!$B$337</f>
        <v>46790425680741.938</v>
      </c>
      <c r="S7" s="27">
        <f>INDEX('Data MOP+BEN'!$B$96:$AK$96,MATCH(S$1,'Data MOP+BEN'!$B$1:$AK$1,0))*'Data MOP'!$B$337</f>
        <v>46876628138384.18</v>
      </c>
      <c r="T7" s="27">
        <f>INDEX('Data MOP+BEN'!$B$96:$AK$96,MATCH(T$1,'Data MOP+BEN'!$B$1:$AK$1,0))*'Data MOP'!$B$337</f>
        <v>46962830596026.406</v>
      </c>
      <c r="U7" s="27">
        <f>INDEX('Data MOP+BEN'!$B$96:$AK$96,MATCH(U$1,'Data MOP+BEN'!$B$1:$AK$1,0))*'Data MOP'!$B$337</f>
        <v>47049033053668.648</v>
      </c>
      <c r="V7" s="27">
        <f>INDEX('Data MOP+BEN'!$B$96:$AK$96,MATCH(V$1,'Data MOP+BEN'!$B$1:$AK$1,0))*'Data MOP'!$B$337</f>
        <v>47135235511310.891</v>
      </c>
      <c r="W7" s="27">
        <f>INDEX('Data MOP+BEN'!$B$96:$AK$96,MATCH(W$1,'Data MOP+BEN'!$B$1:$AK$1,0))*'Data MOP'!$B$337</f>
        <v>47021495266621.734</v>
      </c>
      <c r="X7" s="27">
        <f>INDEX('Data MOP+BEN'!$B$96:$AK$96,MATCH(X$1,'Data MOP+BEN'!$B$1:$AK$1,0))*'Data MOP'!$B$337</f>
        <v>46907755021932.563</v>
      </c>
      <c r="Y7" s="27">
        <f>INDEX('Data MOP+BEN'!$B$96:$AK$96,MATCH(Y$1,'Data MOP+BEN'!$B$1:$AK$1,0))*'Data MOP'!$B$337</f>
        <v>46794014777243.406</v>
      </c>
      <c r="Z7" s="27">
        <f>INDEX('Data MOP+BEN'!$B$96:$AK$96,MATCH(Z$1,'Data MOP+BEN'!$B$1:$AK$1,0))*'Data MOP'!$B$337</f>
        <v>46680274532554.242</v>
      </c>
      <c r="AA7" s="27">
        <f>INDEX('Data MOP+BEN'!$B$96:$AK$96,MATCH(AA$1,'Data MOP+BEN'!$B$1:$AK$1,0))*'Data MOP'!$B$337</f>
        <v>46566534287865.086</v>
      </c>
      <c r="AB7" s="27">
        <f>INDEX('Data MOP+BEN'!$B$96:$AK$96,MATCH(AB$1,'Data MOP+BEN'!$B$1:$AK$1,0))*'Data MOP'!$B$337</f>
        <v>46383291766564.375</v>
      </c>
      <c r="AC7" s="27">
        <f>INDEX('Data MOP+BEN'!$B$96:$AK$96,MATCH(AC$1,'Data MOP+BEN'!$B$1:$AK$1,0))*'Data MOP'!$B$337</f>
        <v>46200049245263.664</v>
      </c>
      <c r="AD7" s="27">
        <f>INDEX('Data MOP+BEN'!$B$96:$AK$96,MATCH(AD$1,'Data MOP+BEN'!$B$1:$AK$1,0))*'Data MOP'!$B$337</f>
        <v>46016806723962.961</v>
      </c>
      <c r="AE7" s="27">
        <f>INDEX('Data MOP+BEN'!$B$96:$AK$96,MATCH(AE$1,'Data MOP+BEN'!$B$1:$AK$1,0))*'Data MOP'!$B$337</f>
        <v>45833564202662.25</v>
      </c>
      <c r="AF7" s="27">
        <f>INDEX('Data MOP+BEN'!$B$96:$AK$96,MATCH(AF$1,'Data MOP+BEN'!$B$1:$AK$1,0))*'Data MOP'!$B$337</f>
        <v>45650321681361.539</v>
      </c>
      <c r="AG7" s="27">
        <f>INDEX('Data MOP+BEN'!$B$96:$AK$96,MATCH(AG$1,'Data MOP+BEN'!$B$1:$AK$1,0))*'Data MOP'!$B$337</f>
        <v>45403354830271.391</v>
      </c>
      <c r="AH7" s="27">
        <f>INDEX('Data MOP+BEN'!$B$96:$AK$96,MATCH(AH$1,'Data MOP+BEN'!$B$1:$AK$1,0))*'Data MOP'!$B$337</f>
        <v>45156387979181.234</v>
      </c>
      <c r="AI7" s="27">
        <f>INDEX('Data MOP+BEN'!$B$96:$AK$96,MATCH(AI$1,'Data MOP+BEN'!$B$1:$AK$1,0))*'Data MOP'!$B$337</f>
        <v>44909421128091.078</v>
      </c>
      <c r="AJ7" s="27">
        <f>INDEX('Data MOP+BEN'!$B$96:$AK$96,MATCH(AJ$1,'Data MOP+BEN'!$B$1:$AK$1,0))*'Data MOP'!$B$337</f>
        <v>44662454277000.922</v>
      </c>
      <c r="AK7" s="27">
        <f>INDEX('Data MOP+BEN'!$B$96:$AK$96,MATCH(AK$1,'Data MOP+BEN'!$B$1:$AK$1,0))*'Data MOP'!$B$337</f>
        <v>44415487425910.766</v>
      </c>
      <c r="AS7" s="27"/>
      <c r="AT7" s="27"/>
      <c r="AU7" s="27"/>
      <c r="AV7" s="27"/>
      <c r="AW7" s="27"/>
    </row>
    <row r="8" spans="1:49">
      <c r="A8" t="s">
        <v>6</v>
      </c>
      <c r="B8" s="27">
        <f>INDEX('Data MOP+BEN'!$B$109:$AK$109,MATCH(B$1,'Data MOP+BEN'!$B$1:$AK$1,0))*'Data MOP'!$B$337</f>
        <v>91391726047575.766</v>
      </c>
      <c r="C8" s="27">
        <f>INDEX('Data MOP+BEN'!$B$109:$AK$109,MATCH(C$1,'Data MOP+BEN'!$B$1:$AK$1,0))*'Data MOP'!$B$337</f>
        <v>96344177905054.219</v>
      </c>
      <c r="D8" s="27">
        <f>INDEX('Data MOP+BEN'!$B$109:$AK$109,MATCH(D$1,'Data MOP+BEN'!$B$1:$AK$1,0))*'Data MOP'!$B$337</f>
        <v>98028910687728.047</v>
      </c>
      <c r="E8" s="27">
        <f>INDEX('Data MOP+BEN'!$B$109:$AK$109,MATCH(E$1,'Data MOP+BEN'!$B$1:$AK$1,0))*'Data MOP'!$B$337</f>
        <v>100121662713645.83</v>
      </c>
      <c r="F8" s="27">
        <f>INDEX('Data MOP+BEN'!$B$109:$AK$109,MATCH(F$1,'Data MOP+BEN'!$B$1:$AK$1,0))*'Data MOP'!$B$337</f>
        <v>102214414739563.59</v>
      </c>
      <c r="G8" s="27">
        <f>INDEX('Data MOP+BEN'!$B$109:$AK$109,MATCH(G$1,'Data MOP+BEN'!$B$1:$AK$1,0))*'Data MOP'!$B$337</f>
        <v>104307166765481.39</v>
      </c>
      <c r="H8" s="27">
        <f>INDEX('Data MOP+BEN'!$B$109:$AK$109,MATCH(H$1,'Data MOP+BEN'!$B$1:$AK$1,0))*'Data MOP'!$B$337</f>
        <v>106399918791399.16</v>
      </c>
      <c r="I8" s="27">
        <f>INDEX('Data MOP+BEN'!$B$109:$AK$109,MATCH(I$1,'Data MOP+BEN'!$B$1:$AK$1,0))*'Data MOP'!$B$337</f>
        <v>108492670817316.92</v>
      </c>
      <c r="J8" s="27">
        <f>INDEX('Data MOP+BEN'!$B$109:$AK$109,MATCH(J$1,'Data MOP+BEN'!$B$1:$AK$1,0))*'Data MOP'!$B$337</f>
        <v>110585422843234.7</v>
      </c>
      <c r="K8" s="27">
        <f>INDEX('Data MOP+BEN'!$B$109:$AK$109,MATCH(K$1,'Data MOP+BEN'!$B$1:$AK$1,0))*'Data MOP'!$B$337</f>
        <v>112678174869152.48</v>
      </c>
      <c r="L8" s="27">
        <f>INDEX('Data MOP+BEN'!$B$109:$AK$109,MATCH(L$1,'Data MOP+BEN'!$B$1:$AK$1,0))*'Data MOP'!$B$337</f>
        <v>114770926895070.27</v>
      </c>
      <c r="M8" s="27">
        <f>INDEX('Data MOP+BEN'!$B$109:$AK$109,MATCH(M$1,'Data MOP+BEN'!$B$1:$AK$1,0))*'Data MOP'!$B$337</f>
        <v>116863678920988.05</v>
      </c>
      <c r="N8" s="27">
        <f>INDEX('Data MOP+BEN'!$B$109:$AK$109,MATCH(N$1,'Data MOP+BEN'!$B$1:$AK$1,0))*'Data MOP'!$B$337</f>
        <v>118956430946905.84</v>
      </c>
      <c r="O8" s="27">
        <f>INDEX('Data MOP+BEN'!$B$109:$AK$109,MATCH(O$1,'Data MOP+BEN'!$B$1:$AK$1,0))*'Data MOP'!$B$337</f>
        <v>121049182972823.63</v>
      </c>
      <c r="P8" s="27">
        <f>INDEX('Data MOP+BEN'!$B$109:$AK$109,MATCH(P$1,'Data MOP+BEN'!$B$1:$AK$1,0))*'Data MOP'!$B$337</f>
        <v>123141934998741.44</v>
      </c>
      <c r="Q8" s="27">
        <f>INDEX('Data MOP+BEN'!$B$109:$AK$109,MATCH(Q$1,'Data MOP+BEN'!$B$1:$AK$1,0))*'Data MOP'!$B$337</f>
        <v>125234687024659.22</v>
      </c>
      <c r="R8" s="27">
        <f>INDEX('Data MOP+BEN'!$B$109:$AK$109,MATCH(R$1,'Data MOP+BEN'!$B$1:$AK$1,0))*'Data MOP'!$B$337</f>
        <v>127327439050576.98</v>
      </c>
      <c r="S8" s="27">
        <f>INDEX('Data MOP+BEN'!$B$109:$AK$109,MATCH(S$1,'Data MOP+BEN'!$B$1:$AK$1,0))*'Data MOP'!$B$337</f>
        <v>129420191076494.8</v>
      </c>
      <c r="T8" s="27">
        <f>INDEX('Data MOP+BEN'!$B$109:$AK$109,MATCH(T$1,'Data MOP+BEN'!$B$1:$AK$1,0))*'Data MOP'!$B$337</f>
        <v>131512943102412.56</v>
      </c>
      <c r="U8" s="27">
        <f>INDEX('Data MOP+BEN'!$B$109:$AK$109,MATCH(U$1,'Data MOP+BEN'!$B$1:$AK$1,0))*'Data MOP'!$B$337</f>
        <v>133605695128330.36</v>
      </c>
      <c r="V8" s="27">
        <f>INDEX('Data MOP+BEN'!$B$109:$AK$109,MATCH(V$1,'Data MOP+BEN'!$B$1:$AK$1,0))*'Data MOP'!$B$337</f>
        <v>135698447154248.16</v>
      </c>
      <c r="W8" s="27">
        <f>INDEX('Data MOP+BEN'!$B$109:$AK$109,MATCH(W$1,'Data MOP+BEN'!$B$1:$AK$1,0))*'Data MOP'!$B$337</f>
        <v>137791199180165.94</v>
      </c>
      <c r="X8" s="27">
        <f>INDEX('Data MOP+BEN'!$B$109:$AK$109,MATCH(X$1,'Data MOP+BEN'!$B$1:$AK$1,0))*'Data MOP'!$B$337</f>
        <v>139883951206083.69</v>
      </c>
      <c r="Y8" s="27">
        <f>INDEX('Data MOP+BEN'!$B$109:$AK$109,MATCH(Y$1,'Data MOP+BEN'!$B$1:$AK$1,0))*'Data MOP'!$B$337</f>
        <v>141976703232001.5</v>
      </c>
      <c r="Z8" s="27">
        <f>INDEX('Data MOP+BEN'!$B$109:$AK$109,MATCH(Z$1,'Data MOP+BEN'!$B$1:$AK$1,0))*'Data MOP'!$B$337</f>
        <v>144069455257919.25</v>
      </c>
      <c r="AA8" s="27">
        <f>INDEX('Data MOP+BEN'!$B$109:$AK$109,MATCH(AA$1,'Data MOP+BEN'!$B$1:$AK$1,0))*'Data MOP'!$B$337</f>
        <v>146162207283837.03</v>
      </c>
      <c r="AB8" s="27">
        <f>INDEX('Data MOP+BEN'!$B$109:$AK$109,MATCH(AB$1,'Data MOP+BEN'!$B$1:$AK$1,0))*'Data MOP'!$B$337</f>
        <v>148254959309754.81</v>
      </c>
      <c r="AC8" s="27">
        <f>INDEX('Data MOP+BEN'!$B$109:$AK$109,MATCH(AC$1,'Data MOP+BEN'!$B$1:$AK$1,0))*'Data MOP'!$B$337</f>
        <v>150347711335672.59</v>
      </c>
      <c r="AD8" s="27">
        <f>INDEX('Data MOP+BEN'!$B$109:$AK$109,MATCH(AD$1,'Data MOP+BEN'!$B$1:$AK$1,0))*'Data MOP'!$B$337</f>
        <v>152440463361590.41</v>
      </c>
      <c r="AE8" s="27">
        <f>INDEX('Data MOP+BEN'!$B$109:$AK$109,MATCH(AE$1,'Data MOP+BEN'!$B$1:$AK$1,0))*'Data MOP'!$B$337</f>
        <v>154533215387508.16</v>
      </c>
      <c r="AF8" s="27">
        <f>INDEX('Data MOP+BEN'!$B$109:$AK$109,MATCH(AF$1,'Data MOP+BEN'!$B$1:$AK$1,0))*'Data MOP'!$B$337</f>
        <v>156625967413425.94</v>
      </c>
      <c r="AG8" s="27">
        <f>INDEX('Data MOP+BEN'!$B$109:$AK$109,MATCH(AG$1,'Data MOP+BEN'!$B$1:$AK$1,0))*'Data MOP'!$B$337</f>
        <v>158718719439343.75</v>
      </c>
      <c r="AH8" s="27">
        <f>INDEX('Data MOP+BEN'!$B$109:$AK$109,MATCH(AH$1,'Data MOP+BEN'!$B$1:$AK$1,0))*'Data MOP'!$B$337</f>
        <v>160811471465261.5</v>
      </c>
      <c r="AI8" s="27">
        <f>INDEX('Data MOP+BEN'!$B$109:$AK$109,MATCH(AI$1,'Data MOP+BEN'!$B$1:$AK$1,0))*'Data MOP'!$B$337</f>
        <v>162904223491179.28</v>
      </c>
      <c r="AJ8" s="27">
        <f>INDEX('Data MOP+BEN'!$B$109:$AK$109,MATCH(AJ$1,'Data MOP+BEN'!$B$1:$AK$1,0))*'Data MOP'!$B$337</f>
        <v>164996975517097.06</v>
      </c>
      <c r="AK8" s="27">
        <f>INDEX('Data MOP+BEN'!$B$109:$AK$109,MATCH(AK$1,'Data MOP+BEN'!$B$1:$AK$1,0))*'Data MOP'!$B$337</f>
        <v>167089727543014.84</v>
      </c>
      <c r="AS8" s="27"/>
      <c r="AT8" s="27"/>
      <c r="AU8" s="27"/>
      <c r="AV8" s="27"/>
      <c r="AW8" s="27"/>
    </row>
    <row r="9" spans="1:49">
      <c r="A9" t="s">
        <v>81</v>
      </c>
      <c r="B9" s="27">
        <f>INDEX('Data MOP+BEN'!$B$121:$AK$121,MATCH(B$1,'Data MOP+BEN'!$B$1:$AK$1,0))*'Data MOP'!$B$337</f>
        <v>511146497708858.31</v>
      </c>
      <c r="C9" s="27">
        <f>INDEX('Data MOP+BEN'!$B$121:$AK$121,MATCH(C$1,'Data MOP+BEN'!$B$1:$AK$1,0))*'Data MOP'!$B$337</f>
        <v>525244173307309.31</v>
      </c>
      <c r="D9" s="27">
        <f>INDEX('Data MOP+BEN'!$B$121:$AK$121,MATCH(D$1,'Data MOP+BEN'!$B$1:$AK$1,0))*'Data MOP'!$B$337</f>
        <v>539341848905760.31</v>
      </c>
      <c r="E9" s="27">
        <f>INDEX('Data MOP+BEN'!$B$121:$AK$121,MATCH(E$1,'Data MOP+BEN'!$B$1:$AK$1,0))*'Data MOP'!$B$337</f>
        <v>553439524504211.25</v>
      </c>
      <c r="F9" s="27">
        <f>INDEX('Data MOP+BEN'!$B$121:$AK$121,MATCH(F$1,'Data MOP+BEN'!$B$1:$AK$1,0))*'Data MOP'!$B$337</f>
        <v>567537200102662.25</v>
      </c>
      <c r="G9" s="27">
        <f>INDEX('Data MOP+BEN'!$B$121:$AK$121,MATCH(G$1,'Data MOP+BEN'!$B$1:$AK$1,0))*'Data MOP'!$B$337</f>
        <v>581634875701113.25</v>
      </c>
      <c r="H9" s="27">
        <f>INDEX('Data MOP+BEN'!$B$121:$AK$121,MATCH(H$1,'Data MOP+BEN'!$B$1:$AK$1,0))*'Data MOP'!$B$337</f>
        <v>600244194672167.25</v>
      </c>
      <c r="I9" s="27">
        <f>INDEX('Data MOP+BEN'!$B$121:$AK$121,MATCH(I$1,'Data MOP+BEN'!$B$1:$AK$1,0))*'Data MOP'!$B$337</f>
        <v>618853513643221.25</v>
      </c>
      <c r="J9" s="27">
        <f>INDEX('Data MOP+BEN'!$B$121:$AK$121,MATCH(J$1,'Data MOP+BEN'!$B$1:$AK$1,0))*'Data MOP'!$B$337</f>
        <v>637462832614275.25</v>
      </c>
      <c r="K9" s="27">
        <f>INDEX('Data MOP+BEN'!$B$121:$AK$121,MATCH(K$1,'Data MOP+BEN'!$B$1:$AK$1,0))*'Data MOP'!$B$337</f>
        <v>656072151585329.13</v>
      </c>
      <c r="L9" s="27">
        <f>INDEX('Data MOP+BEN'!$B$121:$AK$121,MATCH(L$1,'Data MOP+BEN'!$B$1:$AK$1,0))*'Data MOP'!$B$337</f>
        <v>674681470556383.25</v>
      </c>
      <c r="M9" s="27">
        <f>INDEX('Data MOP+BEN'!$B$121:$AK$121,MATCH(M$1,'Data MOP+BEN'!$B$1:$AK$1,0))*'Data MOP'!$B$337</f>
        <v>684870987185393.5</v>
      </c>
      <c r="N9" s="27">
        <f>INDEX('Data MOP+BEN'!$B$121:$AK$121,MATCH(N$1,'Data MOP+BEN'!$B$1:$AK$1,0))*'Data MOP'!$B$337</f>
        <v>695060503814403.88</v>
      </c>
      <c r="O9" s="27">
        <f>INDEX('Data MOP+BEN'!$B$121:$AK$121,MATCH(O$1,'Data MOP+BEN'!$B$1:$AK$1,0))*'Data MOP'!$B$337</f>
        <v>705250020443414.25</v>
      </c>
      <c r="P9" s="27">
        <f>INDEX('Data MOP+BEN'!$B$121:$AK$121,MATCH(P$1,'Data MOP+BEN'!$B$1:$AK$1,0))*'Data MOP'!$B$337</f>
        <v>715439537072424.63</v>
      </c>
      <c r="Q9" s="27">
        <f>INDEX('Data MOP+BEN'!$B$121:$AK$121,MATCH(Q$1,'Data MOP+BEN'!$B$1:$AK$1,0))*'Data MOP'!$B$337</f>
        <v>725629053701434.88</v>
      </c>
      <c r="R9" s="27">
        <f>INDEX('Data MOP+BEN'!$B$121:$AK$121,MATCH(R$1,'Data MOP+BEN'!$B$1:$AK$1,0))*'Data MOP'!$B$337</f>
        <v>735885567149073.63</v>
      </c>
      <c r="S9" s="27">
        <f>INDEX('Data MOP+BEN'!$B$121:$AK$121,MATCH(S$1,'Data MOP+BEN'!$B$1:$AK$1,0))*'Data MOP'!$B$337</f>
        <v>746142080596712.38</v>
      </c>
      <c r="T9" s="27">
        <f>INDEX('Data MOP+BEN'!$B$121:$AK$121,MATCH(T$1,'Data MOP+BEN'!$B$1:$AK$1,0))*'Data MOP'!$B$337</f>
        <v>756398594044351</v>
      </c>
      <c r="U9" s="27">
        <f>INDEX('Data MOP+BEN'!$B$121:$AK$121,MATCH(U$1,'Data MOP+BEN'!$B$1:$AK$1,0))*'Data MOP'!$B$337</f>
        <v>766655107491989.75</v>
      </c>
      <c r="V9" s="27">
        <f>INDEX('Data MOP+BEN'!$B$121:$AK$121,MATCH(V$1,'Data MOP+BEN'!$B$1:$AK$1,0))*'Data MOP'!$B$337</f>
        <v>776911620939628.38</v>
      </c>
      <c r="W9" s="27">
        <f>INDEX('Data MOP+BEN'!$B$121:$AK$121,MATCH(W$1,'Data MOP+BEN'!$B$1:$AK$1,0))*'Data MOP'!$B$337</f>
        <v>788021130681565.88</v>
      </c>
      <c r="X9" s="27">
        <f>INDEX('Data MOP+BEN'!$B$121:$AK$121,MATCH(X$1,'Data MOP+BEN'!$B$1:$AK$1,0))*'Data MOP'!$B$337</f>
        <v>799130640423503.38</v>
      </c>
      <c r="Y9" s="27">
        <f>INDEX('Data MOP+BEN'!$B$121:$AK$121,MATCH(Y$1,'Data MOP+BEN'!$B$1:$AK$1,0))*'Data MOP'!$B$337</f>
        <v>810240150165440.88</v>
      </c>
      <c r="Z9" s="27">
        <f>INDEX('Data MOP+BEN'!$B$121:$AK$121,MATCH(Z$1,'Data MOP+BEN'!$B$1:$AK$1,0))*'Data MOP'!$B$337</f>
        <v>821349659907378.38</v>
      </c>
      <c r="AA9" s="27">
        <f>INDEX('Data MOP+BEN'!$B$121:$AK$121,MATCH(AA$1,'Data MOP+BEN'!$B$1:$AK$1,0))*'Data MOP'!$B$337</f>
        <v>832459169649315.75</v>
      </c>
      <c r="AB9" s="27">
        <f>INDEX('Data MOP+BEN'!$B$121:$AK$121,MATCH(AB$1,'Data MOP+BEN'!$B$1:$AK$1,0))*'Data MOP'!$B$337</f>
        <v>844251254608286.25</v>
      </c>
      <c r="AC9" s="27">
        <f>INDEX('Data MOP+BEN'!$B$121:$AK$121,MATCH(AC$1,'Data MOP+BEN'!$B$1:$AK$1,0))*'Data MOP'!$B$337</f>
        <v>856043339567256.75</v>
      </c>
      <c r="AD9" s="27">
        <f>INDEX('Data MOP+BEN'!$B$121:$AK$121,MATCH(AD$1,'Data MOP+BEN'!$B$1:$AK$1,0))*'Data MOP'!$B$337</f>
        <v>867835424526227.25</v>
      </c>
      <c r="AE9" s="27">
        <f>INDEX('Data MOP+BEN'!$B$121:$AK$121,MATCH(AE$1,'Data MOP+BEN'!$B$1:$AK$1,0))*'Data MOP'!$B$337</f>
        <v>879627509485197.75</v>
      </c>
      <c r="AF9" s="27">
        <f>INDEX('Data MOP+BEN'!$B$121:$AK$121,MATCH(AF$1,'Data MOP+BEN'!$B$1:$AK$1,0))*'Data MOP'!$B$337</f>
        <v>891419594444168.13</v>
      </c>
      <c r="AG9" s="27">
        <f>INDEX('Data MOP+BEN'!$B$121:$AK$121,MATCH(AG$1,'Data MOP+BEN'!$B$1:$AK$1,0))*'Data MOP'!$B$337</f>
        <v>896512809931230.13</v>
      </c>
      <c r="AH9" s="27">
        <f>INDEX('Data MOP+BEN'!$B$121:$AK$121,MATCH(AH$1,'Data MOP+BEN'!$B$1:$AK$1,0))*'Data MOP'!$B$337</f>
        <v>901606025418292</v>
      </c>
      <c r="AI9" s="27">
        <f>INDEX('Data MOP+BEN'!$B$121:$AK$121,MATCH(AI$1,'Data MOP+BEN'!$B$1:$AK$1,0))*'Data MOP'!$B$337</f>
        <v>906699240905354</v>
      </c>
      <c r="AJ9" s="27">
        <f>INDEX('Data MOP+BEN'!$B$121:$AK$121,MATCH(AJ$1,'Data MOP+BEN'!$B$1:$AK$1,0))*'Data MOP'!$B$337</f>
        <v>911792456392415.88</v>
      </c>
      <c r="AK9" s="27">
        <f>INDEX('Data MOP+BEN'!$B$121:$AK$121,MATCH(AK$1,'Data MOP+BEN'!$B$1:$AK$1,0))*'Data MOP'!$B$337</f>
        <v>916885671879477.88</v>
      </c>
      <c r="AS9" s="27"/>
      <c r="AT9" s="27"/>
      <c r="AU9" s="27"/>
      <c r="AV9" s="27"/>
      <c r="AW9" s="27"/>
    </row>
    <row r="11" spans="1:49">
      <c r="B11" s="27"/>
      <c r="AK11" s="27"/>
    </row>
    <row r="12" spans="1:49">
      <c r="AK12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Iron and steel</vt:lpstr>
      <vt:lpstr>Agriculture</vt:lpstr>
      <vt:lpstr>Chemicals</vt:lpstr>
      <vt:lpstr>O&amp;G systems</vt:lpstr>
      <vt:lpstr>Non-ferrous metallurgy</vt:lpstr>
      <vt:lpstr>Data MOP</vt:lpstr>
      <vt:lpstr>Data MOP+BEN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Zanon Zotin</dc:creator>
  <cp:lastModifiedBy>Olivia Ashmoore</cp:lastModifiedBy>
  <dcterms:created xsi:type="dcterms:W3CDTF">2019-10-06T21:10:41Z</dcterms:created>
  <dcterms:modified xsi:type="dcterms:W3CDTF">2020-08-05T22:31:55Z</dcterms:modified>
</cp:coreProperties>
</file>