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Desktop\Variáveis marianne FINAL\add-outputs\SCoHIbP\"/>
    </mc:Choice>
  </mc:AlternateContent>
  <xr:revisionPtr revIDLastSave="0" documentId="8_{EE56599B-D1FC-4DB7-940B-61EB173C9882}" xr6:coauthVersionLast="45" xr6:coauthVersionMax="45" xr10:uidLastSave="{00000000-0000-0000-0000-000000000000}"/>
  <bookViews>
    <workbookView xWindow="-19308" yWindow="-108" windowWidth="19416" windowHeight="10416" xr2:uid="{00000000-000D-0000-FFFF-FFFF00000000}"/>
  </bookViews>
  <sheets>
    <sheet name="About" sheetId="1" r:id="rId1"/>
    <sheet name="Source Data" sheetId="2" r:id="rId2"/>
    <sheet name="Scaling factors - Brazil" sheetId="10" r:id="rId3"/>
    <sheet name="Calculations" sheetId="3" r:id="rId4"/>
    <sheet name="SCoHIbP-transportation" sheetId="4" r:id="rId5"/>
    <sheet name="SCoHIbP-elec-distheat" sheetId="5" r:id="rId6"/>
    <sheet name="SCoHIbP-bldgs" sheetId="6" r:id="rId7"/>
    <sheet name="SCoHIbP-indst" sheetId="9" r:id="rId8"/>
    <sheet name="SCoHIbP-LULUCF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1" i="3" l="1"/>
  <c r="A134" i="3"/>
  <c r="D3" i="10"/>
  <c r="D10" i="10"/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 l="1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E62" i="3" s="1"/>
  <c r="E88" i="3" s="1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 l="1"/>
  <c r="B146" i="3" s="1"/>
  <c r="D115" i="3"/>
  <c r="D157" i="3" s="1"/>
  <c r="F108" i="3"/>
  <c r="F150" i="3" s="1"/>
  <c r="L98" i="3"/>
  <c r="L140" i="3" s="1"/>
  <c r="I110" i="3"/>
  <c r="I152" i="3" s="1"/>
  <c r="K96" i="3"/>
  <c r="K138" i="3" s="1"/>
  <c r="I103" i="3"/>
  <c r="I145" i="3" s="1"/>
  <c r="M109" i="3"/>
  <c r="M151" i="3" s="1"/>
  <c r="I116" i="3"/>
  <c r="I158" i="3" s="1"/>
  <c r="I98" i="3"/>
  <c r="I140" i="3" s="1"/>
  <c r="J102" i="3"/>
  <c r="J144" i="3" s="1"/>
  <c r="J104" i="3"/>
  <c r="J146" i="3" s="1"/>
  <c r="J109" i="3"/>
  <c r="J151" i="3" s="1"/>
  <c r="J114" i="3"/>
  <c r="J156" i="3" s="1"/>
  <c r="J116" i="3"/>
  <c r="J158" i="3" s="1"/>
  <c r="K103" i="3"/>
  <c r="K145" i="3" s="1"/>
  <c r="I96" i="3"/>
  <c r="I138" i="3" s="1"/>
  <c r="D104" i="3"/>
  <c r="D146" i="3" s="1"/>
  <c r="D110" i="3"/>
  <c r="D152" i="3" s="1"/>
  <c r="K115" i="3"/>
  <c r="K157" i="3" s="1"/>
  <c r="F96" i="3"/>
  <c r="F138" i="3" s="1"/>
  <c r="D97" i="3"/>
  <c r="D139" i="3" s="1"/>
  <c r="L103" i="3"/>
  <c r="L145" i="3" s="1"/>
  <c r="L108" i="3"/>
  <c r="L150" i="3" s="1"/>
  <c r="L110" i="3"/>
  <c r="L152" i="3" s="1"/>
  <c r="L115" i="3"/>
  <c r="L157" i="3" s="1"/>
  <c r="D96" i="3"/>
  <c r="D138" i="3" s="1"/>
  <c r="M103" i="3"/>
  <c r="M145" i="3" s="1"/>
  <c r="M114" i="3"/>
  <c r="M156" i="3" s="1"/>
  <c r="I104" i="3"/>
  <c r="I146" i="3" s="1"/>
  <c r="M110" i="3"/>
  <c r="M152" i="3" s="1"/>
  <c r="B96" i="3"/>
  <c r="B138" i="3" s="1"/>
  <c r="M97" i="3"/>
  <c r="M139" i="3" s="1"/>
  <c r="B103" i="3"/>
  <c r="B145" i="3" s="1"/>
  <c r="B110" i="3"/>
  <c r="B152" i="3" s="1"/>
  <c r="B115" i="3"/>
  <c r="B157" i="3" s="1"/>
  <c r="D108" i="3"/>
  <c r="D150" i="3" s="1"/>
  <c r="L97" i="3"/>
  <c r="L139" i="3" s="1"/>
  <c r="K110" i="3"/>
  <c r="K152" i="3" s="1"/>
  <c r="D116" i="3"/>
  <c r="D158" i="3" s="1"/>
  <c r="F102" i="3"/>
  <c r="F144" i="3" s="1"/>
  <c r="F109" i="3"/>
  <c r="F151" i="3" s="1"/>
  <c r="F114" i="3"/>
  <c r="F156" i="3" s="1"/>
  <c r="B98" i="3"/>
  <c r="B140" i="3" s="1"/>
  <c r="I108" i="3"/>
  <c r="I150" i="3" s="1"/>
  <c r="J98" i="3"/>
  <c r="J140" i="3" s="1"/>
  <c r="B108" i="3"/>
  <c r="B150" i="3" s="1"/>
  <c r="M96" i="3"/>
  <c r="M138" i="3" s="1"/>
  <c r="K104" i="3"/>
  <c r="K146" i="3" s="1"/>
  <c r="K98" i="3"/>
  <c r="K140" i="3" s="1"/>
  <c r="F104" i="3"/>
  <c r="F146" i="3" s="1"/>
  <c r="F116" i="3"/>
  <c r="F158" i="3" s="1"/>
  <c r="M115" i="3"/>
  <c r="M157" i="3" s="1"/>
  <c r="J97" i="3"/>
  <c r="J139" i="3" s="1"/>
  <c r="M104" i="3"/>
  <c r="M146" i="3" s="1"/>
  <c r="I114" i="3"/>
  <c r="I156" i="3" s="1"/>
  <c r="J96" i="3"/>
  <c r="J138" i="3" s="1"/>
  <c r="I97" i="3"/>
  <c r="I139" i="3" s="1"/>
  <c r="J103" i="3"/>
  <c r="J145" i="3" s="1"/>
  <c r="J108" i="3"/>
  <c r="J150" i="3" s="1"/>
  <c r="J110" i="3"/>
  <c r="J152" i="3" s="1"/>
  <c r="J115" i="3"/>
  <c r="J157" i="3" s="1"/>
  <c r="F97" i="3"/>
  <c r="F139" i="3" s="1"/>
  <c r="K109" i="3"/>
  <c r="K151" i="3" s="1"/>
  <c r="D102" i="3"/>
  <c r="D144" i="3" s="1"/>
  <c r="K108" i="3"/>
  <c r="K150" i="3" s="1"/>
  <c r="D114" i="3"/>
  <c r="D156" i="3" s="1"/>
  <c r="K116" i="3"/>
  <c r="K158" i="3" s="1"/>
  <c r="D98" i="3"/>
  <c r="D140" i="3" s="1"/>
  <c r="L102" i="3"/>
  <c r="L144" i="3" s="1"/>
  <c r="L104" i="3"/>
  <c r="L146" i="3" s="1"/>
  <c r="L109" i="3"/>
  <c r="L151" i="3" s="1"/>
  <c r="L114" i="3"/>
  <c r="L156" i="3" s="1"/>
  <c r="L116" i="3"/>
  <c r="L158" i="3" s="1"/>
  <c r="B97" i="3"/>
  <c r="B139" i="3" s="1"/>
  <c r="I109" i="3"/>
  <c r="I151" i="3" s="1"/>
  <c r="M116" i="3"/>
  <c r="M158" i="3" s="1"/>
  <c r="F98" i="3"/>
  <c r="F140" i="3" s="1"/>
  <c r="I102" i="3"/>
  <c r="I144" i="3" s="1"/>
  <c r="M108" i="3"/>
  <c r="M150" i="3" s="1"/>
  <c r="I115" i="3"/>
  <c r="I157" i="3" s="1"/>
  <c r="M98" i="3"/>
  <c r="M140" i="3" s="1"/>
  <c r="B102" i="3"/>
  <c r="B144" i="3" s="1"/>
  <c r="B109" i="3"/>
  <c r="B151" i="3" s="1"/>
  <c r="B114" i="3"/>
  <c r="B156" i="3" s="1"/>
  <c r="B116" i="3"/>
  <c r="B158" i="3" s="1"/>
  <c r="K102" i="3"/>
  <c r="K144" i="3" s="1"/>
  <c r="K114" i="3"/>
  <c r="K156" i="3" s="1"/>
  <c r="D103" i="3"/>
  <c r="D145" i="3" s="1"/>
  <c r="D109" i="3"/>
  <c r="D151" i="3" s="1"/>
  <c r="L96" i="3"/>
  <c r="L138" i="3" s="1"/>
  <c r="K97" i="3"/>
  <c r="K139" i="3" s="1"/>
  <c r="F103" i="3"/>
  <c r="F145" i="3" s="1"/>
  <c r="F110" i="3"/>
  <c r="F152" i="3" s="1"/>
  <c r="F115" i="3"/>
  <c r="F157" i="3" s="1"/>
  <c r="M102" i="3"/>
  <c r="M144" i="3" s="1"/>
  <c r="G114" i="3"/>
  <c r="G156" i="3" s="1"/>
  <c r="H116" i="3"/>
  <c r="H158" i="3" s="1"/>
  <c r="E116" i="3"/>
  <c r="E158" i="3" s="1"/>
  <c r="C114" i="3"/>
  <c r="C156" i="3" s="1"/>
  <c r="E114" i="3"/>
  <c r="E156" i="3" s="1"/>
  <c r="G116" i="3"/>
  <c r="G158" i="3" s="1"/>
  <c r="G115" i="3"/>
  <c r="G157" i="3" s="1"/>
  <c r="C115" i="3"/>
  <c r="C157" i="3" s="1"/>
  <c r="H115" i="3"/>
  <c r="H157" i="3" s="1"/>
  <c r="C116" i="3"/>
  <c r="C158" i="3" s="1"/>
  <c r="H114" i="3"/>
  <c r="H156" i="3" s="1"/>
  <c r="E115" i="3"/>
  <c r="E157" i="3" s="1"/>
  <c r="E109" i="3"/>
  <c r="E151" i="3" s="1"/>
  <c r="E104" i="3"/>
  <c r="E146" i="3" s="1"/>
  <c r="E108" i="3"/>
  <c r="E150" i="3" s="1"/>
  <c r="H110" i="3"/>
  <c r="H152" i="3" s="1"/>
  <c r="C102" i="3"/>
  <c r="C144" i="3" s="1"/>
  <c r="G110" i="3"/>
  <c r="G152" i="3" s="1"/>
  <c r="C108" i="3"/>
  <c r="C150" i="3" s="1"/>
  <c r="H102" i="3"/>
  <c r="H144" i="3" s="1"/>
  <c r="C103" i="3"/>
  <c r="C145" i="3" s="1"/>
  <c r="C110" i="3"/>
  <c r="C152" i="3" s="1"/>
  <c r="G108" i="3"/>
  <c r="G150" i="3" s="1"/>
  <c r="H109" i="3"/>
  <c r="H151" i="3" s="1"/>
  <c r="E102" i="3"/>
  <c r="E144" i="3" s="1"/>
  <c r="H103" i="3"/>
  <c r="H145" i="3" s="1"/>
  <c r="H104" i="3"/>
  <c r="H146" i="3" s="1"/>
  <c r="E103" i="3"/>
  <c r="E145" i="3" s="1"/>
  <c r="C104" i="3"/>
  <c r="C146" i="3" s="1"/>
  <c r="G109" i="3"/>
  <c r="G151" i="3" s="1"/>
  <c r="G104" i="3"/>
  <c r="G146" i="3" s="1"/>
  <c r="E110" i="3"/>
  <c r="E152" i="3" s="1"/>
  <c r="G102" i="3"/>
  <c r="G144" i="3" s="1"/>
  <c r="C109" i="3"/>
  <c r="C151" i="3" s="1"/>
  <c r="G103" i="3"/>
  <c r="G145" i="3" s="1"/>
  <c r="H108" i="3"/>
  <c r="H150" i="3" s="1"/>
  <c r="G68" i="3"/>
  <c r="E70" i="3"/>
  <c r="E69" i="3"/>
  <c r="H68" i="3"/>
  <c r="C70" i="3"/>
  <c r="C69" i="3"/>
  <c r="C68" i="3"/>
  <c r="H70" i="3"/>
  <c r="H69" i="3"/>
  <c r="E68" i="3"/>
  <c r="G70" i="3"/>
  <c r="G69" i="3"/>
  <c r="H36" i="9" l="1"/>
  <c r="H34" i="9"/>
  <c r="H32" i="9"/>
  <c r="H30" i="9"/>
  <c r="H28" i="9"/>
  <c r="H26" i="9"/>
  <c r="H24" i="9"/>
  <c r="H22" i="9"/>
  <c r="H20" i="9"/>
  <c r="H18" i="9"/>
  <c r="H37" i="9"/>
  <c r="H31" i="9"/>
  <c r="H27" i="9"/>
  <c r="H33" i="9"/>
  <c r="H15" i="9"/>
  <c r="H19" i="9"/>
  <c r="H13" i="9"/>
  <c r="H9" i="9"/>
  <c r="H25" i="9"/>
  <c r="H35" i="9"/>
  <c r="H21" i="9"/>
  <c r="H17" i="9"/>
  <c r="H11" i="9"/>
  <c r="H29" i="9"/>
  <c r="H14" i="9"/>
  <c r="H10" i="9"/>
  <c r="H23" i="9"/>
  <c r="H16" i="9"/>
  <c r="H12" i="9"/>
  <c r="H8" i="9"/>
  <c r="M7" i="9"/>
  <c r="M5" i="9"/>
  <c r="M3" i="9"/>
  <c r="M6" i="9"/>
  <c r="M2" i="9"/>
  <c r="M4" i="9"/>
  <c r="L35" i="9"/>
  <c r="L33" i="9"/>
  <c r="L31" i="9"/>
  <c r="L29" i="9"/>
  <c r="L27" i="9"/>
  <c r="L25" i="9"/>
  <c r="L23" i="9"/>
  <c r="L21" i="9"/>
  <c r="L19" i="9"/>
  <c r="L17" i="9"/>
  <c r="L37" i="9"/>
  <c r="L36" i="9"/>
  <c r="L24" i="9"/>
  <c r="L30" i="9"/>
  <c r="L14" i="9"/>
  <c r="L10" i="9"/>
  <c r="L12" i="9"/>
  <c r="L26" i="9"/>
  <c r="L16" i="9"/>
  <c r="L34" i="9"/>
  <c r="L15" i="9"/>
  <c r="L11" i="9"/>
  <c r="L28" i="9"/>
  <c r="L20" i="9"/>
  <c r="L18" i="9"/>
  <c r="L8" i="9"/>
  <c r="L22" i="9"/>
  <c r="L13" i="9"/>
  <c r="L9" i="9"/>
  <c r="L32" i="9"/>
  <c r="K37" i="9"/>
  <c r="K35" i="9"/>
  <c r="K33" i="9"/>
  <c r="K31" i="9"/>
  <c r="K29" i="9"/>
  <c r="K27" i="9"/>
  <c r="K25" i="9"/>
  <c r="K23" i="9"/>
  <c r="K21" i="9"/>
  <c r="K19" i="9"/>
  <c r="K17" i="9"/>
  <c r="K15" i="9"/>
  <c r="K13" i="9"/>
  <c r="K11" i="9"/>
  <c r="K9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L6" i="9"/>
  <c r="L2" i="9"/>
  <c r="L7" i="9"/>
  <c r="L3" i="9"/>
  <c r="L5" i="9"/>
  <c r="L4" i="9"/>
  <c r="M37" i="9"/>
  <c r="M35" i="9"/>
  <c r="M33" i="9"/>
  <c r="M31" i="9"/>
  <c r="M29" i="9"/>
  <c r="M27" i="9"/>
  <c r="M25" i="9"/>
  <c r="M23" i="9"/>
  <c r="M21" i="9"/>
  <c r="M19" i="9"/>
  <c r="M17" i="9"/>
  <c r="M15" i="9"/>
  <c r="M13" i="9"/>
  <c r="M11" i="9"/>
  <c r="M9" i="9"/>
  <c r="M32" i="9"/>
  <c r="M36" i="9"/>
  <c r="M34" i="9"/>
  <c r="M30" i="9"/>
  <c r="M28" i="9"/>
  <c r="M26" i="9"/>
  <c r="M24" i="9"/>
  <c r="M22" i="9"/>
  <c r="M20" i="9"/>
  <c r="M14" i="9"/>
  <c r="M10" i="9"/>
  <c r="M18" i="9"/>
  <c r="M16" i="9"/>
  <c r="M12" i="9"/>
  <c r="M8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36" i="9"/>
  <c r="E34" i="9"/>
  <c r="E32" i="9"/>
  <c r="E30" i="9"/>
  <c r="E28" i="9"/>
  <c r="E26" i="9"/>
  <c r="E24" i="9"/>
  <c r="E22" i="9"/>
  <c r="E20" i="9"/>
  <c r="E16" i="9"/>
  <c r="E12" i="9"/>
  <c r="E8" i="9"/>
  <c r="E18" i="9"/>
  <c r="E14" i="9"/>
  <c r="E10" i="9"/>
  <c r="I6" i="9"/>
  <c r="I4" i="9"/>
  <c r="I2" i="9"/>
  <c r="I5" i="9"/>
  <c r="I7" i="9"/>
  <c r="I3" i="9"/>
  <c r="D4" i="9"/>
  <c r="D6" i="9"/>
  <c r="D5" i="9"/>
  <c r="D2" i="9"/>
  <c r="D7" i="9"/>
  <c r="D3" i="9"/>
  <c r="J37" i="9"/>
  <c r="J35" i="9"/>
  <c r="J33" i="9"/>
  <c r="J31" i="9"/>
  <c r="J29" i="9"/>
  <c r="J27" i="9"/>
  <c r="J25" i="9"/>
  <c r="J23" i="9"/>
  <c r="J21" i="9"/>
  <c r="J19" i="9"/>
  <c r="J17" i="9"/>
  <c r="J15" i="9"/>
  <c r="J13" i="9"/>
  <c r="J11" i="9"/>
  <c r="J9" i="9"/>
  <c r="J36" i="9"/>
  <c r="J34" i="9"/>
  <c r="J32" i="9"/>
  <c r="J30" i="9"/>
  <c r="J24" i="9"/>
  <c r="J20" i="9"/>
  <c r="J16" i="9"/>
  <c r="J14" i="9"/>
  <c r="J10" i="9"/>
  <c r="J8" i="9"/>
  <c r="J26" i="9"/>
  <c r="J28" i="9"/>
  <c r="J18" i="9"/>
  <c r="J22" i="9"/>
  <c r="J12" i="9"/>
  <c r="H7" i="9"/>
  <c r="H5" i="9"/>
  <c r="H2" i="9"/>
  <c r="H3" i="9"/>
  <c r="H6" i="9"/>
  <c r="H4" i="9"/>
  <c r="B37" i="9"/>
  <c r="B35" i="9"/>
  <c r="B33" i="9"/>
  <c r="B31" i="9"/>
  <c r="B29" i="9"/>
  <c r="B27" i="9"/>
  <c r="B25" i="9"/>
  <c r="B23" i="9"/>
  <c r="B21" i="9"/>
  <c r="B19" i="9"/>
  <c r="B17" i="9"/>
  <c r="B15" i="9"/>
  <c r="B13" i="9"/>
  <c r="B11" i="9"/>
  <c r="B9" i="9"/>
  <c r="B36" i="9"/>
  <c r="B34" i="9"/>
  <c r="B32" i="9"/>
  <c r="B30" i="9"/>
  <c r="B18" i="9"/>
  <c r="B22" i="9"/>
  <c r="B10" i="9"/>
  <c r="B16" i="9"/>
  <c r="B12" i="9"/>
  <c r="B8" i="9"/>
  <c r="B26" i="9"/>
  <c r="B24" i="9"/>
  <c r="B14" i="9"/>
  <c r="B28" i="9"/>
  <c r="B20" i="9"/>
  <c r="I36" i="9"/>
  <c r="I34" i="9"/>
  <c r="I32" i="9"/>
  <c r="I30" i="9"/>
  <c r="I28" i="9"/>
  <c r="I26" i="9"/>
  <c r="I24" i="9"/>
  <c r="I22" i="9"/>
  <c r="I20" i="9"/>
  <c r="I18" i="9"/>
  <c r="I16" i="9"/>
  <c r="I14" i="9"/>
  <c r="I12" i="9"/>
  <c r="I10" i="9"/>
  <c r="I8" i="9"/>
  <c r="I35" i="9"/>
  <c r="I33" i="9"/>
  <c r="I31" i="9"/>
  <c r="I29" i="9"/>
  <c r="I27" i="9"/>
  <c r="I25" i="9"/>
  <c r="I23" i="9"/>
  <c r="I21" i="9"/>
  <c r="I37" i="9"/>
  <c r="I19" i="9"/>
  <c r="I13" i="9"/>
  <c r="I9" i="9"/>
  <c r="I17" i="9"/>
  <c r="I15" i="9"/>
  <c r="I11" i="9"/>
  <c r="J7" i="9"/>
  <c r="J5" i="9"/>
  <c r="J3" i="9"/>
  <c r="J6" i="9"/>
  <c r="J2" i="9"/>
  <c r="J4" i="9"/>
  <c r="G6" i="9"/>
  <c r="G4" i="9"/>
  <c r="G2" i="9"/>
  <c r="G7" i="9"/>
  <c r="G5" i="9"/>
  <c r="G3" i="9"/>
  <c r="B7" i="9"/>
  <c r="B5" i="9"/>
  <c r="B3" i="9"/>
  <c r="B2" i="9"/>
  <c r="B4" i="9"/>
  <c r="B6" i="9"/>
  <c r="F6" i="9"/>
  <c r="F4" i="9"/>
  <c r="F2" i="9"/>
  <c r="F7" i="9"/>
  <c r="F5" i="9"/>
  <c r="F3" i="9"/>
  <c r="E7" i="9"/>
  <c r="E5" i="9"/>
  <c r="E3" i="9"/>
  <c r="E4" i="9"/>
  <c r="E2" i="9"/>
  <c r="E6" i="9"/>
  <c r="C7" i="9"/>
  <c r="C5" i="9"/>
  <c r="C3" i="9"/>
  <c r="C6" i="9"/>
  <c r="C4" i="9"/>
  <c r="C2" i="9"/>
  <c r="C37" i="9"/>
  <c r="C35" i="9"/>
  <c r="C33" i="9"/>
  <c r="C31" i="9"/>
  <c r="C29" i="9"/>
  <c r="C27" i="9"/>
  <c r="C25" i="9"/>
  <c r="C23" i="9"/>
  <c r="C21" i="9"/>
  <c r="C19" i="9"/>
  <c r="C17" i="9"/>
  <c r="C15" i="9"/>
  <c r="C13" i="9"/>
  <c r="C11" i="9"/>
  <c r="C9" i="9"/>
  <c r="C36" i="9"/>
  <c r="C34" i="9"/>
  <c r="C32" i="9"/>
  <c r="C30" i="9"/>
  <c r="C28" i="9"/>
  <c r="C26" i="9"/>
  <c r="C24" i="9"/>
  <c r="C22" i="9"/>
  <c r="C20" i="9"/>
  <c r="C18" i="9"/>
  <c r="C16" i="9"/>
  <c r="C14" i="9"/>
  <c r="C12" i="9"/>
  <c r="C10" i="9"/>
  <c r="C8" i="9"/>
  <c r="D37" i="9"/>
  <c r="D35" i="9"/>
  <c r="D33" i="9"/>
  <c r="D31" i="9"/>
  <c r="D29" i="9"/>
  <c r="D27" i="9"/>
  <c r="D25" i="9"/>
  <c r="D23" i="9"/>
  <c r="D21" i="9"/>
  <c r="D19" i="9"/>
  <c r="D17" i="9"/>
  <c r="D22" i="9"/>
  <c r="D28" i="9"/>
  <c r="D36" i="9"/>
  <c r="D16" i="9"/>
  <c r="D12" i="9"/>
  <c r="D8" i="9"/>
  <c r="D30" i="9"/>
  <c r="D24" i="9"/>
  <c r="D13" i="9"/>
  <c r="D9" i="9"/>
  <c r="D10" i="9"/>
  <c r="D20" i="9"/>
  <c r="D34" i="9"/>
  <c r="D26" i="9"/>
  <c r="D14" i="9"/>
  <c r="D32" i="9"/>
  <c r="D18" i="9"/>
  <c r="D15" i="9"/>
  <c r="D11" i="9"/>
  <c r="K7" i="9"/>
  <c r="K5" i="9"/>
  <c r="K3" i="9"/>
  <c r="K6" i="9"/>
  <c r="K4" i="9"/>
  <c r="K2" i="9"/>
  <c r="F36" i="9"/>
  <c r="F34" i="9"/>
  <c r="F32" i="9"/>
  <c r="F30" i="9"/>
  <c r="F28" i="9"/>
  <c r="F26" i="9"/>
  <c r="F24" i="9"/>
  <c r="F22" i="9"/>
  <c r="F20" i="9"/>
  <c r="F18" i="9"/>
  <c r="F16" i="9"/>
  <c r="F14" i="9"/>
  <c r="F12" i="9"/>
  <c r="F10" i="9"/>
  <c r="F8" i="9"/>
  <c r="F35" i="9"/>
  <c r="F33" i="9"/>
  <c r="F31" i="9"/>
  <c r="F29" i="9"/>
  <c r="F37" i="9"/>
  <c r="F15" i="9"/>
  <c r="F27" i="9"/>
  <c r="F19" i="9"/>
  <c r="F13" i="9"/>
  <c r="F9" i="9"/>
  <c r="F21" i="9"/>
  <c r="F17" i="9"/>
  <c r="F11" i="9"/>
  <c r="F23" i="9"/>
  <c r="F25" i="9"/>
  <c r="G36" i="9"/>
  <c r="G34" i="9"/>
  <c r="G32" i="9"/>
  <c r="G30" i="9"/>
  <c r="G28" i="9"/>
  <c r="G26" i="9"/>
  <c r="G24" i="9"/>
  <c r="G22" i="9"/>
  <c r="G20" i="9"/>
  <c r="G18" i="9"/>
  <c r="G16" i="9"/>
  <c r="G14" i="9"/>
  <c r="G12" i="9"/>
  <c r="G10" i="9"/>
  <c r="G8" i="9"/>
  <c r="G37" i="9"/>
  <c r="G35" i="9"/>
  <c r="G33" i="9"/>
  <c r="G31" i="9"/>
  <c r="G29" i="9"/>
  <c r="G27" i="9"/>
  <c r="G25" i="9"/>
  <c r="G23" i="9"/>
  <c r="G21" i="9"/>
  <c r="G19" i="9"/>
  <c r="G17" i="9"/>
  <c r="G15" i="9"/>
  <c r="G13" i="9"/>
  <c r="G11" i="9"/>
  <c r="G9" i="9"/>
  <c r="G97" i="3"/>
  <c r="G139" i="3" s="1"/>
  <c r="H98" i="3"/>
  <c r="H140" i="3" s="1"/>
  <c r="C97" i="3"/>
  <c r="C139" i="3" s="1"/>
  <c r="H97" i="3"/>
  <c r="H139" i="3" s="1"/>
  <c r="G98" i="3"/>
  <c r="G140" i="3" s="1"/>
  <c r="G31" i="4" s="1"/>
  <c r="C96" i="3"/>
  <c r="C138" i="3" s="1"/>
  <c r="C98" i="3"/>
  <c r="C140" i="3" s="1"/>
  <c r="E97" i="3"/>
  <c r="E139" i="3" s="1"/>
  <c r="H96" i="3"/>
  <c r="H138" i="3" s="1"/>
  <c r="E98" i="3"/>
  <c r="E140" i="3" s="1"/>
  <c r="E96" i="3"/>
  <c r="E138" i="3" s="1"/>
  <c r="G96" i="3"/>
  <c r="G138" i="3" s="1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22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C12" i="4"/>
  <c r="C3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21" i="4" l="1"/>
  <c r="G4" i="4"/>
  <c r="H5" i="4"/>
  <c r="H6" i="4"/>
  <c r="C18" i="4"/>
  <c r="G3" i="4"/>
  <c r="G7" i="4"/>
  <c r="G5" i="4"/>
  <c r="H14" i="4"/>
  <c r="H8" i="4"/>
  <c r="G16" i="4"/>
  <c r="G6" i="4"/>
  <c r="H2" i="4"/>
  <c r="C34" i="4"/>
  <c r="G2" i="4"/>
  <c r="C26" i="4"/>
  <c r="E22" i="4"/>
  <c r="E37" i="4"/>
  <c r="E10" i="4"/>
  <c r="E13" i="4"/>
  <c r="G30" i="4"/>
  <c r="E30" i="4"/>
  <c r="G17" i="4"/>
  <c r="E16" i="4"/>
  <c r="G23" i="4"/>
  <c r="E29" i="4"/>
  <c r="E4" i="4"/>
  <c r="C24" i="4"/>
  <c r="E20" i="4"/>
  <c r="H10" i="4"/>
  <c r="H4" i="4"/>
  <c r="G24" i="4"/>
  <c r="G11" i="4"/>
  <c r="G37" i="4"/>
  <c r="G29" i="4"/>
  <c r="G21" i="4"/>
  <c r="G15" i="4"/>
  <c r="G13" i="4"/>
  <c r="G36" i="4"/>
  <c r="G28" i="4"/>
  <c r="G20" i="4"/>
  <c r="G12" i="4"/>
  <c r="G10" i="4"/>
  <c r="H7" i="4"/>
  <c r="G35" i="4"/>
  <c r="G27" i="4"/>
  <c r="G19" i="4"/>
  <c r="G9" i="4"/>
  <c r="G8" i="4"/>
  <c r="H3" i="4"/>
  <c r="G34" i="4"/>
  <c r="G26" i="4"/>
  <c r="G18" i="4"/>
  <c r="G14" i="4"/>
  <c r="G33" i="4"/>
  <c r="G25" i="4"/>
  <c r="G32" i="4"/>
  <c r="C10" i="4"/>
  <c r="E9" i="4"/>
  <c r="H15" i="4"/>
  <c r="H16" i="4"/>
  <c r="C7" i="4"/>
  <c r="C15" i="4"/>
  <c r="E35" i="4"/>
  <c r="E27" i="4"/>
  <c r="E19" i="4"/>
  <c r="C31" i="4"/>
  <c r="C23" i="4"/>
  <c r="E17" i="4"/>
  <c r="H13" i="4"/>
  <c r="C4" i="4"/>
  <c r="C17" i="4"/>
  <c r="E34" i="4"/>
  <c r="E26" i="4"/>
  <c r="E18" i="4"/>
  <c r="C30" i="4"/>
  <c r="C22" i="4"/>
  <c r="E2" i="4"/>
  <c r="C13" i="4"/>
  <c r="C33" i="4"/>
  <c r="E15" i="4"/>
  <c r="H11" i="4"/>
  <c r="C6" i="4"/>
  <c r="C11" i="4"/>
  <c r="E33" i="4"/>
  <c r="E25" i="4"/>
  <c r="C37" i="4"/>
  <c r="C29" i="4"/>
  <c r="C21" i="4"/>
  <c r="H34" i="4"/>
  <c r="E7" i="4"/>
  <c r="E3" i="4"/>
  <c r="E14" i="4"/>
  <c r="H12" i="4"/>
  <c r="C2" i="4"/>
  <c r="C16" i="4"/>
  <c r="E32" i="4"/>
  <c r="E24" i="4"/>
  <c r="C36" i="4"/>
  <c r="C28" i="4"/>
  <c r="C20" i="4"/>
  <c r="H21" i="4"/>
  <c r="C25" i="4"/>
  <c r="E12" i="4"/>
  <c r="E11" i="4"/>
  <c r="H9" i="4"/>
  <c r="C5" i="4"/>
  <c r="C14" i="4"/>
  <c r="E31" i="4"/>
  <c r="E23" i="4"/>
  <c r="C35" i="4"/>
  <c r="C27" i="4"/>
  <c r="C19" i="4"/>
  <c r="H35" i="4"/>
  <c r="E6" i="4"/>
  <c r="E8" i="4"/>
  <c r="H17" i="4"/>
  <c r="C9" i="4"/>
  <c r="C8" i="4"/>
  <c r="E36" i="4"/>
  <c r="E28" i="4"/>
  <c r="C32" i="4"/>
  <c r="E5" i="4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sharedStrings.xml><?xml version="1.0" encoding="utf-8"?>
<sst xmlns="http://schemas.openxmlformats.org/spreadsheetml/2006/main" count="404" uniqueCount="104">
  <si>
    <t>Source:</t>
  </si>
  <si>
    <t>U.S. Environmental Protection Agency</t>
  </si>
  <si>
    <t>RSM-based Benefit Per Ton Estimates</t>
  </si>
  <si>
    <t>Notes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</si>
  <si>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</si>
  <si>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</si>
  <si>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</si>
  <si>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</si>
  <si>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</si>
  <si>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</si>
  <si>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</si>
  <si>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</si>
  <si>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</si>
  <si>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</si>
  <si>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</si>
  <si>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</si>
  <si>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</si>
  <si>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</si>
  <si>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</si>
  <si>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</si>
  <si>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</si>
  <si>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</si>
  <si>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</si>
  <si>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</si>
  <si>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</si>
  <si>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</si>
  <si>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</si>
  <si>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</si>
  <si>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</si>
  <si>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</si>
  <si>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</si>
  <si>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</si>
  <si>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</si>
  <si>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</si>
  <si>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</si>
  <si>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</si>
  <si>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</si>
  <si>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</si>
  <si>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</si>
  <si>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</si>
  <si>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</si>
  <si>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</si>
  <si>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</si>
  <si>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</si>
  <si>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</si>
  <si>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</si>
  <si>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</si>
  <si>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</si>
  <si>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</si>
  <si>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</si>
  <si>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</si>
  <si>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</si>
  <si>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</si>
  <si>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</si>
  <si>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</si>
  <si>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</si>
  <si>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</si>
  <si>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</si>
  <si>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</si>
  <si>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</si>
  <si>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</si>
  <si>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</si>
  <si>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</si>
  <si>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</si>
  <si>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</si>
  <si>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</si>
  <si>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</si>
  <si>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</si>
  <si>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</si>
  <si>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</si>
  <si>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</si>
  <si>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</si>
  <si>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</si>
  <si>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</si>
  <si>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</si>
  <si>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</si>
  <si>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</si>
  <si>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</si>
  <si>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</si>
  <si>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</si>
  <si>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</si>
  <si>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</si>
  <si>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</si>
  <si>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</si>
  <si>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($/g pollutant)</t>
  </si>
  <si>
    <t>Urban Population Data</t>
  </si>
  <si>
    <t xml:space="preserve">The World Bank </t>
  </si>
  <si>
    <t>https://data.worldbank.org/indicator/SP.URB.TOTL?locations=US-BR</t>
  </si>
  <si>
    <t>United Nations Population Division's World Urbanization Prospects: 2018 Revision.</t>
  </si>
  <si>
    <t>The first document cited above is an update to the calculated benefits per ton of avoided emissions</t>
  </si>
  <si>
    <t>Brazilian Adaptation</t>
  </si>
  <si>
    <t>In the Brazilian version, we calculated the population scaling factor and the VoaSL scaling factor as follows:</t>
  </si>
  <si>
    <t>VoaSL scaling factor</t>
  </si>
  <si>
    <t>VoaSL (BR)=</t>
  </si>
  <si>
    <t>VoaSL (US)=</t>
  </si>
  <si>
    <t>Population scaling factor</t>
  </si>
  <si>
    <t>The population exposed to local pollution is generally concentrated in urban environments. Thus, we used the ratio of urban populations of both countries as the population scaling factor.</t>
  </si>
  <si>
    <t>Urban pop. (BR-2015)=</t>
  </si>
  <si>
    <t>Urban pop. (USA-2015)=</t>
  </si>
  <si>
    <t>(World Bank, 2018)</t>
  </si>
  <si>
    <t xml:space="preserve">*see "Scaling factors - Brazil" sheet. </t>
  </si>
  <si>
    <t>Notes for the Brazilian Adaptation</t>
  </si>
  <si>
    <t>Assumptions for the calculation of the scaling factors can be found in the yellow sheet ("Scaling factors - Brazil").</t>
  </si>
  <si>
    <t xml:space="preserve">Since we do not have such specific and detailed data, we applied the method suggested above to adapt this variable to Brazil.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</si>
</sst>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 wrapText="1"/>
    </xf>
    <xf numFmtId="0" fontId="0" fillId="4" borderId="0" xfId="0" applyFill="1"/>
    <xf numFmtId="0" fontId="0" fillId="4" borderId="0" xfId="0" applyFill="1" applyAlignment="1">
      <alignment horizontal="left"/>
    </xf>
    <xf numFmtId="0" fontId="2" fillId="4" borderId="0" xfId="1" applyFill="1"/>
    <xf numFmtId="0" fontId="0" fillId="0" borderId="0" xfId="0" applyFill="1"/>
    <xf numFmtId="0" fontId="1" fillId="0" borderId="7" xfId="0" applyFont="1" applyBorder="1"/>
    <xf numFmtId="0" fontId="0" fillId="0" borderId="8" xfId="0" applyBorder="1"/>
    <xf numFmtId="0" fontId="0" fillId="3" borderId="6" xfId="0" applyFill="1" applyBorder="1"/>
    <xf numFmtId="0" fontId="1" fillId="4" borderId="0" xfId="0" applyFont="1" applyFill="1"/>
    <xf numFmtId="0" fontId="1" fillId="4" borderId="0" xfId="0" applyFont="1" applyFill="1" applyAlignment="1">
      <alignment horizontal="center" textRotation="90" wrapText="1"/>
    </xf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i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A48" sqref="A48"/>
    </sheetView>
  </sheetViews>
  <sheetFormatPr defaultRowHeight="14.4" x14ac:dyDescent="0.3"/>
  <cols>
    <col min="2" max="2" width="47.33203125" customWidth="1"/>
  </cols>
  <sheetData>
    <row r="1" spans="1:5" x14ac:dyDescent="0.3">
      <c r="A1" s="1" t="s">
        <v>45</v>
      </c>
    </row>
    <row r="3" spans="1:5" x14ac:dyDescent="0.3">
      <c r="A3" s="1" t="s">
        <v>0</v>
      </c>
      <c r="B3" s="9" t="s">
        <v>39</v>
      </c>
    </row>
    <row r="4" spans="1:5" x14ac:dyDescent="0.3">
      <c r="B4" t="s">
        <v>1</v>
      </c>
    </row>
    <row r="5" spans="1:5" x14ac:dyDescent="0.3">
      <c r="B5" s="2">
        <v>2013</v>
      </c>
    </row>
    <row r="6" spans="1:5" x14ac:dyDescent="0.3">
      <c r="B6" t="s">
        <v>2</v>
      </c>
    </row>
    <row r="7" spans="1:5" s="18" customFormat="1" x14ac:dyDescent="0.3">
      <c r="B7" s="3" t="s">
        <v>68</v>
      </c>
    </row>
    <row r="9" spans="1:5" x14ac:dyDescent="0.3">
      <c r="A9" s="30" t="s">
        <v>90</v>
      </c>
      <c r="B9" s="9" t="s">
        <v>85</v>
      </c>
      <c r="C9" s="22"/>
      <c r="D9" s="22"/>
      <c r="E9" s="22"/>
    </row>
    <row r="10" spans="1:5" x14ac:dyDescent="0.3">
      <c r="A10" s="30"/>
      <c r="B10" s="22" t="s">
        <v>86</v>
      </c>
      <c r="C10" s="22"/>
      <c r="D10" s="22"/>
      <c r="E10" s="22"/>
    </row>
    <row r="11" spans="1:5" x14ac:dyDescent="0.3">
      <c r="A11" s="30"/>
      <c r="B11" s="23">
        <v>2018</v>
      </c>
      <c r="C11" s="22"/>
      <c r="D11" s="22"/>
      <c r="E11" s="22"/>
    </row>
    <row r="12" spans="1:5" x14ac:dyDescent="0.3">
      <c r="A12" s="30"/>
      <c r="B12" s="22" t="s">
        <v>88</v>
      </c>
      <c r="C12" s="22"/>
      <c r="D12" s="22"/>
      <c r="E12" s="22"/>
    </row>
    <row r="13" spans="1:5" x14ac:dyDescent="0.3">
      <c r="A13" s="30"/>
      <c r="B13" s="24" t="s">
        <v>87</v>
      </c>
      <c r="C13" s="22"/>
      <c r="D13" s="22"/>
      <c r="E13" s="22"/>
    </row>
    <row r="14" spans="1:5" x14ac:dyDescent="0.3">
      <c r="A14" s="18" t="s">
        <v>100</v>
      </c>
    </row>
    <row r="15" spans="1:5" s="18" customFormat="1" x14ac:dyDescent="0.3"/>
    <row r="16" spans="1:5" x14ac:dyDescent="0.3">
      <c r="A16" s="1" t="s">
        <v>3</v>
      </c>
    </row>
    <row r="17" spans="1:1" x14ac:dyDescent="0.3">
      <c r="A17" t="s">
        <v>89</v>
      </c>
    </row>
    <row r="18" spans="1:1" x14ac:dyDescent="0.3">
      <c r="A18" t="s">
        <v>4</v>
      </c>
    </row>
    <row r="19" spans="1:1" x14ac:dyDescent="0.3">
      <c r="A19" t="s">
        <v>5</v>
      </c>
    </row>
    <row r="20" spans="1:1" x14ac:dyDescent="0.3">
      <c r="A20" t="s">
        <v>6</v>
      </c>
    </row>
    <row r="21" spans="1:1" x14ac:dyDescent="0.3">
      <c r="A21" t="s">
        <v>7</v>
      </c>
    </row>
    <row r="23" spans="1:1" x14ac:dyDescent="0.3">
      <c r="A23" t="s">
        <v>46</v>
      </c>
    </row>
    <row r="24" spans="1:1" x14ac:dyDescent="0.3">
      <c r="A24" t="s">
        <v>47</v>
      </c>
    </row>
    <row r="25" spans="1:1" x14ac:dyDescent="0.3">
      <c r="A25" t="s">
        <v>48</v>
      </c>
    </row>
    <row r="27" spans="1:1" x14ac:dyDescent="0.3">
      <c r="A27" t="s">
        <v>60</v>
      </c>
    </row>
    <row r="28" spans="1:1" x14ac:dyDescent="0.3">
      <c r="A28" t="s">
        <v>9</v>
      </c>
    </row>
    <row r="30" spans="1:1" x14ac:dyDescent="0.3">
      <c r="A30" t="s">
        <v>62</v>
      </c>
    </row>
    <row r="31" spans="1:1" x14ac:dyDescent="0.3">
      <c r="A31" t="s">
        <v>63</v>
      </c>
    </row>
    <row r="32" spans="1:1" x14ac:dyDescent="0.3">
      <c r="A32" t="s">
        <v>64</v>
      </c>
    </row>
    <row r="33" spans="1:4" x14ac:dyDescent="0.3">
      <c r="A33" t="s">
        <v>65</v>
      </c>
    </row>
    <row r="35" spans="1:4" x14ac:dyDescent="0.3">
      <c r="A35" s="18" t="s">
        <v>67</v>
      </c>
    </row>
    <row r="36" spans="1:4" x14ac:dyDescent="0.3">
      <c r="A36" s="18">
        <v>1.141</v>
      </c>
    </row>
    <row r="37" spans="1:4" x14ac:dyDescent="0.3">
      <c r="A37" s="18" t="s">
        <v>66</v>
      </c>
    </row>
    <row r="39" spans="1:4" x14ac:dyDescent="0.3">
      <c r="A39" s="1" t="s">
        <v>79</v>
      </c>
    </row>
    <row r="40" spans="1:4" x14ac:dyDescent="0.3">
      <c r="A40" t="s">
        <v>80</v>
      </c>
    </row>
    <row r="41" spans="1:4" x14ac:dyDescent="0.3">
      <c r="A41" t="s">
        <v>81</v>
      </c>
    </row>
    <row r="42" spans="1:4" x14ac:dyDescent="0.3">
      <c r="A42" t="s">
        <v>82</v>
      </c>
    </row>
    <row r="43" spans="1:4" x14ac:dyDescent="0.3">
      <c r="A43" t="s">
        <v>83</v>
      </c>
    </row>
    <row r="45" spans="1:4" x14ac:dyDescent="0.3">
      <c r="A45" s="29" t="s">
        <v>101</v>
      </c>
      <c r="B45" s="22"/>
      <c r="C45" s="25"/>
      <c r="D45" s="25"/>
    </row>
    <row r="46" spans="1:4" x14ac:dyDescent="0.3">
      <c r="A46" s="25"/>
      <c r="B46" s="25"/>
      <c r="C46" s="25"/>
      <c r="D46" s="25"/>
    </row>
    <row r="47" spans="1:4" x14ac:dyDescent="0.3">
      <c r="A47" s="25" t="s">
        <v>103</v>
      </c>
      <c r="B47" s="25"/>
      <c r="C47" s="25"/>
      <c r="D47" s="25"/>
    </row>
    <row r="48" spans="1:4" x14ac:dyDescent="0.3">
      <c r="A48" s="25" t="s">
        <v>102</v>
      </c>
      <c r="B48" s="25"/>
      <c r="C48" s="25"/>
      <c r="D48" s="25"/>
    </row>
  </sheetData>
  <mergeCells count="1">
    <mergeCell ref="A9:A1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C27" sqref="C27"/>
    </sheetView>
  </sheetViews>
  <sheetFormatPr defaultRowHeight="14.4" x14ac:dyDescent="0.3"/>
  <cols>
    <col min="2" max="13" width="14.44140625" customWidth="1"/>
  </cols>
  <sheetData>
    <row r="1" spans="1:13" x14ac:dyDescent="0.3">
      <c r="A1" s="9" t="s">
        <v>31</v>
      </c>
      <c r="B1" s="10"/>
      <c r="C1" s="10"/>
      <c r="D1" s="10"/>
      <c r="E1" s="10"/>
      <c r="F1" s="10"/>
    </row>
    <row r="2" spans="1:13" s="4" customFormat="1" ht="43.2" x14ac:dyDescent="0.3">
      <c r="A2" s="1" t="s">
        <v>8</v>
      </c>
      <c r="B2" s="7" t="s">
        <v>35</v>
      </c>
      <c r="C2" s="7" t="s">
        <v>36</v>
      </c>
      <c r="D2" s="7" t="s">
        <v>37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</row>
    <row r="3" spans="1:13" x14ac:dyDescent="0.3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3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3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D3E5-70DE-4A43-8B62-E7EB7567147B}">
  <sheetPr>
    <tabColor rgb="FFFFFF00"/>
  </sheetPr>
  <dimension ref="A1:E12"/>
  <sheetViews>
    <sheetView workbookViewId="0">
      <selection activeCell="E16" sqref="E16"/>
    </sheetView>
  </sheetViews>
  <sheetFormatPr defaultRowHeight="14.4" x14ac:dyDescent="0.3"/>
  <cols>
    <col min="1" max="1" width="10.77734375" customWidth="1"/>
    <col min="3" max="3" width="10" bestFit="1" customWidth="1"/>
  </cols>
  <sheetData>
    <row r="1" spans="1:5" x14ac:dyDescent="0.3">
      <c r="A1" s="25" t="s">
        <v>91</v>
      </c>
    </row>
    <row r="3" spans="1:5" x14ac:dyDescent="0.3">
      <c r="A3" s="26" t="s">
        <v>95</v>
      </c>
      <c r="B3" s="27"/>
      <c r="C3" s="27"/>
      <c r="D3" s="28">
        <f>C6/C5</f>
        <v>0.66949008112684072</v>
      </c>
    </row>
    <row r="4" spans="1:5" x14ac:dyDescent="0.3">
      <c r="A4" t="s">
        <v>96</v>
      </c>
    </row>
    <row r="5" spans="1:5" x14ac:dyDescent="0.3">
      <c r="A5" t="s">
        <v>97</v>
      </c>
      <c r="C5">
        <v>261953748</v>
      </c>
      <c r="E5" t="s">
        <v>99</v>
      </c>
    </row>
    <row r="6" spans="1:5" x14ac:dyDescent="0.3">
      <c r="A6" s="18" t="s">
        <v>98</v>
      </c>
      <c r="C6">
        <v>175375436</v>
      </c>
      <c r="E6" s="18" t="s">
        <v>99</v>
      </c>
    </row>
    <row r="10" spans="1:5" x14ac:dyDescent="0.3">
      <c r="A10" s="26" t="s">
        <v>92</v>
      </c>
      <c r="B10" s="27"/>
      <c r="C10" s="27"/>
      <c r="D10" s="28">
        <f>B12/B11</f>
        <v>0.13040540540540541</v>
      </c>
    </row>
    <row r="11" spans="1:5" x14ac:dyDescent="0.3">
      <c r="A11" t="s">
        <v>94</v>
      </c>
      <c r="B11">
        <v>6931580</v>
      </c>
    </row>
    <row r="12" spans="1:5" x14ac:dyDescent="0.3">
      <c r="A12" t="s">
        <v>93</v>
      </c>
      <c r="B12">
        <v>903915.5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topLeftCell="A97" workbookViewId="0">
      <selection activeCell="A131" sqref="A131"/>
    </sheetView>
  </sheetViews>
  <sheetFormatPr defaultRowHeight="14.4" x14ac:dyDescent="0.3"/>
  <cols>
    <col min="1" max="1" width="11" customWidth="1"/>
    <col min="2" max="2" width="13.109375" customWidth="1"/>
    <col min="3" max="5" width="9.33203125" bestFit="1" customWidth="1"/>
    <col min="6" max="8" width="9.5546875" bestFit="1" customWidth="1"/>
    <col min="9" max="10" width="9.5546875" customWidth="1"/>
    <col min="11" max="12" width="9.33203125" bestFit="1" customWidth="1"/>
  </cols>
  <sheetData>
    <row r="1" spans="1:6" x14ac:dyDescent="0.3">
      <c r="A1" t="s">
        <v>52</v>
      </c>
    </row>
    <row r="2" spans="1:6" x14ac:dyDescent="0.3">
      <c r="A2" t="s">
        <v>53</v>
      </c>
    </row>
    <row r="4" spans="1:6" x14ac:dyDescent="0.3">
      <c r="A4" t="s">
        <v>58</v>
      </c>
    </row>
    <row r="5" spans="1:6" x14ac:dyDescent="0.3">
      <c r="A5" t="s">
        <v>56</v>
      </c>
    </row>
    <row r="6" spans="1:6" x14ac:dyDescent="0.3">
      <c r="A6" t="s">
        <v>57</v>
      </c>
    </row>
    <row r="7" spans="1:6" x14ac:dyDescent="0.3">
      <c r="A7" t="s">
        <v>54</v>
      </c>
    </row>
    <row r="8" spans="1:6" x14ac:dyDescent="0.3">
      <c r="A8" t="s">
        <v>55</v>
      </c>
    </row>
    <row r="10" spans="1:6" x14ac:dyDescent="0.3">
      <c r="A10" s="9" t="s">
        <v>49</v>
      </c>
      <c r="B10" s="10"/>
      <c r="C10" s="10"/>
      <c r="D10" s="10"/>
      <c r="E10" s="10"/>
      <c r="F10" s="10"/>
    </row>
    <row r="11" spans="1:6" x14ac:dyDescent="0.3">
      <c r="A11" s="1" t="s">
        <v>8</v>
      </c>
      <c r="B11" s="8" t="s">
        <v>38</v>
      </c>
      <c r="C11" s="8" t="s">
        <v>19</v>
      </c>
      <c r="D11" s="8" t="s">
        <v>13</v>
      </c>
      <c r="E11" s="8" t="s">
        <v>20</v>
      </c>
      <c r="F11" s="8" t="s">
        <v>21</v>
      </c>
    </row>
    <row r="12" spans="1:6" x14ac:dyDescent="0.3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3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3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3">
      <c r="A16" s="9" t="s">
        <v>50</v>
      </c>
      <c r="B16" s="10"/>
      <c r="C16" s="10"/>
      <c r="D16" s="10"/>
      <c r="E16" s="10"/>
      <c r="F16" s="10"/>
    </row>
    <row r="17" spans="1:6" x14ac:dyDescent="0.3">
      <c r="A17" s="1" t="s">
        <v>8</v>
      </c>
      <c r="B17" s="8" t="s">
        <v>38</v>
      </c>
      <c r="C17" s="8" t="s">
        <v>19</v>
      </c>
      <c r="D17" s="8" t="s">
        <v>13</v>
      </c>
      <c r="E17" s="8" t="s">
        <v>20</v>
      </c>
      <c r="F17" s="8" t="s">
        <v>21</v>
      </c>
    </row>
    <row r="18" spans="1:6" x14ac:dyDescent="0.3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3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3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3">
      <c r="A22" s="9" t="s">
        <v>51</v>
      </c>
      <c r="B22" s="10"/>
      <c r="C22" s="10"/>
      <c r="D22" s="10"/>
      <c r="E22" s="10"/>
      <c r="F22" s="10"/>
    </row>
    <row r="23" spans="1:6" x14ac:dyDescent="0.3">
      <c r="A23" s="1" t="s">
        <v>8</v>
      </c>
      <c r="B23" s="8" t="s">
        <v>38</v>
      </c>
      <c r="C23" s="8" t="s">
        <v>19</v>
      </c>
      <c r="D23" s="8" t="s">
        <v>13</v>
      </c>
      <c r="E23" s="8" t="s">
        <v>20</v>
      </c>
      <c r="F23" s="8" t="s">
        <v>21</v>
      </c>
    </row>
    <row r="24" spans="1:6" x14ac:dyDescent="0.3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3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3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3">
      <c r="A27" s="6"/>
      <c r="B27" s="5"/>
      <c r="C27" s="5"/>
      <c r="D27" s="5"/>
      <c r="E27" s="5"/>
      <c r="F27" s="5"/>
    </row>
    <row r="28" spans="1:6" x14ac:dyDescent="0.3">
      <c r="A28" s="16" t="s">
        <v>61</v>
      </c>
      <c r="B28" s="17"/>
      <c r="C28" s="17"/>
      <c r="D28" s="17"/>
      <c r="E28" s="17"/>
      <c r="F28" s="17"/>
    </row>
    <row r="29" spans="1:6" x14ac:dyDescent="0.3">
      <c r="A29" s="1" t="s">
        <v>8</v>
      </c>
      <c r="B29" s="8" t="s">
        <v>38</v>
      </c>
      <c r="C29" s="8" t="s">
        <v>19</v>
      </c>
      <c r="D29" s="8" t="s">
        <v>13</v>
      </c>
      <c r="E29" s="8" t="s">
        <v>20</v>
      </c>
      <c r="F29" s="8" t="s">
        <v>21</v>
      </c>
    </row>
    <row r="30" spans="1:6" x14ac:dyDescent="0.3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3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3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3">
      <c r="A34" t="s">
        <v>29</v>
      </c>
    </row>
    <row r="35" spans="1:13" x14ac:dyDescent="0.3">
      <c r="A35" t="s">
        <v>30</v>
      </c>
    </row>
    <row r="36" spans="1:13" x14ac:dyDescent="0.3">
      <c r="A36" t="s">
        <v>22</v>
      </c>
    </row>
    <row r="37" spans="1:13" x14ac:dyDescent="0.3">
      <c r="A37" t="s">
        <v>43</v>
      </c>
    </row>
    <row r="38" spans="1:13" x14ac:dyDescent="0.3">
      <c r="A38" t="s">
        <v>44</v>
      </c>
    </row>
    <row r="40" spans="1:13" x14ac:dyDescent="0.3">
      <c r="A40" s="9" t="s">
        <v>49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3">
      <c r="A41" s="1" t="s">
        <v>8</v>
      </c>
      <c r="B41" s="8" t="s">
        <v>23</v>
      </c>
      <c r="C41" s="8" t="s">
        <v>13</v>
      </c>
      <c r="D41" s="8" t="s">
        <v>24</v>
      </c>
      <c r="E41" s="8" t="s">
        <v>21</v>
      </c>
      <c r="F41" s="8" t="s">
        <v>25</v>
      </c>
      <c r="G41" s="8" t="s">
        <v>26</v>
      </c>
      <c r="H41" s="8" t="s">
        <v>19</v>
      </c>
      <c r="I41" s="8" t="s">
        <v>41</v>
      </c>
      <c r="J41" s="8" t="s">
        <v>42</v>
      </c>
      <c r="K41" s="8" t="s">
        <v>27</v>
      </c>
      <c r="L41" s="8" t="s">
        <v>28</v>
      </c>
      <c r="M41" s="8" t="s">
        <v>40</v>
      </c>
    </row>
    <row r="42" spans="1:13" x14ac:dyDescent="0.3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3">
      <c r="A46" s="9" t="s">
        <v>50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">
      <c r="A47" s="1" t="s">
        <v>8</v>
      </c>
      <c r="B47" s="8" t="s">
        <v>23</v>
      </c>
      <c r="C47" s="8" t="s">
        <v>13</v>
      </c>
      <c r="D47" s="8" t="s">
        <v>24</v>
      </c>
      <c r="E47" s="8" t="s">
        <v>21</v>
      </c>
      <c r="F47" s="8" t="s">
        <v>25</v>
      </c>
      <c r="G47" s="8" t="s">
        <v>26</v>
      </c>
      <c r="H47" s="8" t="s">
        <v>19</v>
      </c>
      <c r="I47" s="8" t="s">
        <v>41</v>
      </c>
      <c r="J47" s="8" t="s">
        <v>42</v>
      </c>
      <c r="K47" s="8" t="s">
        <v>27</v>
      </c>
      <c r="L47" s="8" t="s">
        <v>28</v>
      </c>
      <c r="M47" s="8" t="s">
        <v>40</v>
      </c>
    </row>
    <row r="48" spans="1:13" x14ac:dyDescent="0.3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 t="shared" ref="G48:H50" si="1">B18</f>
        <v>520000</v>
      </c>
      <c r="H48" s="5">
        <f t="shared" si="1"/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si="1"/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si="1"/>
        <v>660000</v>
      </c>
      <c r="H50" s="5">
        <f t="shared" si="1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3">
      <c r="A52" s="9" t="s">
        <v>51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">
      <c r="A53" s="1" t="s">
        <v>8</v>
      </c>
      <c r="B53" s="8" t="s">
        <v>23</v>
      </c>
      <c r="C53" s="8" t="s">
        <v>13</v>
      </c>
      <c r="D53" s="8" t="s">
        <v>24</v>
      </c>
      <c r="E53" s="8" t="s">
        <v>21</v>
      </c>
      <c r="F53" s="8" t="s">
        <v>25</v>
      </c>
      <c r="G53" s="8" t="s">
        <v>26</v>
      </c>
      <c r="H53" s="8" t="s">
        <v>19</v>
      </c>
      <c r="I53" s="8" t="s">
        <v>41</v>
      </c>
      <c r="J53" s="8" t="s">
        <v>42</v>
      </c>
      <c r="K53" s="8" t="s">
        <v>27</v>
      </c>
      <c r="L53" s="8" t="s">
        <v>28</v>
      </c>
      <c r="M53" s="8" t="s">
        <v>40</v>
      </c>
    </row>
    <row r="54" spans="1:13" x14ac:dyDescent="0.3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 t="shared" ref="G54:H56" si="2">B24</f>
        <v>520000</v>
      </c>
      <c r="H54" s="5">
        <f t="shared" si="2"/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si="2"/>
        <v>570000</v>
      </c>
      <c r="H55" s="5">
        <f t="shared" si="2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si="2"/>
        <v>660000</v>
      </c>
      <c r="H56" s="5">
        <f t="shared" si="2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6"/>
      <c r="C57" s="5"/>
      <c r="E57" s="5"/>
      <c r="F57" s="5"/>
      <c r="G57" s="5"/>
      <c r="H57" s="5"/>
    </row>
    <row r="58" spans="1:13" x14ac:dyDescent="0.3">
      <c r="A58" s="16" t="s">
        <v>61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3">
      <c r="A59" s="1" t="s">
        <v>8</v>
      </c>
      <c r="B59" s="8" t="s">
        <v>23</v>
      </c>
      <c r="C59" s="8" t="s">
        <v>13</v>
      </c>
      <c r="D59" s="8" t="s">
        <v>24</v>
      </c>
      <c r="E59" s="8" t="s">
        <v>21</v>
      </c>
      <c r="F59" s="8" t="s">
        <v>25</v>
      </c>
      <c r="G59" s="8" t="s">
        <v>26</v>
      </c>
      <c r="H59" s="8" t="s">
        <v>19</v>
      </c>
      <c r="I59" s="8" t="s">
        <v>41</v>
      </c>
      <c r="J59" s="8" t="s">
        <v>42</v>
      </c>
      <c r="K59" s="8" t="s">
        <v>27</v>
      </c>
      <c r="L59" s="8" t="s">
        <v>28</v>
      </c>
      <c r="M59" s="8" t="s">
        <v>40</v>
      </c>
    </row>
    <row r="60" spans="1:13" x14ac:dyDescent="0.3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 t="shared" ref="G60:H62" si="3">B30</f>
        <v>820000</v>
      </c>
      <c r="H60" s="5">
        <f t="shared" si="3"/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si="3"/>
        <v>910000</v>
      </c>
      <c r="H61" s="5">
        <f t="shared" si="3"/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3"/>
        <v>1100000</v>
      </c>
      <c r="H62" s="5">
        <f t="shared" si="3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3">
      <c r="A64" t="s">
        <v>32</v>
      </c>
    </row>
    <row r="66" spans="1:13" x14ac:dyDescent="0.3">
      <c r="A66" s="9" t="s">
        <v>49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3">
      <c r="A67" s="1" t="s">
        <v>8</v>
      </c>
      <c r="B67" s="8" t="s">
        <v>23</v>
      </c>
      <c r="C67" s="8" t="s">
        <v>13</v>
      </c>
      <c r="D67" s="8" t="s">
        <v>24</v>
      </c>
      <c r="E67" s="8" t="s">
        <v>21</v>
      </c>
      <c r="F67" s="8" t="s">
        <v>25</v>
      </c>
      <c r="G67" s="8" t="s">
        <v>26</v>
      </c>
      <c r="H67" s="8" t="s">
        <v>19</v>
      </c>
      <c r="I67" s="8" t="s">
        <v>41</v>
      </c>
      <c r="J67" s="8" t="s">
        <v>42</v>
      </c>
      <c r="K67" s="8" t="s">
        <v>27</v>
      </c>
      <c r="L67" s="8" t="s">
        <v>28</v>
      </c>
      <c r="M67" s="8" t="s">
        <v>40</v>
      </c>
    </row>
    <row r="68" spans="1:13" x14ac:dyDescent="0.3">
      <c r="A68" s="6">
        <v>2015</v>
      </c>
      <c r="B68" s="5">
        <f>B42*(About!$A$36)</f>
        <v>0</v>
      </c>
      <c r="C68" s="5">
        <f>C42*(About!$A$36)</f>
        <v>3194.8</v>
      </c>
      <c r="D68" s="5">
        <f>D42*(About!$A$36)</f>
        <v>0</v>
      </c>
      <c r="E68" s="5">
        <f>E42*(About!$A$36)</f>
        <v>13692</v>
      </c>
      <c r="F68" s="5">
        <f>F42*(About!$A$36)</f>
        <v>0</v>
      </c>
      <c r="G68" s="5">
        <f>G42*(About!$A$36)</f>
        <v>718830</v>
      </c>
      <c r="H68" s="5">
        <f>H42*(About!$A$36)</f>
        <v>76447</v>
      </c>
      <c r="I68" s="5">
        <f>I42*(About!$A$36)</f>
        <v>0</v>
      </c>
      <c r="J68" s="5">
        <f>J42*(About!$A$36)</f>
        <v>0</v>
      </c>
      <c r="K68" s="5">
        <f>K42*(About!$A$36)</f>
        <v>0</v>
      </c>
      <c r="L68" s="5">
        <f>L42*(About!$A$36)</f>
        <v>0</v>
      </c>
      <c r="M68" s="5">
        <f>M42*(About!$A$36)</f>
        <v>0</v>
      </c>
    </row>
    <row r="69" spans="1:13" x14ac:dyDescent="0.3">
      <c r="A69" s="6">
        <v>2020</v>
      </c>
      <c r="B69" s="5">
        <f>B43*(About!$A$36)</f>
        <v>0</v>
      </c>
      <c r="C69" s="5">
        <f>C43*(About!$A$36)</f>
        <v>3537.1</v>
      </c>
      <c r="D69" s="5">
        <f>D43*(About!$A$36)</f>
        <v>0</v>
      </c>
      <c r="E69" s="5">
        <f>E43*(About!$A$36)</f>
        <v>14833</v>
      </c>
      <c r="F69" s="5">
        <f>F43*(About!$A$36)</f>
        <v>0</v>
      </c>
      <c r="G69" s="5">
        <f>G43*(About!$A$36)</f>
        <v>798700</v>
      </c>
      <c r="H69" s="5">
        <f>H43*(About!$A$36)</f>
        <v>84434</v>
      </c>
      <c r="I69" s="5">
        <f>I43*(About!$A$36)</f>
        <v>0</v>
      </c>
      <c r="J69" s="5">
        <f>J43*(About!$A$36)</f>
        <v>0</v>
      </c>
      <c r="K69" s="5">
        <f>K43*(About!$A$36)</f>
        <v>0</v>
      </c>
      <c r="L69" s="5">
        <f>L43*(About!$A$36)</f>
        <v>0</v>
      </c>
      <c r="M69" s="5">
        <f>M43*(About!$A$36)</f>
        <v>0</v>
      </c>
    </row>
    <row r="70" spans="1:13" x14ac:dyDescent="0.3">
      <c r="A70" s="6">
        <v>2030</v>
      </c>
      <c r="B70" s="5">
        <f>B44*(About!$A$36)</f>
        <v>0</v>
      </c>
      <c r="C70" s="5">
        <f>C44*(About!$A$36)</f>
        <v>4107.6000000000004</v>
      </c>
      <c r="D70" s="5">
        <f>D44*(About!$A$36)</f>
        <v>0</v>
      </c>
      <c r="E70" s="5">
        <f>E44*(About!$A$36)</f>
        <v>17115</v>
      </c>
      <c r="F70" s="5">
        <f>F44*(About!$A$36)</f>
        <v>0</v>
      </c>
      <c r="G70" s="5">
        <f>G44*(About!$A$36)</f>
        <v>947030</v>
      </c>
      <c r="H70" s="5">
        <f>H44*(About!$A$36)</f>
        <v>99267</v>
      </c>
      <c r="I70" s="5">
        <f>I44*(About!$A$36)</f>
        <v>0</v>
      </c>
      <c r="J70" s="5">
        <f>J44*(About!$A$36)</f>
        <v>0</v>
      </c>
      <c r="K70" s="5">
        <f>K44*(About!$A$36)</f>
        <v>0</v>
      </c>
      <c r="L70" s="5">
        <f>L44*(About!$A$36)</f>
        <v>0</v>
      </c>
      <c r="M70" s="5">
        <f>M44*(About!$A$36)</f>
        <v>0</v>
      </c>
    </row>
    <row r="72" spans="1:13" x14ac:dyDescent="0.3">
      <c r="A72" s="9" t="s">
        <v>50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3">
      <c r="A73" s="1" t="s">
        <v>8</v>
      </c>
      <c r="B73" s="8" t="s">
        <v>23</v>
      </c>
      <c r="C73" s="8" t="s">
        <v>13</v>
      </c>
      <c r="D73" s="8" t="s">
        <v>24</v>
      </c>
      <c r="E73" s="8" t="s">
        <v>21</v>
      </c>
      <c r="F73" s="8" t="s">
        <v>25</v>
      </c>
      <c r="G73" s="8" t="s">
        <v>26</v>
      </c>
      <c r="H73" s="8" t="s">
        <v>19</v>
      </c>
      <c r="I73" s="8" t="s">
        <v>41</v>
      </c>
      <c r="J73" s="8" t="s">
        <v>42</v>
      </c>
      <c r="K73" s="8" t="s">
        <v>27</v>
      </c>
      <c r="L73" s="8" t="s">
        <v>28</v>
      </c>
      <c r="M73" s="8" t="s">
        <v>40</v>
      </c>
    </row>
    <row r="74" spans="1:13" x14ac:dyDescent="0.3">
      <c r="A74" s="6">
        <v>2015</v>
      </c>
      <c r="B74" s="5">
        <f>B48*(About!$A$36)</f>
        <v>0</v>
      </c>
      <c r="C74" s="5">
        <f>C48*(About!$A$36)</f>
        <v>3194.8</v>
      </c>
      <c r="D74" s="5">
        <f>D48*(About!$A$36)</f>
        <v>0</v>
      </c>
      <c r="E74" s="5">
        <f>E48*(About!$A$36)</f>
        <v>19397</v>
      </c>
      <c r="F74" s="5">
        <f>F48*(About!$A$36)</f>
        <v>0</v>
      </c>
      <c r="G74" s="5">
        <f>G48*(About!$A$36)</f>
        <v>593320</v>
      </c>
      <c r="H74" s="5">
        <f>H48*(About!$A$36)</f>
        <v>107254</v>
      </c>
      <c r="I74" s="5">
        <f>I48*(About!$A$36)</f>
        <v>0</v>
      </c>
      <c r="J74" s="5">
        <f>J48*(About!$A$36)</f>
        <v>0</v>
      </c>
      <c r="K74" s="5">
        <f>K48*(About!$A$36)</f>
        <v>0</v>
      </c>
      <c r="L74" s="5">
        <f>L48*(About!$A$36)</f>
        <v>0</v>
      </c>
      <c r="M74" s="5">
        <f>M48*(About!$A$36)</f>
        <v>0</v>
      </c>
    </row>
    <row r="75" spans="1:13" x14ac:dyDescent="0.3">
      <c r="A75" s="6">
        <v>2020</v>
      </c>
      <c r="B75" s="5">
        <f>B49*(About!$A$36)</f>
        <v>0</v>
      </c>
      <c r="C75" s="5">
        <f>C49*(About!$A$36)</f>
        <v>3537.1</v>
      </c>
      <c r="D75" s="5">
        <f>D49*(About!$A$36)</f>
        <v>0</v>
      </c>
      <c r="E75" s="5">
        <f>E49*(About!$A$36)</f>
        <v>21679</v>
      </c>
      <c r="F75" s="5">
        <f>F49*(About!$A$36)</f>
        <v>0</v>
      </c>
      <c r="G75" s="5">
        <f>G49*(About!$A$36)</f>
        <v>650370</v>
      </c>
      <c r="H75" s="5">
        <f>H49*(About!$A$36)</f>
        <v>114100</v>
      </c>
      <c r="I75" s="5">
        <f>I49*(About!$A$36)</f>
        <v>0</v>
      </c>
      <c r="J75" s="5">
        <f>J49*(About!$A$36)</f>
        <v>0</v>
      </c>
      <c r="K75" s="5">
        <f>K49*(About!$A$36)</f>
        <v>0</v>
      </c>
      <c r="L75" s="5">
        <f>L49*(About!$A$36)</f>
        <v>0</v>
      </c>
      <c r="M75" s="5">
        <f>M49*(About!$A$36)</f>
        <v>0</v>
      </c>
    </row>
    <row r="76" spans="1:13" x14ac:dyDescent="0.3">
      <c r="A76" s="6">
        <v>2030</v>
      </c>
      <c r="B76" s="5">
        <f>B50*(About!$A$36)</f>
        <v>0</v>
      </c>
      <c r="C76" s="5">
        <f>C50*(About!$A$36)</f>
        <v>4107.6000000000004</v>
      </c>
      <c r="D76" s="5">
        <f>D50*(About!$A$36)</f>
        <v>0</v>
      </c>
      <c r="E76" s="5">
        <f>E50*(About!$A$36)</f>
        <v>25102</v>
      </c>
      <c r="F76" s="5">
        <f>F50*(About!$A$36)</f>
        <v>0</v>
      </c>
      <c r="G76" s="5">
        <f>G50*(About!$A$36)</f>
        <v>753060</v>
      </c>
      <c r="H76" s="5">
        <f>H50*(About!$A$36)</f>
        <v>136920</v>
      </c>
      <c r="I76" s="5">
        <f>I50*(About!$A$36)</f>
        <v>0</v>
      </c>
      <c r="J76" s="5">
        <f>J50*(About!$A$36)</f>
        <v>0</v>
      </c>
      <c r="K76" s="5">
        <f>K50*(About!$A$36)</f>
        <v>0</v>
      </c>
      <c r="L76" s="5">
        <f>L50*(About!$A$36)</f>
        <v>0</v>
      </c>
      <c r="M76" s="5">
        <f>M50*(About!$A$36)</f>
        <v>0</v>
      </c>
    </row>
    <row r="78" spans="1:13" x14ac:dyDescent="0.3">
      <c r="A78" s="9" t="s">
        <v>51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">
      <c r="A79" s="1" t="s">
        <v>8</v>
      </c>
      <c r="B79" s="8" t="s">
        <v>23</v>
      </c>
      <c r="C79" s="8" t="s">
        <v>13</v>
      </c>
      <c r="D79" s="8" t="s">
        <v>24</v>
      </c>
      <c r="E79" s="8" t="s">
        <v>21</v>
      </c>
      <c r="F79" s="8" t="s">
        <v>25</v>
      </c>
      <c r="G79" s="8" t="s">
        <v>26</v>
      </c>
      <c r="H79" s="8" t="s">
        <v>19</v>
      </c>
      <c r="I79" s="8" t="s">
        <v>41</v>
      </c>
      <c r="J79" s="8" t="s">
        <v>42</v>
      </c>
      <c r="K79" s="8" t="s">
        <v>27</v>
      </c>
      <c r="L79" s="8" t="s">
        <v>28</v>
      </c>
      <c r="M79" s="8" t="s">
        <v>40</v>
      </c>
    </row>
    <row r="80" spans="1:13" x14ac:dyDescent="0.3">
      <c r="A80" s="6">
        <v>2015</v>
      </c>
      <c r="B80" s="5">
        <f>B54*(About!$A$36)</f>
        <v>0</v>
      </c>
      <c r="C80" s="5">
        <f>C54*(About!$A$36)</f>
        <v>3194.8</v>
      </c>
      <c r="D80" s="5">
        <f>D54*(About!$A$36)</f>
        <v>0</v>
      </c>
      <c r="E80" s="5">
        <f>E54*(About!$A$36)</f>
        <v>12551</v>
      </c>
      <c r="F80" s="5">
        <f>F54*(About!$A$36)</f>
        <v>0</v>
      </c>
      <c r="G80" s="5">
        <f>G54*(About!$A$36)</f>
        <v>593320</v>
      </c>
      <c r="H80" s="5">
        <f>H54*(About!$A$36)</f>
        <v>76447</v>
      </c>
      <c r="I80" s="5">
        <f>I54*(About!$A$36)</f>
        <v>0</v>
      </c>
      <c r="J80" s="5">
        <f>J54*(About!$A$36)</f>
        <v>0</v>
      </c>
      <c r="K80" s="5">
        <f>K54*(About!$A$36)</f>
        <v>0</v>
      </c>
      <c r="L80" s="5">
        <f>L54*(About!$A$36)</f>
        <v>0</v>
      </c>
      <c r="M80" s="5">
        <f>M54*(About!$A$36)</f>
        <v>0</v>
      </c>
    </row>
    <row r="81" spans="1:13" x14ac:dyDescent="0.3">
      <c r="A81" s="6">
        <v>2020</v>
      </c>
      <c r="B81" s="5">
        <f>B55*(About!$A$36)</f>
        <v>0</v>
      </c>
      <c r="C81" s="5">
        <f>C55*(About!$A$36)</f>
        <v>3537.1</v>
      </c>
      <c r="D81" s="5">
        <f>D55*(About!$A$36)</f>
        <v>0</v>
      </c>
      <c r="E81" s="5">
        <f>E55*(About!$A$36)</f>
        <v>13692</v>
      </c>
      <c r="F81" s="5">
        <f>F55*(About!$A$36)</f>
        <v>0</v>
      </c>
      <c r="G81" s="5">
        <f>G55*(About!$A$36)</f>
        <v>650370</v>
      </c>
      <c r="H81" s="5">
        <f>H55*(About!$A$36)</f>
        <v>84434</v>
      </c>
      <c r="I81" s="5">
        <f>I55*(About!$A$36)</f>
        <v>0</v>
      </c>
      <c r="J81" s="5">
        <f>J55*(About!$A$36)</f>
        <v>0</v>
      </c>
      <c r="K81" s="5">
        <f>K55*(About!$A$36)</f>
        <v>0</v>
      </c>
      <c r="L81" s="5">
        <f>L55*(About!$A$36)</f>
        <v>0</v>
      </c>
      <c r="M81" s="5">
        <f>M55*(About!$A$36)</f>
        <v>0</v>
      </c>
    </row>
    <row r="82" spans="1:13" x14ac:dyDescent="0.3">
      <c r="A82" s="6">
        <v>2030</v>
      </c>
      <c r="B82" s="5">
        <f>B56*(About!$A$36)</f>
        <v>0</v>
      </c>
      <c r="C82" s="5">
        <f>C56*(About!$A$36)</f>
        <v>4107.6000000000004</v>
      </c>
      <c r="D82" s="5">
        <f>D56*(About!$A$36)</f>
        <v>0</v>
      </c>
      <c r="E82" s="5">
        <f>E56*(About!$A$36)</f>
        <v>15974</v>
      </c>
      <c r="F82" s="5">
        <f>F56*(About!$A$36)</f>
        <v>0</v>
      </c>
      <c r="G82" s="5">
        <f>G56*(About!$A$36)</f>
        <v>753060</v>
      </c>
      <c r="H82" s="5">
        <f>H56*(About!$A$36)</f>
        <v>99267</v>
      </c>
      <c r="I82" s="5">
        <f>I56*(About!$A$36)</f>
        <v>0</v>
      </c>
      <c r="J82" s="5">
        <f>J56*(About!$A$36)</f>
        <v>0</v>
      </c>
      <c r="K82" s="5">
        <f>K56*(About!$A$36)</f>
        <v>0</v>
      </c>
      <c r="L82" s="5">
        <f>L56*(About!$A$36)</f>
        <v>0</v>
      </c>
      <c r="M82" s="5">
        <f>M56*(About!$A$36)</f>
        <v>0</v>
      </c>
    </row>
    <row r="83" spans="1:13" x14ac:dyDescent="0.3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3">
      <c r="A84" s="16" t="s">
        <v>61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3">
      <c r="A85" s="1" t="s">
        <v>8</v>
      </c>
      <c r="B85" s="8" t="s">
        <v>23</v>
      </c>
      <c r="C85" s="8" t="s">
        <v>13</v>
      </c>
      <c r="D85" s="8" t="s">
        <v>24</v>
      </c>
      <c r="E85" s="8" t="s">
        <v>21</v>
      </c>
      <c r="F85" s="8" t="s">
        <v>25</v>
      </c>
      <c r="G85" s="8" t="s">
        <v>26</v>
      </c>
      <c r="H85" s="8" t="s">
        <v>19</v>
      </c>
      <c r="I85" s="8" t="s">
        <v>41</v>
      </c>
      <c r="J85" s="8" t="s">
        <v>42</v>
      </c>
      <c r="K85" s="8" t="s">
        <v>27</v>
      </c>
      <c r="L85" s="8" t="s">
        <v>28</v>
      </c>
      <c r="M85" s="8" t="s">
        <v>40</v>
      </c>
    </row>
    <row r="86" spans="1:13" x14ac:dyDescent="0.3">
      <c r="A86" s="6">
        <v>2015</v>
      </c>
      <c r="B86" s="5">
        <f>B60*(About!$A$36)</f>
        <v>0</v>
      </c>
      <c r="C86" s="5">
        <f>C60*(About!$A$36)</f>
        <v>3194.8</v>
      </c>
      <c r="D86" s="5">
        <f>D60*(About!$A$36)</f>
        <v>0</v>
      </c>
      <c r="E86" s="5">
        <f>E60*(About!$A$36)</f>
        <v>12551</v>
      </c>
      <c r="F86" s="5">
        <f>F60*(About!$A$36)</f>
        <v>0</v>
      </c>
      <c r="G86" s="5">
        <f>G60*(About!$A$36)</f>
        <v>935620</v>
      </c>
      <c r="H86" s="5">
        <f>H60*(About!$A$36)</f>
        <v>52486</v>
      </c>
      <c r="I86" s="5">
        <f>I60*(About!$A$36)</f>
        <v>0</v>
      </c>
      <c r="J86" s="5">
        <f>J60*(About!$A$36)</f>
        <v>0</v>
      </c>
      <c r="K86" s="5">
        <f>K60*(About!$A$36)</f>
        <v>0</v>
      </c>
      <c r="L86" s="5">
        <f>L60*(About!$A$36)</f>
        <v>0</v>
      </c>
      <c r="M86" s="5">
        <f>M60*(About!$A$36)</f>
        <v>0</v>
      </c>
    </row>
    <row r="87" spans="1:13" x14ac:dyDescent="0.3">
      <c r="A87" s="6">
        <v>2020</v>
      </c>
      <c r="B87" s="5">
        <f>B61*(About!$A$36)</f>
        <v>0</v>
      </c>
      <c r="C87" s="5">
        <f>C61*(About!$A$36)</f>
        <v>3537.1</v>
      </c>
      <c r="D87" s="5">
        <f>D61*(About!$A$36)</f>
        <v>0</v>
      </c>
      <c r="E87" s="5">
        <f>E61*(About!$A$36)</f>
        <v>13692</v>
      </c>
      <c r="F87" s="5">
        <f>F61*(About!$A$36)</f>
        <v>0</v>
      </c>
      <c r="G87" s="5">
        <f>G61*(About!$A$36)</f>
        <v>1038310</v>
      </c>
      <c r="H87" s="5">
        <f>H61*(About!$A$36)</f>
        <v>57050</v>
      </c>
      <c r="I87" s="5">
        <f>I61*(About!$A$36)</f>
        <v>0</v>
      </c>
      <c r="J87" s="5">
        <f>J61*(About!$A$36)</f>
        <v>0</v>
      </c>
      <c r="K87" s="5">
        <f>K61*(About!$A$36)</f>
        <v>0</v>
      </c>
      <c r="L87" s="5">
        <f>L61*(About!$A$36)</f>
        <v>0</v>
      </c>
      <c r="M87" s="5">
        <f>M61*(About!$A$36)</f>
        <v>0</v>
      </c>
    </row>
    <row r="88" spans="1:13" x14ac:dyDescent="0.3">
      <c r="A88" s="6">
        <v>2030</v>
      </c>
      <c r="B88" s="5">
        <f>B62*(About!$A$36)</f>
        <v>0</v>
      </c>
      <c r="C88" s="5">
        <f>C62*(About!$A$36)</f>
        <v>4107.6000000000004</v>
      </c>
      <c r="D88" s="5">
        <f>D62*(About!$A$36)</f>
        <v>0</v>
      </c>
      <c r="E88" s="5">
        <f>E62*(About!$A$36)</f>
        <v>15974</v>
      </c>
      <c r="F88" s="5">
        <f>F62*(About!$A$36)</f>
        <v>0</v>
      </c>
      <c r="G88" s="5">
        <f>G62*(About!$A$36)</f>
        <v>1255100</v>
      </c>
      <c r="H88" s="5">
        <f>H62*(About!$A$36)</f>
        <v>68460</v>
      </c>
      <c r="I88" s="5">
        <f>I62*(About!$A$36)</f>
        <v>0</v>
      </c>
      <c r="J88" s="5">
        <f>J62*(About!$A$36)</f>
        <v>0</v>
      </c>
      <c r="K88" s="5">
        <f>K62*(About!$A$36)</f>
        <v>0</v>
      </c>
      <c r="L88" s="5">
        <f>L62*(About!$A$36)</f>
        <v>0</v>
      </c>
      <c r="M88" s="5">
        <f>M62*(About!$A$36)</f>
        <v>0</v>
      </c>
    </row>
    <row r="90" spans="1:13" x14ac:dyDescent="0.3">
      <c r="A90" t="s">
        <v>33</v>
      </c>
    </row>
    <row r="92" spans="1:13" x14ac:dyDescent="0.3">
      <c r="A92" s="1" t="s">
        <v>34</v>
      </c>
      <c r="B92">
        <f>10^6</f>
        <v>1000000</v>
      </c>
    </row>
    <row r="94" spans="1:13" s="18" customFormat="1" x14ac:dyDescent="0.3">
      <c r="A94" s="9" t="s">
        <v>49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3">
      <c r="A95" s="1" t="s">
        <v>8</v>
      </c>
      <c r="B95" s="8" t="s">
        <v>23</v>
      </c>
      <c r="C95" s="8" t="s">
        <v>13</v>
      </c>
      <c r="D95" s="8" t="s">
        <v>24</v>
      </c>
      <c r="E95" s="8" t="s">
        <v>21</v>
      </c>
      <c r="F95" s="8" t="s">
        <v>25</v>
      </c>
      <c r="G95" s="8" t="s">
        <v>26</v>
      </c>
      <c r="H95" s="8" t="s">
        <v>19</v>
      </c>
      <c r="I95" s="8" t="s">
        <v>41</v>
      </c>
      <c r="J95" s="8" t="s">
        <v>42</v>
      </c>
      <c r="K95" s="8" t="s">
        <v>27</v>
      </c>
      <c r="L95" s="8" t="s">
        <v>28</v>
      </c>
      <c r="M95" s="8" t="s">
        <v>40</v>
      </c>
    </row>
    <row r="96" spans="1:13" s="18" customFormat="1" x14ac:dyDescent="0.3">
      <c r="A96" s="6">
        <v>2015</v>
      </c>
      <c r="B96" s="11">
        <f>B68/$B$92</f>
        <v>0</v>
      </c>
      <c r="C96" s="19">
        <f t="shared" ref="C96:M96" si="4">C68/$B$92</f>
        <v>3.1948000000000002E-3</v>
      </c>
      <c r="D96" s="11">
        <f t="shared" si="4"/>
        <v>0</v>
      </c>
      <c r="E96" s="19">
        <f t="shared" si="4"/>
        <v>1.3691999999999999E-2</v>
      </c>
      <c r="F96" s="11">
        <f t="shared" si="4"/>
        <v>0</v>
      </c>
      <c r="G96" s="19">
        <f t="shared" si="4"/>
        <v>0.71882999999999997</v>
      </c>
      <c r="H96" s="19">
        <f t="shared" si="4"/>
        <v>7.6447000000000001E-2</v>
      </c>
      <c r="I96" s="11">
        <f t="shared" si="4"/>
        <v>0</v>
      </c>
      <c r="J96" s="11">
        <f t="shared" si="4"/>
        <v>0</v>
      </c>
      <c r="K96" s="11">
        <f t="shared" si="4"/>
        <v>0</v>
      </c>
      <c r="L96" s="11">
        <f t="shared" si="4"/>
        <v>0</v>
      </c>
      <c r="M96" s="11">
        <f t="shared" si="4"/>
        <v>0</v>
      </c>
    </row>
    <row r="97" spans="1:13" s="18" customFormat="1" x14ac:dyDescent="0.3">
      <c r="A97" s="6">
        <v>2020</v>
      </c>
      <c r="B97" s="11">
        <f t="shared" ref="B97:M98" si="5">B69/$B$92</f>
        <v>0</v>
      </c>
      <c r="C97" s="19">
        <f t="shared" si="5"/>
        <v>3.5371000000000001E-3</v>
      </c>
      <c r="D97" s="11">
        <f t="shared" si="5"/>
        <v>0</v>
      </c>
      <c r="E97" s="19">
        <f t="shared" si="5"/>
        <v>1.4833000000000001E-2</v>
      </c>
      <c r="F97" s="11">
        <f t="shared" si="5"/>
        <v>0</v>
      </c>
      <c r="G97" s="19">
        <f t="shared" si="5"/>
        <v>0.79869999999999997</v>
      </c>
      <c r="H97" s="19">
        <f t="shared" si="5"/>
        <v>8.4433999999999995E-2</v>
      </c>
      <c r="I97" s="11">
        <f t="shared" si="5"/>
        <v>0</v>
      </c>
      <c r="J97" s="11">
        <f t="shared" si="5"/>
        <v>0</v>
      </c>
      <c r="K97" s="11">
        <f t="shared" si="5"/>
        <v>0</v>
      </c>
      <c r="L97" s="11">
        <f t="shared" si="5"/>
        <v>0</v>
      </c>
      <c r="M97" s="11">
        <f t="shared" si="5"/>
        <v>0</v>
      </c>
    </row>
    <row r="98" spans="1:13" s="18" customFormat="1" x14ac:dyDescent="0.3">
      <c r="A98" s="6">
        <v>2030</v>
      </c>
      <c r="B98" s="11">
        <f t="shared" si="5"/>
        <v>0</v>
      </c>
      <c r="C98" s="19">
        <f t="shared" si="5"/>
        <v>4.1076000000000003E-3</v>
      </c>
      <c r="D98" s="11">
        <f t="shared" si="5"/>
        <v>0</v>
      </c>
      <c r="E98" s="19">
        <f t="shared" si="5"/>
        <v>1.7114999999999998E-2</v>
      </c>
      <c r="F98" s="11">
        <f t="shared" si="5"/>
        <v>0</v>
      </c>
      <c r="G98" s="19">
        <f t="shared" si="5"/>
        <v>0.94703000000000004</v>
      </c>
      <c r="H98" s="19">
        <f t="shared" si="5"/>
        <v>9.9266999999999994E-2</v>
      </c>
      <c r="I98" s="11">
        <f t="shared" si="5"/>
        <v>0</v>
      </c>
      <c r="J98" s="11">
        <f t="shared" si="5"/>
        <v>0</v>
      </c>
      <c r="K98" s="11">
        <f t="shared" si="5"/>
        <v>0</v>
      </c>
      <c r="L98" s="11">
        <f t="shared" si="5"/>
        <v>0</v>
      </c>
      <c r="M98" s="11">
        <f t="shared" si="5"/>
        <v>0</v>
      </c>
    </row>
    <row r="99" spans="1:13" s="18" customFormat="1" x14ac:dyDescent="0.3"/>
    <row r="100" spans="1:13" s="18" customFormat="1" x14ac:dyDescent="0.3">
      <c r="A100" s="9" t="s">
        <v>50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3">
      <c r="A101" s="1" t="s">
        <v>8</v>
      </c>
      <c r="B101" s="8" t="s">
        <v>23</v>
      </c>
      <c r="C101" s="8" t="s">
        <v>13</v>
      </c>
      <c r="D101" s="8" t="s">
        <v>24</v>
      </c>
      <c r="E101" s="8" t="s">
        <v>21</v>
      </c>
      <c r="F101" s="8" t="s">
        <v>25</v>
      </c>
      <c r="G101" s="8" t="s">
        <v>26</v>
      </c>
      <c r="H101" s="8" t="s">
        <v>19</v>
      </c>
      <c r="I101" s="8" t="s">
        <v>41</v>
      </c>
      <c r="J101" s="8" t="s">
        <v>42</v>
      </c>
      <c r="K101" s="8" t="s">
        <v>27</v>
      </c>
      <c r="L101" s="8" t="s">
        <v>28</v>
      </c>
      <c r="M101" s="8" t="s">
        <v>40</v>
      </c>
    </row>
    <row r="102" spans="1:13" s="18" customFormat="1" x14ac:dyDescent="0.3">
      <c r="A102" s="6">
        <v>2015</v>
      </c>
      <c r="B102" s="11">
        <f>B74/$B$92</f>
        <v>0</v>
      </c>
      <c r="C102" s="19">
        <f t="shared" ref="C102:M102" si="6">C74/$B$92</f>
        <v>3.1948000000000002E-3</v>
      </c>
      <c r="D102" s="11">
        <f t="shared" si="6"/>
        <v>0</v>
      </c>
      <c r="E102" s="19">
        <f t="shared" si="6"/>
        <v>1.9397000000000001E-2</v>
      </c>
      <c r="F102" s="11">
        <f t="shared" si="6"/>
        <v>0</v>
      </c>
      <c r="G102" s="19">
        <f t="shared" si="6"/>
        <v>0.59331999999999996</v>
      </c>
      <c r="H102" s="19">
        <f t="shared" si="6"/>
        <v>0.107254</v>
      </c>
      <c r="I102" s="11">
        <f t="shared" si="6"/>
        <v>0</v>
      </c>
      <c r="J102" s="11">
        <f t="shared" si="6"/>
        <v>0</v>
      </c>
      <c r="K102" s="11">
        <f t="shared" si="6"/>
        <v>0</v>
      </c>
      <c r="L102" s="11">
        <f t="shared" si="6"/>
        <v>0</v>
      </c>
      <c r="M102" s="11">
        <f t="shared" si="6"/>
        <v>0</v>
      </c>
    </row>
    <row r="103" spans="1:13" s="18" customFormat="1" x14ac:dyDescent="0.3">
      <c r="A103" s="6">
        <v>2020</v>
      </c>
      <c r="B103" s="11">
        <f t="shared" ref="B103:M103" si="7">B75/$B$92</f>
        <v>0</v>
      </c>
      <c r="C103" s="19">
        <f t="shared" si="7"/>
        <v>3.5371000000000001E-3</v>
      </c>
      <c r="D103" s="11">
        <f t="shared" si="7"/>
        <v>0</v>
      </c>
      <c r="E103" s="19">
        <f t="shared" si="7"/>
        <v>2.1679E-2</v>
      </c>
      <c r="F103" s="11">
        <f t="shared" si="7"/>
        <v>0</v>
      </c>
      <c r="G103" s="19">
        <f t="shared" si="7"/>
        <v>0.65037</v>
      </c>
      <c r="H103" s="19">
        <f t="shared" si="7"/>
        <v>0.11409999999999999</v>
      </c>
      <c r="I103" s="11">
        <f t="shared" si="7"/>
        <v>0</v>
      </c>
      <c r="J103" s="11">
        <f t="shared" si="7"/>
        <v>0</v>
      </c>
      <c r="K103" s="11">
        <f t="shared" si="7"/>
        <v>0</v>
      </c>
      <c r="L103" s="11">
        <f t="shared" si="7"/>
        <v>0</v>
      </c>
      <c r="M103" s="11">
        <f t="shared" si="7"/>
        <v>0</v>
      </c>
    </row>
    <row r="104" spans="1:13" s="18" customFormat="1" x14ac:dyDescent="0.3">
      <c r="A104" s="6">
        <v>2030</v>
      </c>
      <c r="B104" s="11">
        <f t="shared" ref="B104:M104" si="8">B76/$B$92</f>
        <v>0</v>
      </c>
      <c r="C104" s="19">
        <f t="shared" si="8"/>
        <v>4.1076000000000003E-3</v>
      </c>
      <c r="D104" s="11">
        <f t="shared" si="8"/>
        <v>0</v>
      </c>
      <c r="E104" s="19">
        <f t="shared" si="8"/>
        <v>2.5101999999999999E-2</v>
      </c>
      <c r="F104" s="11">
        <f t="shared" si="8"/>
        <v>0</v>
      </c>
      <c r="G104" s="19">
        <f t="shared" si="8"/>
        <v>0.75305999999999995</v>
      </c>
      <c r="H104" s="19">
        <f t="shared" si="8"/>
        <v>0.13691999999999999</v>
      </c>
      <c r="I104" s="11">
        <f t="shared" si="8"/>
        <v>0</v>
      </c>
      <c r="J104" s="11">
        <f t="shared" si="8"/>
        <v>0</v>
      </c>
      <c r="K104" s="11">
        <f t="shared" si="8"/>
        <v>0</v>
      </c>
      <c r="L104" s="11">
        <f t="shared" si="8"/>
        <v>0</v>
      </c>
      <c r="M104" s="11">
        <f t="shared" si="8"/>
        <v>0</v>
      </c>
    </row>
    <row r="105" spans="1:13" s="18" customFormat="1" x14ac:dyDescent="0.3"/>
    <row r="106" spans="1:13" s="18" customFormat="1" x14ac:dyDescent="0.3">
      <c r="A106" s="9" t="s">
        <v>51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3">
      <c r="A107" s="1" t="s">
        <v>8</v>
      </c>
      <c r="B107" s="8" t="s">
        <v>23</v>
      </c>
      <c r="C107" s="8" t="s">
        <v>13</v>
      </c>
      <c r="D107" s="8" t="s">
        <v>24</v>
      </c>
      <c r="E107" s="8" t="s">
        <v>21</v>
      </c>
      <c r="F107" s="8" t="s">
        <v>25</v>
      </c>
      <c r="G107" s="8" t="s">
        <v>26</v>
      </c>
      <c r="H107" s="8" t="s">
        <v>19</v>
      </c>
      <c r="I107" s="8" t="s">
        <v>41</v>
      </c>
      <c r="J107" s="8" t="s">
        <v>42</v>
      </c>
      <c r="K107" s="8" t="s">
        <v>27</v>
      </c>
      <c r="L107" s="8" t="s">
        <v>28</v>
      </c>
      <c r="M107" s="8" t="s">
        <v>40</v>
      </c>
    </row>
    <row r="108" spans="1:13" s="18" customFormat="1" x14ac:dyDescent="0.3">
      <c r="A108" s="6">
        <v>2015</v>
      </c>
      <c r="B108" s="11">
        <f>B80/$B$92</f>
        <v>0</v>
      </c>
      <c r="C108" s="19">
        <f t="shared" ref="C108:M108" si="9">C80/$B$92</f>
        <v>3.1948000000000002E-3</v>
      </c>
      <c r="D108" s="11">
        <f t="shared" si="9"/>
        <v>0</v>
      </c>
      <c r="E108" s="19">
        <f t="shared" si="9"/>
        <v>1.2551E-2</v>
      </c>
      <c r="F108" s="11">
        <f t="shared" si="9"/>
        <v>0</v>
      </c>
      <c r="G108" s="19">
        <f t="shared" si="9"/>
        <v>0.59331999999999996</v>
      </c>
      <c r="H108" s="19">
        <f t="shared" si="9"/>
        <v>7.6447000000000001E-2</v>
      </c>
      <c r="I108" s="11">
        <f t="shared" si="9"/>
        <v>0</v>
      </c>
      <c r="J108" s="11">
        <f t="shared" si="9"/>
        <v>0</v>
      </c>
      <c r="K108" s="11">
        <f t="shared" si="9"/>
        <v>0</v>
      </c>
      <c r="L108" s="11">
        <f t="shared" si="9"/>
        <v>0</v>
      </c>
      <c r="M108" s="11">
        <f t="shared" si="9"/>
        <v>0</v>
      </c>
    </row>
    <row r="109" spans="1:13" s="18" customFormat="1" x14ac:dyDescent="0.3">
      <c r="A109" s="6">
        <v>2020</v>
      </c>
      <c r="B109" s="11">
        <f t="shared" ref="B109:M109" si="10">B81/$B$92</f>
        <v>0</v>
      </c>
      <c r="C109" s="19">
        <f t="shared" si="10"/>
        <v>3.5371000000000001E-3</v>
      </c>
      <c r="D109" s="11">
        <f t="shared" si="10"/>
        <v>0</v>
      </c>
      <c r="E109" s="19">
        <f t="shared" si="10"/>
        <v>1.3691999999999999E-2</v>
      </c>
      <c r="F109" s="11">
        <f t="shared" si="10"/>
        <v>0</v>
      </c>
      <c r="G109" s="19">
        <f t="shared" si="10"/>
        <v>0.65037</v>
      </c>
      <c r="H109" s="19">
        <f t="shared" si="10"/>
        <v>8.4433999999999995E-2</v>
      </c>
      <c r="I109" s="11">
        <f t="shared" si="10"/>
        <v>0</v>
      </c>
      <c r="J109" s="11">
        <f t="shared" si="10"/>
        <v>0</v>
      </c>
      <c r="K109" s="11">
        <f t="shared" si="10"/>
        <v>0</v>
      </c>
      <c r="L109" s="11">
        <f t="shared" si="10"/>
        <v>0</v>
      </c>
      <c r="M109" s="11">
        <f t="shared" si="10"/>
        <v>0</v>
      </c>
    </row>
    <row r="110" spans="1:13" s="18" customFormat="1" x14ac:dyDescent="0.3">
      <c r="A110" s="6">
        <v>2030</v>
      </c>
      <c r="B110" s="11">
        <f t="shared" ref="B110:M110" si="11">B82/$B$92</f>
        <v>0</v>
      </c>
      <c r="C110" s="19">
        <f t="shared" si="11"/>
        <v>4.1076000000000003E-3</v>
      </c>
      <c r="D110" s="11">
        <f t="shared" si="11"/>
        <v>0</v>
      </c>
      <c r="E110" s="19">
        <f t="shared" si="11"/>
        <v>1.5973999999999999E-2</v>
      </c>
      <c r="F110" s="11">
        <f t="shared" si="11"/>
        <v>0</v>
      </c>
      <c r="G110" s="19">
        <f t="shared" si="11"/>
        <v>0.75305999999999995</v>
      </c>
      <c r="H110" s="19">
        <f t="shared" si="11"/>
        <v>9.9266999999999994E-2</v>
      </c>
      <c r="I110" s="11">
        <f t="shared" si="11"/>
        <v>0</v>
      </c>
      <c r="J110" s="11">
        <f t="shared" si="11"/>
        <v>0</v>
      </c>
      <c r="K110" s="11">
        <f t="shared" si="11"/>
        <v>0</v>
      </c>
      <c r="L110" s="11">
        <f t="shared" si="11"/>
        <v>0</v>
      </c>
      <c r="M110" s="11">
        <f t="shared" si="11"/>
        <v>0</v>
      </c>
    </row>
    <row r="111" spans="1:13" s="18" customFormat="1" x14ac:dyDescent="0.3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3">
      <c r="A112" s="16" t="s">
        <v>61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3">
      <c r="A113" s="1" t="s">
        <v>8</v>
      </c>
      <c r="B113" s="8" t="s">
        <v>23</v>
      </c>
      <c r="C113" s="8" t="s">
        <v>13</v>
      </c>
      <c r="D113" s="8" t="s">
        <v>24</v>
      </c>
      <c r="E113" s="8" t="s">
        <v>21</v>
      </c>
      <c r="F113" s="8" t="s">
        <v>25</v>
      </c>
      <c r="G113" s="8" t="s">
        <v>26</v>
      </c>
      <c r="H113" s="8" t="s">
        <v>19</v>
      </c>
      <c r="I113" s="8" t="s">
        <v>41</v>
      </c>
      <c r="J113" s="8" t="s">
        <v>42</v>
      </c>
      <c r="K113" s="8" t="s">
        <v>27</v>
      </c>
      <c r="L113" s="8" t="s">
        <v>28</v>
      </c>
      <c r="M113" s="8" t="s">
        <v>40</v>
      </c>
    </row>
    <row r="114" spans="1:13" s="18" customFormat="1" x14ac:dyDescent="0.3">
      <c r="A114" s="6">
        <v>2015</v>
      </c>
      <c r="B114" s="11">
        <f>B86/$B$92</f>
        <v>0</v>
      </c>
      <c r="C114" s="19">
        <f t="shared" ref="C114:M114" si="12">C86/$B$92</f>
        <v>3.1948000000000002E-3</v>
      </c>
      <c r="D114" s="11">
        <f t="shared" si="12"/>
        <v>0</v>
      </c>
      <c r="E114" s="19">
        <f t="shared" si="12"/>
        <v>1.2551E-2</v>
      </c>
      <c r="F114" s="11">
        <f t="shared" si="12"/>
        <v>0</v>
      </c>
      <c r="G114" s="19">
        <f t="shared" si="12"/>
        <v>0.93562000000000001</v>
      </c>
      <c r="H114" s="19">
        <f t="shared" si="12"/>
        <v>5.2485999999999998E-2</v>
      </c>
      <c r="I114" s="11">
        <f t="shared" si="12"/>
        <v>0</v>
      </c>
      <c r="J114" s="11">
        <f t="shared" si="12"/>
        <v>0</v>
      </c>
      <c r="K114" s="11">
        <f t="shared" si="12"/>
        <v>0</v>
      </c>
      <c r="L114" s="11">
        <f t="shared" si="12"/>
        <v>0</v>
      </c>
      <c r="M114" s="11">
        <f t="shared" si="12"/>
        <v>0</v>
      </c>
    </row>
    <row r="115" spans="1:13" s="18" customFormat="1" x14ac:dyDescent="0.3">
      <c r="A115" s="6">
        <v>2020</v>
      </c>
      <c r="B115" s="11">
        <f t="shared" ref="B115:M115" si="13">B87/$B$92</f>
        <v>0</v>
      </c>
      <c r="C115" s="19">
        <f t="shared" si="13"/>
        <v>3.5371000000000001E-3</v>
      </c>
      <c r="D115" s="11">
        <f t="shared" si="13"/>
        <v>0</v>
      </c>
      <c r="E115" s="19">
        <f t="shared" si="13"/>
        <v>1.3691999999999999E-2</v>
      </c>
      <c r="F115" s="11">
        <f t="shared" si="13"/>
        <v>0</v>
      </c>
      <c r="G115" s="19">
        <f t="shared" si="13"/>
        <v>1.0383100000000001</v>
      </c>
      <c r="H115" s="19">
        <f t="shared" si="13"/>
        <v>5.7049999999999997E-2</v>
      </c>
      <c r="I115" s="11">
        <f t="shared" si="13"/>
        <v>0</v>
      </c>
      <c r="J115" s="11">
        <f t="shared" si="13"/>
        <v>0</v>
      </c>
      <c r="K115" s="11">
        <f t="shared" si="13"/>
        <v>0</v>
      </c>
      <c r="L115" s="11">
        <f t="shared" si="13"/>
        <v>0</v>
      </c>
      <c r="M115" s="11">
        <f t="shared" si="13"/>
        <v>0</v>
      </c>
    </row>
    <row r="116" spans="1:13" s="18" customFormat="1" x14ac:dyDescent="0.3">
      <c r="A116" s="6">
        <v>2030</v>
      </c>
      <c r="B116" s="11">
        <f t="shared" ref="B116:M116" si="14">B88/$B$92</f>
        <v>0</v>
      </c>
      <c r="C116" s="19">
        <f t="shared" si="14"/>
        <v>4.1076000000000003E-3</v>
      </c>
      <c r="D116" s="11">
        <f t="shared" si="14"/>
        <v>0</v>
      </c>
      <c r="E116" s="19">
        <f t="shared" si="14"/>
        <v>1.5973999999999999E-2</v>
      </c>
      <c r="F116" s="11">
        <f t="shared" si="14"/>
        <v>0</v>
      </c>
      <c r="G116" s="19">
        <f t="shared" si="14"/>
        <v>1.2551000000000001</v>
      </c>
      <c r="H116" s="19">
        <f t="shared" si="14"/>
        <v>6.8459999999999993E-2</v>
      </c>
      <c r="I116" s="11">
        <f t="shared" si="14"/>
        <v>0</v>
      </c>
      <c r="J116" s="11">
        <f t="shared" si="14"/>
        <v>0</v>
      </c>
      <c r="K116" s="11">
        <f t="shared" si="14"/>
        <v>0</v>
      </c>
      <c r="L116" s="11">
        <f t="shared" si="14"/>
        <v>0</v>
      </c>
      <c r="M116" s="11">
        <f t="shared" si="14"/>
        <v>0</v>
      </c>
    </row>
    <row r="117" spans="1:13" s="18" customFormat="1" x14ac:dyDescent="0.3"/>
    <row r="118" spans="1:13" s="18" customFormat="1" x14ac:dyDescent="0.3"/>
    <row r="119" spans="1:13" s="18" customFormat="1" x14ac:dyDescent="0.3">
      <c r="A119" s="18" t="s">
        <v>69</v>
      </c>
    </row>
    <row r="120" spans="1:13" s="18" customFormat="1" x14ac:dyDescent="0.3">
      <c r="A120" s="18" t="s">
        <v>75</v>
      </c>
    </row>
    <row r="121" spans="1:13" s="18" customFormat="1" x14ac:dyDescent="0.3">
      <c r="A121" s="18" t="s">
        <v>70</v>
      </c>
    </row>
    <row r="122" spans="1:13" s="18" customFormat="1" x14ac:dyDescent="0.3"/>
    <row r="123" spans="1:13" s="18" customFormat="1" x14ac:dyDescent="0.3">
      <c r="A123" s="25" t="s">
        <v>71</v>
      </c>
      <c r="B123" s="25"/>
      <c r="C123" s="25"/>
      <c r="D123" s="25"/>
      <c r="E123" s="25"/>
      <c r="F123" s="25"/>
      <c r="G123" s="25"/>
      <c r="H123" s="25"/>
      <c r="I123" s="25"/>
    </row>
    <row r="124" spans="1:13" s="18" customFormat="1" x14ac:dyDescent="0.3">
      <c r="A124" s="25" t="s">
        <v>76</v>
      </c>
      <c r="B124" s="25"/>
      <c r="C124" s="25"/>
      <c r="D124" s="25"/>
      <c r="E124" s="25"/>
      <c r="F124" s="25"/>
      <c r="G124" s="25"/>
      <c r="H124" s="25"/>
      <c r="I124" s="25"/>
    </row>
    <row r="125" spans="1:13" s="18" customFormat="1" x14ac:dyDescent="0.3">
      <c r="A125" s="25" t="s">
        <v>72</v>
      </c>
      <c r="B125" s="25"/>
      <c r="C125" s="25"/>
      <c r="D125" s="25"/>
      <c r="E125" s="25"/>
      <c r="F125" s="25"/>
      <c r="G125" s="25"/>
      <c r="H125" s="25"/>
      <c r="I125" s="25"/>
    </row>
    <row r="126" spans="1:13" s="18" customFormat="1" x14ac:dyDescent="0.3"/>
    <row r="127" spans="1:13" s="18" customFormat="1" x14ac:dyDescent="0.3">
      <c r="A127" s="18" t="s">
        <v>77</v>
      </c>
    </row>
    <row r="128" spans="1:13" s="18" customFormat="1" x14ac:dyDescent="0.3">
      <c r="A128" s="18" t="s">
        <v>78</v>
      </c>
    </row>
    <row r="129" spans="1:13" s="18" customFormat="1" x14ac:dyDescent="0.3"/>
    <row r="130" spans="1:13" s="18" customFormat="1" x14ac:dyDescent="0.3">
      <c r="A130" s="1" t="s">
        <v>73</v>
      </c>
    </row>
    <row r="131" spans="1:13" s="18" customFormat="1" x14ac:dyDescent="0.3">
      <c r="A131" s="20">
        <f>'Scaling factors - Brazil'!D3</f>
        <v>0.66949008112684072</v>
      </c>
    </row>
    <row r="132" spans="1:13" s="18" customFormat="1" x14ac:dyDescent="0.3"/>
    <row r="133" spans="1:13" s="18" customFormat="1" x14ac:dyDescent="0.3">
      <c r="A133" s="1" t="s">
        <v>74</v>
      </c>
    </row>
    <row r="134" spans="1:13" s="18" customFormat="1" x14ac:dyDescent="0.3">
      <c r="A134" s="20">
        <f>'Scaling factors - Brazil'!D10</f>
        <v>0.13040540540540541</v>
      </c>
    </row>
    <row r="135" spans="1:13" s="18" customFormat="1" x14ac:dyDescent="0.3"/>
    <row r="136" spans="1:13" x14ac:dyDescent="0.3">
      <c r="A136" s="9" t="s">
        <v>49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3">
      <c r="A137" s="1" t="s">
        <v>8</v>
      </c>
      <c r="B137" s="8" t="s">
        <v>23</v>
      </c>
      <c r="C137" s="8" t="s">
        <v>13</v>
      </c>
      <c r="D137" s="8" t="s">
        <v>24</v>
      </c>
      <c r="E137" s="8" t="s">
        <v>21</v>
      </c>
      <c r="F137" s="8" t="s">
        <v>25</v>
      </c>
      <c r="G137" s="8" t="s">
        <v>26</v>
      </c>
      <c r="H137" s="8" t="s">
        <v>19</v>
      </c>
      <c r="I137" s="8" t="s">
        <v>41</v>
      </c>
      <c r="J137" s="8" t="s">
        <v>42</v>
      </c>
      <c r="K137" s="8" t="s">
        <v>27</v>
      </c>
      <c r="L137" s="8" t="s">
        <v>28</v>
      </c>
      <c r="M137" s="8" t="s">
        <v>40</v>
      </c>
    </row>
    <row r="138" spans="1:13" x14ac:dyDescent="0.3">
      <c r="A138" s="6">
        <v>2015</v>
      </c>
      <c r="B138" s="5">
        <f>B96*$A$131*$A$134</f>
        <v>0</v>
      </c>
      <c r="C138" s="19">
        <f t="shared" ref="C138:M138" si="15">C96*$A$131*$A$134</f>
        <v>2.7892241476926892E-4</v>
      </c>
      <c r="D138" s="5">
        <f t="shared" si="15"/>
        <v>0</v>
      </c>
      <c r="E138" s="19">
        <f t="shared" si="15"/>
        <v>1.1953817775825807E-3</v>
      </c>
      <c r="F138" s="5">
        <f t="shared" si="15"/>
        <v>0</v>
      </c>
      <c r="G138" s="19">
        <f t="shared" si="15"/>
        <v>6.2757543323085488E-2</v>
      </c>
      <c r="H138" s="19">
        <f t="shared" si="15"/>
        <v>6.674214924836077E-3</v>
      </c>
      <c r="I138" s="5">
        <f t="shared" si="15"/>
        <v>0</v>
      </c>
      <c r="J138" s="5">
        <f t="shared" si="15"/>
        <v>0</v>
      </c>
      <c r="K138" s="5">
        <f t="shared" si="15"/>
        <v>0</v>
      </c>
      <c r="L138" s="5">
        <f t="shared" si="15"/>
        <v>0</v>
      </c>
      <c r="M138" s="5">
        <f t="shared" si="15"/>
        <v>0</v>
      </c>
    </row>
    <row r="139" spans="1:13" x14ac:dyDescent="0.3">
      <c r="A139" s="6">
        <v>2020</v>
      </c>
      <c r="B139" s="5">
        <f t="shared" ref="B139:M139" si="16">B97*$A$131*$A$134</f>
        <v>0</v>
      </c>
      <c r="C139" s="19">
        <f t="shared" si="16"/>
        <v>3.0880695920883341E-4</v>
      </c>
      <c r="D139" s="5">
        <f t="shared" si="16"/>
        <v>0</v>
      </c>
      <c r="E139" s="19">
        <f t="shared" si="16"/>
        <v>1.2949969257144626E-3</v>
      </c>
      <c r="F139" s="5">
        <f t="shared" si="16"/>
        <v>0</v>
      </c>
      <c r="G139" s="19">
        <f t="shared" si="16"/>
        <v>6.973060369231722E-2</v>
      </c>
      <c r="H139" s="19">
        <f t="shared" si="16"/>
        <v>7.3715209617592481E-3</v>
      </c>
      <c r="I139" s="5">
        <f t="shared" si="16"/>
        <v>0</v>
      </c>
      <c r="J139" s="5">
        <f t="shared" si="16"/>
        <v>0</v>
      </c>
      <c r="K139" s="5">
        <f t="shared" si="16"/>
        <v>0</v>
      </c>
      <c r="L139" s="5">
        <f t="shared" si="16"/>
        <v>0</v>
      </c>
      <c r="M139" s="5">
        <f t="shared" si="16"/>
        <v>0</v>
      </c>
    </row>
    <row r="140" spans="1:13" x14ac:dyDescent="0.3">
      <c r="A140" s="6">
        <v>2030</v>
      </c>
      <c r="B140" s="5">
        <f t="shared" ref="B140:M140" si="17">B98*$A$131*$A$134</f>
        <v>0</v>
      </c>
      <c r="C140" s="19">
        <f t="shared" si="17"/>
        <v>3.5861453327477427E-4</v>
      </c>
      <c r="D140" s="5">
        <f t="shared" si="17"/>
        <v>0</v>
      </c>
      <c r="E140" s="19">
        <f t="shared" si="17"/>
        <v>1.494227221978226E-3</v>
      </c>
      <c r="F140" s="5">
        <f t="shared" si="17"/>
        <v>0</v>
      </c>
      <c r="G140" s="19">
        <f t="shared" si="17"/>
        <v>8.268057294946185E-2</v>
      </c>
      <c r="H140" s="19">
        <f t="shared" si="17"/>
        <v>8.6665178874737112E-3</v>
      </c>
      <c r="I140" s="5">
        <f t="shared" si="17"/>
        <v>0</v>
      </c>
      <c r="J140" s="5">
        <f t="shared" si="17"/>
        <v>0</v>
      </c>
      <c r="K140" s="5">
        <f t="shared" si="17"/>
        <v>0</v>
      </c>
      <c r="L140" s="5">
        <f t="shared" si="17"/>
        <v>0</v>
      </c>
      <c r="M140" s="5">
        <f t="shared" si="17"/>
        <v>0</v>
      </c>
    </row>
    <row r="142" spans="1:13" x14ac:dyDescent="0.3">
      <c r="A142" s="9" t="s">
        <v>50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3">
      <c r="A143" s="1" t="s">
        <v>8</v>
      </c>
      <c r="B143" s="8" t="s">
        <v>23</v>
      </c>
      <c r="C143" s="8" t="s">
        <v>13</v>
      </c>
      <c r="D143" s="8" t="s">
        <v>24</v>
      </c>
      <c r="E143" s="8" t="s">
        <v>21</v>
      </c>
      <c r="F143" s="8" t="s">
        <v>25</v>
      </c>
      <c r="G143" s="8" t="s">
        <v>26</v>
      </c>
      <c r="H143" s="8" t="s">
        <v>19</v>
      </c>
      <c r="I143" s="8" t="s">
        <v>41</v>
      </c>
      <c r="J143" s="8" t="s">
        <v>42</v>
      </c>
      <c r="K143" s="8" t="s">
        <v>27</v>
      </c>
      <c r="L143" s="8" t="s">
        <v>28</v>
      </c>
      <c r="M143" s="8" t="s">
        <v>40</v>
      </c>
    </row>
    <row r="144" spans="1:13" x14ac:dyDescent="0.3">
      <c r="A144" s="6">
        <v>2015</v>
      </c>
      <c r="B144" s="5">
        <f>B102*$A$131*$A$134</f>
        <v>0</v>
      </c>
      <c r="C144" s="19">
        <f t="shared" ref="C144:M144" si="18">C102*$A$131*$A$134</f>
        <v>2.7892241476926892E-4</v>
      </c>
      <c r="D144" s="5">
        <f t="shared" si="18"/>
        <v>0</v>
      </c>
      <c r="E144" s="19">
        <f t="shared" si="18"/>
        <v>1.6934575182419897E-3</v>
      </c>
      <c r="F144" s="5">
        <f t="shared" si="18"/>
        <v>0</v>
      </c>
      <c r="G144" s="19">
        <f t="shared" si="18"/>
        <v>5.1799877028578502E-2</v>
      </c>
      <c r="H144" s="19">
        <f t="shared" si="18"/>
        <v>9.363823924396884E-3</v>
      </c>
      <c r="I144" s="5">
        <f t="shared" si="18"/>
        <v>0</v>
      </c>
      <c r="J144" s="5">
        <f t="shared" si="18"/>
        <v>0</v>
      </c>
      <c r="K144" s="5">
        <f t="shared" si="18"/>
        <v>0</v>
      </c>
      <c r="L144" s="5">
        <f t="shared" si="18"/>
        <v>0</v>
      </c>
      <c r="M144" s="5">
        <f t="shared" si="18"/>
        <v>0</v>
      </c>
    </row>
    <row r="145" spans="1:13" x14ac:dyDescent="0.3">
      <c r="A145" s="6">
        <v>2020</v>
      </c>
      <c r="B145" s="5">
        <f t="shared" ref="B145:M145" si="19">B103*$A$131*$A$134</f>
        <v>0</v>
      </c>
      <c r="C145" s="19">
        <f t="shared" si="19"/>
        <v>3.0880695920883341E-4</v>
      </c>
      <c r="D145" s="5">
        <f t="shared" si="19"/>
        <v>0</v>
      </c>
      <c r="E145" s="19">
        <f t="shared" si="19"/>
        <v>1.8926878145057531E-3</v>
      </c>
      <c r="F145" s="5">
        <f t="shared" si="19"/>
        <v>0</v>
      </c>
      <c r="G145" s="19">
        <f t="shared" si="19"/>
        <v>5.6780634435172596E-2</v>
      </c>
      <c r="H145" s="19">
        <f t="shared" si="19"/>
        <v>9.9615148131881742E-3</v>
      </c>
      <c r="I145" s="5">
        <f t="shared" si="19"/>
        <v>0</v>
      </c>
      <c r="J145" s="5">
        <f t="shared" si="19"/>
        <v>0</v>
      </c>
      <c r="K145" s="5">
        <f t="shared" si="19"/>
        <v>0</v>
      </c>
      <c r="L145" s="5">
        <f t="shared" si="19"/>
        <v>0</v>
      </c>
      <c r="M145" s="5">
        <f t="shared" si="19"/>
        <v>0</v>
      </c>
    </row>
    <row r="146" spans="1:13" x14ac:dyDescent="0.3">
      <c r="A146" s="6">
        <v>2030</v>
      </c>
      <c r="B146" s="5">
        <f t="shared" ref="B146:M146" si="20">B104*$A$131*$A$134</f>
        <v>0</v>
      </c>
      <c r="C146" s="19">
        <f t="shared" si="20"/>
        <v>3.5861453327477427E-4</v>
      </c>
      <c r="D146" s="5">
        <f t="shared" si="20"/>
        <v>0</v>
      </c>
      <c r="E146" s="19">
        <f t="shared" si="20"/>
        <v>2.1915332589013984E-3</v>
      </c>
      <c r="F146" s="5">
        <f t="shared" si="20"/>
        <v>0</v>
      </c>
      <c r="G146" s="19">
        <f t="shared" si="20"/>
        <v>6.5745997767041944E-2</v>
      </c>
      <c r="H146" s="19">
        <f t="shared" si="20"/>
        <v>1.1953817775825808E-2</v>
      </c>
      <c r="I146" s="5">
        <f t="shared" si="20"/>
        <v>0</v>
      </c>
      <c r="J146" s="5">
        <f t="shared" si="20"/>
        <v>0</v>
      </c>
      <c r="K146" s="5">
        <f t="shared" si="20"/>
        <v>0</v>
      </c>
      <c r="L146" s="5">
        <f t="shared" si="20"/>
        <v>0</v>
      </c>
      <c r="M146" s="5">
        <f t="shared" si="20"/>
        <v>0</v>
      </c>
    </row>
    <row r="148" spans="1:13" x14ac:dyDescent="0.3">
      <c r="A148" s="9" t="s">
        <v>51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3">
      <c r="A149" s="1" t="s">
        <v>8</v>
      </c>
      <c r="B149" s="8" t="s">
        <v>23</v>
      </c>
      <c r="C149" s="8" t="s">
        <v>13</v>
      </c>
      <c r="D149" s="8" t="s">
        <v>24</v>
      </c>
      <c r="E149" s="8" t="s">
        <v>21</v>
      </c>
      <c r="F149" s="8" t="s">
        <v>25</v>
      </c>
      <c r="G149" s="8" t="s">
        <v>26</v>
      </c>
      <c r="H149" s="8" t="s">
        <v>19</v>
      </c>
      <c r="I149" s="8" t="s">
        <v>41</v>
      </c>
      <c r="J149" s="8" t="s">
        <v>42</v>
      </c>
      <c r="K149" s="8" t="s">
        <v>27</v>
      </c>
      <c r="L149" s="8" t="s">
        <v>28</v>
      </c>
      <c r="M149" s="8" t="s">
        <v>40</v>
      </c>
    </row>
    <row r="150" spans="1:13" x14ac:dyDescent="0.3">
      <c r="A150" s="6">
        <v>2015</v>
      </c>
      <c r="B150" s="5">
        <f>B108*$A$131*$A$134</f>
        <v>0</v>
      </c>
      <c r="C150" s="19">
        <f t="shared" ref="C150:M150" si="21">C108*$A$131*$A$134</f>
        <v>2.7892241476926892E-4</v>
      </c>
      <c r="D150" s="5">
        <f t="shared" si="21"/>
        <v>0</v>
      </c>
      <c r="E150" s="19">
        <f t="shared" si="21"/>
        <v>1.0957666294506992E-3</v>
      </c>
      <c r="F150" s="5">
        <f t="shared" si="21"/>
        <v>0</v>
      </c>
      <c r="G150" s="19">
        <f t="shared" si="21"/>
        <v>5.1799877028578502E-2</v>
      </c>
      <c r="H150" s="19">
        <f t="shared" si="21"/>
        <v>6.674214924836077E-3</v>
      </c>
      <c r="I150" s="5">
        <f t="shared" si="21"/>
        <v>0</v>
      </c>
      <c r="J150" s="5">
        <f t="shared" si="21"/>
        <v>0</v>
      </c>
      <c r="K150" s="5">
        <f t="shared" si="21"/>
        <v>0</v>
      </c>
      <c r="L150" s="5">
        <f t="shared" si="21"/>
        <v>0</v>
      </c>
      <c r="M150" s="5">
        <f t="shared" si="21"/>
        <v>0</v>
      </c>
    </row>
    <row r="151" spans="1:13" x14ac:dyDescent="0.3">
      <c r="A151" s="6">
        <v>2020</v>
      </c>
      <c r="B151" s="5">
        <f t="shared" ref="B151:M151" si="22">B109*$A$131*$A$134</f>
        <v>0</v>
      </c>
      <c r="C151" s="19">
        <f t="shared" si="22"/>
        <v>3.0880695920883341E-4</v>
      </c>
      <c r="D151" s="5">
        <f t="shared" si="22"/>
        <v>0</v>
      </c>
      <c r="E151" s="19">
        <f t="shared" si="22"/>
        <v>1.1953817775825807E-3</v>
      </c>
      <c r="F151" s="5">
        <f t="shared" si="22"/>
        <v>0</v>
      </c>
      <c r="G151" s="19">
        <f t="shared" si="22"/>
        <v>5.6780634435172596E-2</v>
      </c>
      <c r="H151" s="19">
        <f t="shared" si="22"/>
        <v>7.3715209617592481E-3</v>
      </c>
      <c r="I151" s="5">
        <f t="shared" si="22"/>
        <v>0</v>
      </c>
      <c r="J151" s="5">
        <f t="shared" si="22"/>
        <v>0</v>
      </c>
      <c r="K151" s="5">
        <f t="shared" si="22"/>
        <v>0</v>
      </c>
      <c r="L151" s="5">
        <f t="shared" si="22"/>
        <v>0</v>
      </c>
      <c r="M151" s="5">
        <f t="shared" si="22"/>
        <v>0</v>
      </c>
    </row>
    <row r="152" spans="1:13" x14ac:dyDescent="0.3">
      <c r="A152" s="6">
        <v>2030</v>
      </c>
      <c r="B152" s="5">
        <f t="shared" ref="B152:M152" si="23">B110*$A$131*$A$134</f>
        <v>0</v>
      </c>
      <c r="C152" s="19">
        <f t="shared" si="23"/>
        <v>3.5861453327477427E-4</v>
      </c>
      <c r="D152" s="5">
        <f t="shared" si="23"/>
        <v>0</v>
      </c>
      <c r="E152" s="19">
        <f t="shared" si="23"/>
        <v>1.3946120738463443E-3</v>
      </c>
      <c r="F152" s="5">
        <f t="shared" si="23"/>
        <v>0</v>
      </c>
      <c r="G152" s="19">
        <f t="shared" si="23"/>
        <v>6.5745997767041944E-2</v>
      </c>
      <c r="H152" s="19">
        <f t="shared" si="23"/>
        <v>8.6665178874737112E-3</v>
      </c>
      <c r="I152" s="5">
        <f t="shared" si="23"/>
        <v>0</v>
      </c>
      <c r="J152" s="5">
        <f t="shared" si="23"/>
        <v>0</v>
      </c>
      <c r="K152" s="5">
        <f t="shared" si="23"/>
        <v>0</v>
      </c>
      <c r="L152" s="5">
        <f t="shared" si="23"/>
        <v>0</v>
      </c>
      <c r="M152" s="5">
        <f t="shared" si="23"/>
        <v>0</v>
      </c>
    </row>
    <row r="153" spans="1:13" x14ac:dyDescent="0.3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3">
      <c r="A154" s="16" t="s">
        <v>61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3">
      <c r="A155" s="1" t="s">
        <v>8</v>
      </c>
      <c r="B155" s="8" t="s">
        <v>23</v>
      </c>
      <c r="C155" s="8" t="s">
        <v>13</v>
      </c>
      <c r="D155" s="8" t="s">
        <v>24</v>
      </c>
      <c r="E155" s="8" t="s">
        <v>21</v>
      </c>
      <c r="F155" s="8" t="s">
        <v>25</v>
      </c>
      <c r="G155" s="8" t="s">
        <v>26</v>
      </c>
      <c r="H155" s="8" t="s">
        <v>19</v>
      </c>
      <c r="I155" s="8" t="s">
        <v>41</v>
      </c>
      <c r="J155" s="8" t="s">
        <v>42</v>
      </c>
      <c r="K155" s="8" t="s">
        <v>27</v>
      </c>
      <c r="L155" s="8" t="s">
        <v>28</v>
      </c>
      <c r="M155" s="8" t="s">
        <v>40</v>
      </c>
    </row>
    <row r="156" spans="1:13" x14ac:dyDescent="0.3">
      <c r="A156" s="6">
        <v>2015</v>
      </c>
      <c r="B156" s="5">
        <f>B114*$A$131*$A$134</f>
        <v>0</v>
      </c>
      <c r="C156" s="19">
        <f t="shared" ref="C156:M156" si="24">C114*$A$131*$A$134</f>
        <v>2.7892241476926892E-4</v>
      </c>
      <c r="D156" s="5">
        <f t="shared" si="24"/>
        <v>0</v>
      </c>
      <c r="E156" s="19">
        <f t="shared" si="24"/>
        <v>1.0957666294506992E-3</v>
      </c>
      <c r="F156" s="5">
        <f t="shared" si="24"/>
        <v>0</v>
      </c>
      <c r="G156" s="19">
        <f t="shared" si="24"/>
        <v>8.1684421468143031E-2</v>
      </c>
      <c r="H156" s="19">
        <f t="shared" si="24"/>
        <v>4.5822968140665594E-3</v>
      </c>
      <c r="I156" s="5">
        <f t="shared" si="24"/>
        <v>0</v>
      </c>
      <c r="J156" s="5">
        <f t="shared" si="24"/>
        <v>0</v>
      </c>
      <c r="K156" s="5">
        <f t="shared" si="24"/>
        <v>0</v>
      </c>
      <c r="L156" s="5">
        <f t="shared" si="24"/>
        <v>0</v>
      </c>
      <c r="M156" s="5">
        <f t="shared" si="24"/>
        <v>0</v>
      </c>
    </row>
    <row r="157" spans="1:13" x14ac:dyDescent="0.3">
      <c r="A157" s="6">
        <v>2020</v>
      </c>
      <c r="B157" s="5">
        <f t="shared" ref="B157:M157" si="25">B115*$A$131*$A$134</f>
        <v>0</v>
      </c>
      <c r="C157" s="19">
        <f t="shared" si="25"/>
        <v>3.0880695920883341E-4</v>
      </c>
      <c r="D157" s="5">
        <f t="shared" si="25"/>
        <v>0</v>
      </c>
      <c r="E157" s="19">
        <f t="shared" si="25"/>
        <v>1.1953817775825807E-3</v>
      </c>
      <c r="F157" s="5">
        <f t="shared" si="25"/>
        <v>0</v>
      </c>
      <c r="G157" s="19">
        <f t="shared" si="25"/>
        <v>9.0649784800012387E-2</v>
      </c>
      <c r="H157" s="19">
        <f t="shared" si="25"/>
        <v>4.9807574065940871E-3</v>
      </c>
      <c r="I157" s="5">
        <f t="shared" si="25"/>
        <v>0</v>
      </c>
      <c r="J157" s="5">
        <f t="shared" si="25"/>
        <v>0</v>
      </c>
      <c r="K157" s="5">
        <f t="shared" si="25"/>
        <v>0</v>
      </c>
      <c r="L157" s="5">
        <f t="shared" si="25"/>
        <v>0</v>
      </c>
      <c r="M157" s="5">
        <f t="shared" si="25"/>
        <v>0</v>
      </c>
    </row>
    <row r="158" spans="1:13" x14ac:dyDescent="0.3">
      <c r="A158" s="6">
        <v>2030</v>
      </c>
      <c r="B158" s="5">
        <f t="shared" ref="B158:M158" si="26">B116*$A$131*$A$134</f>
        <v>0</v>
      </c>
      <c r="C158" s="19">
        <f t="shared" si="26"/>
        <v>3.5861453327477427E-4</v>
      </c>
      <c r="D158" s="5">
        <f t="shared" si="26"/>
        <v>0</v>
      </c>
      <c r="E158" s="19">
        <f t="shared" si="26"/>
        <v>1.3946120738463443E-3</v>
      </c>
      <c r="F158" s="5">
        <f t="shared" si="26"/>
        <v>0</v>
      </c>
      <c r="G158" s="19">
        <f t="shared" si="26"/>
        <v>0.10957666294506992</v>
      </c>
      <c r="H158" s="19">
        <f t="shared" si="26"/>
        <v>5.9769088879129042E-3</v>
      </c>
      <c r="I158" s="5">
        <f t="shared" si="26"/>
        <v>0</v>
      </c>
      <c r="J158" s="5">
        <f t="shared" si="26"/>
        <v>0</v>
      </c>
      <c r="K158" s="5">
        <f t="shared" si="26"/>
        <v>0</v>
      </c>
      <c r="L158" s="5">
        <f t="shared" si="26"/>
        <v>0</v>
      </c>
      <c r="M158" s="5">
        <f t="shared" si="26"/>
        <v>0</v>
      </c>
    </row>
    <row r="160" spans="1:13" x14ac:dyDescent="0.3">
      <c r="A160" t="s">
        <v>59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M37"/>
  <sheetViews>
    <sheetView workbookViewId="0">
      <selection activeCell="P10" sqref="P10"/>
    </sheetView>
  </sheetViews>
  <sheetFormatPr defaultRowHeight="14.4" x14ac:dyDescent="0.3"/>
  <cols>
    <col min="1" max="1" width="10.88671875" customWidth="1"/>
  </cols>
  <sheetData>
    <row r="1" spans="1:13" ht="28.8" x14ac:dyDescent="0.3">
      <c r="A1" s="21" t="s">
        <v>84</v>
      </c>
      <c r="B1" s="8" t="s">
        <v>23</v>
      </c>
      <c r="C1" s="8" t="s">
        <v>13</v>
      </c>
      <c r="D1" s="12" t="s">
        <v>24</v>
      </c>
      <c r="E1" s="8" t="s">
        <v>21</v>
      </c>
      <c r="F1" s="8" t="s">
        <v>25</v>
      </c>
      <c r="G1" s="8" t="s">
        <v>26</v>
      </c>
      <c r="H1" s="8" t="s">
        <v>19</v>
      </c>
      <c r="I1" s="8" t="s">
        <v>41</v>
      </c>
      <c r="J1" s="8" t="s">
        <v>42</v>
      </c>
      <c r="K1" s="8" t="s">
        <v>27</v>
      </c>
      <c r="L1" s="8" t="s">
        <v>28</v>
      </c>
      <c r="M1" s="8" t="s">
        <v>40</v>
      </c>
    </row>
    <row r="2" spans="1:13" x14ac:dyDescent="0.3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2.7892241476927017E-4</v>
      </c>
      <c r="D2" s="11">
        <f>TREND(Calculations!D$138:D$139,Calculations!$A$138:$A$139,$A2)</f>
        <v>0</v>
      </c>
      <c r="E2" s="11">
        <f>TREND(Calculations!E$138:E$139,Calculations!$A$138:$A$139,$A2)</f>
        <v>1.195381777582577E-3</v>
      </c>
      <c r="F2" s="11">
        <f>TREND(Calculations!F$138:F$139,Calculations!$A$138:$A$139,$A2)</f>
        <v>0</v>
      </c>
      <c r="G2" s="11">
        <f>TREND(Calculations!G$138:G$139,Calculations!$A$138:$A$139,$A2)</f>
        <v>6.2757543323085585E-2</v>
      </c>
      <c r="H2" s="11">
        <f>TREND(Calculations!H$138:H$139,Calculations!$A$138:$A$139,$A2)</f>
        <v>6.6742149248360527E-3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x14ac:dyDescent="0.3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2.8489932365718257E-4</v>
      </c>
      <c r="D3" s="11">
        <f>TREND(Calculations!D$138:D$139,Calculations!$A$138:$A$139,$A3)</f>
        <v>0</v>
      </c>
      <c r="E3" s="11">
        <f>TREND(Calculations!E$138:E$139,Calculations!$A$138:$A$139,$A3)</f>
        <v>1.2153048072089528E-3</v>
      </c>
      <c r="F3" s="11">
        <f>TREND(Calculations!F$138:F$139,Calculations!$A$138:$A$139,$A3)</f>
        <v>0</v>
      </c>
      <c r="G3" s="11">
        <f>TREND(Calculations!G$138:G$139,Calculations!$A$138:$A$139,$A3)</f>
        <v>6.4152155396931754E-2</v>
      </c>
      <c r="H3" s="11">
        <f>TREND(Calculations!H$138:H$139,Calculations!$A$138:$A$139,$A3)</f>
        <v>6.8136761322206696E-3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x14ac:dyDescent="0.3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2.9087623254509497E-4</v>
      </c>
      <c r="D4" s="11">
        <f>TREND(Calculations!D$138:D$139,Calculations!$A$138:$A$139,$A4)</f>
        <v>0</v>
      </c>
      <c r="E4" s="11">
        <f>TREND(Calculations!E$138:E$139,Calculations!$A$138:$A$139,$A4)</f>
        <v>1.2352278368353287E-3</v>
      </c>
      <c r="F4" s="11">
        <f>TREND(Calculations!F$138:F$139,Calculations!$A$138:$A$139,$A4)</f>
        <v>0</v>
      </c>
      <c r="G4" s="11">
        <f>TREND(Calculations!G$138:G$139,Calculations!$A$138:$A$139,$A4)</f>
        <v>6.5546767470778367E-2</v>
      </c>
      <c r="H4" s="11">
        <f>TREND(Calculations!H$138:H$139,Calculations!$A$138:$A$139,$A4)</f>
        <v>6.9531373396052865E-3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x14ac:dyDescent="0.3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2.9685314143300737E-4</v>
      </c>
      <c r="D5" s="11">
        <f>TREND(Calculations!D$138:D$139,Calculations!$A$138:$A$139,$A5)</f>
        <v>0</v>
      </c>
      <c r="E5" s="11">
        <f>TREND(Calculations!E$138:E$139,Calculations!$A$138:$A$139,$A5)</f>
        <v>1.2551508664617114E-3</v>
      </c>
      <c r="F5" s="11">
        <f>TREND(Calculations!F$138:F$139,Calculations!$A$138:$A$139,$A5)</f>
        <v>0</v>
      </c>
      <c r="G5" s="11">
        <f>TREND(Calculations!G$138:G$139,Calculations!$A$138:$A$139,$A5)</f>
        <v>6.6941379544624535E-2</v>
      </c>
      <c r="H5" s="11">
        <f>TREND(Calculations!H$138:H$139,Calculations!$A$138:$A$139,$A5)</f>
        <v>7.0925985469899588E-3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x14ac:dyDescent="0.3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3.028300503209215E-4</v>
      </c>
      <c r="D6" s="11">
        <f>TREND(Calculations!D$138:D$139,Calculations!$A$138:$A$139,$A6)</f>
        <v>0</v>
      </c>
      <c r="E6" s="11">
        <f>TREND(Calculations!E$138:E$139,Calculations!$A$138:$A$139,$A6)</f>
        <v>1.2750738960880872E-3</v>
      </c>
      <c r="F6" s="11">
        <f>TREND(Calculations!F$138:F$139,Calculations!$A$138:$A$139,$A6)</f>
        <v>0</v>
      </c>
      <c r="G6" s="11">
        <f>TREND(Calculations!G$138:G$139,Calculations!$A$138:$A$139,$A6)</f>
        <v>6.8335991618470704E-2</v>
      </c>
      <c r="H6" s="11">
        <f>TREND(Calculations!H$138:H$139,Calculations!$A$138:$A$139,$A6)</f>
        <v>7.2320597543745757E-3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x14ac:dyDescent="0.3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3.088069592088339E-4</v>
      </c>
      <c r="D7" s="14">
        <f>TREND(Calculations!D$138:D$139,Calculations!$A$138:$A$139,$A7)</f>
        <v>0</v>
      </c>
      <c r="E7" s="14">
        <f>TREND(Calculations!E$138:E$139,Calculations!$A$138:$A$139,$A7)</f>
        <v>1.2949969257144631E-3</v>
      </c>
      <c r="F7" s="14">
        <f>TREND(Calculations!F$138:F$139,Calculations!$A$138:$A$139,$A7)</f>
        <v>0</v>
      </c>
      <c r="G7" s="14">
        <f>TREND(Calculations!G$138:G$139,Calculations!$A$138:$A$139,$A7)</f>
        <v>6.9730603692317317E-2</v>
      </c>
      <c r="H7" s="14">
        <f>TREND(Calculations!H$138:H$139,Calculations!$A$138:$A$139,$A7)</f>
        <v>7.3715209617591926E-3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x14ac:dyDescent="0.3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3.1378771661542786E-4</v>
      </c>
      <c r="D8" s="11">
        <f>TREND(Calculations!D$139:D$140,Calculations!$A$139:$A$140,$A8)</f>
        <v>0</v>
      </c>
      <c r="E8" s="11">
        <f>TREND(Calculations!E$139:E$140,Calculations!$A$139:$A$140,$A8)</f>
        <v>1.3149199553408389E-3</v>
      </c>
      <c r="F8" s="11">
        <f>TREND(Calculations!F$139:F$140,Calculations!$A$139:$A$140,$A8)</f>
        <v>0</v>
      </c>
      <c r="G8" s="11">
        <f>TREND(Calculations!G$139:G$140,Calculations!$A$139:$A$140,$A8)</f>
        <v>7.102560061803187E-2</v>
      </c>
      <c r="H8" s="11">
        <f>TREND(Calculations!H$139:H$140,Calculations!$A$139:$A$140,$A8)</f>
        <v>7.5010206543306701E-3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x14ac:dyDescent="0.3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3.1876847402202181E-4</v>
      </c>
      <c r="D9" s="11">
        <f>TREND(Calculations!D$139:D$140,Calculations!$A$139:$A$140,$A9)</f>
        <v>0</v>
      </c>
      <c r="E9" s="11">
        <f>TREND(Calculations!E$139:E$140,Calculations!$A$139:$A$140,$A9)</f>
        <v>1.3348429849672147E-3</v>
      </c>
      <c r="F9" s="11">
        <f>TREND(Calculations!F$139:F$140,Calculations!$A$139:$A$140,$A9)</f>
        <v>0</v>
      </c>
      <c r="G9" s="11">
        <f>TREND(Calculations!G$139:G$140,Calculations!$A$139:$A$140,$A9)</f>
        <v>7.2320597543745979E-2</v>
      </c>
      <c r="H9" s="11">
        <f>TREND(Calculations!H$139:H$140,Calculations!$A$139:$A$140,$A9)</f>
        <v>7.6305203469021476E-3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x14ac:dyDescent="0.3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3.2374923142861577E-4</v>
      </c>
      <c r="D10" s="11">
        <f>TREND(Calculations!D$139:D$140,Calculations!$A$139:$A$140,$A10)</f>
        <v>0</v>
      </c>
      <c r="E10" s="11">
        <f>TREND(Calculations!E$139:E$140,Calculations!$A$139:$A$140,$A10)</f>
        <v>1.3547660145935905E-3</v>
      </c>
      <c r="F10" s="11">
        <f>TREND(Calculations!F$139:F$140,Calculations!$A$139:$A$140,$A10)</f>
        <v>0</v>
      </c>
      <c r="G10" s="11">
        <f>TREND(Calculations!G$139:G$140,Calculations!$A$139:$A$140,$A10)</f>
        <v>7.3615594469460532E-2</v>
      </c>
      <c r="H10" s="11">
        <f>TREND(Calculations!H$139:H$140,Calculations!$A$139:$A$140,$A10)</f>
        <v>7.7600200394735697E-3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x14ac:dyDescent="0.3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3.2872998883520972E-4</v>
      </c>
      <c r="D11" s="11">
        <f>TREND(Calculations!D$139:D$140,Calculations!$A$139:$A$140,$A11)</f>
        <v>0</v>
      </c>
      <c r="E11" s="11">
        <f>TREND(Calculations!E$139:E$140,Calculations!$A$139:$A$140,$A11)</f>
        <v>1.3746890442199663E-3</v>
      </c>
      <c r="F11" s="11">
        <f>TREND(Calculations!F$139:F$140,Calculations!$A$139:$A$140,$A11)</f>
        <v>0</v>
      </c>
      <c r="G11" s="11">
        <f>TREND(Calculations!G$139:G$140,Calculations!$A$139:$A$140,$A11)</f>
        <v>7.4910591395175086E-2</v>
      </c>
      <c r="H11" s="11">
        <f>TREND(Calculations!H$139:H$140,Calculations!$A$139:$A$140,$A11)</f>
        <v>7.8895197320450472E-3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x14ac:dyDescent="0.3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3.3371074624180368E-4</v>
      </c>
      <c r="D12" s="11">
        <f>TREND(Calculations!D$139:D$140,Calculations!$A$139:$A$140,$A12)</f>
        <v>0</v>
      </c>
      <c r="E12" s="11">
        <f>TREND(Calculations!E$139:E$140,Calculations!$A$139:$A$140,$A12)</f>
        <v>1.3946120738463422E-3</v>
      </c>
      <c r="F12" s="11">
        <f>TREND(Calculations!F$139:F$140,Calculations!$A$139:$A$140,$A12)</f>
        <v>0</v>
      </c>
      <c r="G12" s="11">
        <f>TREND(Calculations!G$139:G$140,Calculations!$A$139:$A$140,$A12)</f>
        <v>7.6205588320889639E-2</v>
      </c>
      <c r="H12" s="11">
        <f>TREND(Calculations!H$139:H$140,Calculations!$A$139:$A$140,$A12)</f>
        <v>8.0190194246164692E-3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x14ac:dyDescent="0.3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3.3869150364839763E-4</v>
      </c>
      <c r="D13" s="11">
        <f>TREND(Calculations!D$139:D$140,Calculations!$A$139:$A$140,$A13)</f>
        <v>0</v>
      </c>
      <c r="E13" s="11">
        <f>TREND(Calculations!E$139:E$140,Calculations!$A$139:$A$140,$A13)</f>
        <v>1.414535103472718E-3</v>
      </c>
      <c r="F13" s="11">
        <f>TREND(Calculations!F$139:F$140,Calculations!$A$139:$A$140,$A13)</f>
        <v>0</v>
      </c>
      <c r="G13" s="11">
        <f>TREND(Calculations!G$139:G$140,Calculations!$A$139:$A$140,$A13)</f>
        <v>7.7500585246604192E-2</v>
      </c>
      <c r="H13" s="11">
        <f>TREND(Calculations!H$139:H$140,Calculations!$A$139:$A$140,$A13)</f>
        <v>8.1485191171878912E-3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x14ac:dyDescent="0.3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3.4367226105499159E-4</v>
      </c>
      <c r="D14" s="11">
        <f>TREND(Calculations!D$139:D$140,Calculations!$A$139:$A$140,$A14)</f>
        <v>0</v>
      </c>
      <c r="E14" s="11">
        <f>TREND(Calculations!E$139:E$140,Calculations!$A$139:$A$140,$A14)</f>
        <v>1.4344581330990938E-3</v>
      </c>
      <c r="F14" s="11">
        <f>TREND(Calculations!F$139:F$140,Calculations!$A$139:$A$140,$A14)</f>
        <v>0</v>
      </c>
      <c r="G14" s="11">
        <f>TREND(Calculations!G$139:G$140,Calculations!$A$139:$A$140,$A14)</f>
        <v>7.8795582172318301E-2</v>
      </c>
      <c r="H14" s="11">
        <f>TREND(Calculations!H$139:H$140,Calculations!$A$139:$A$140,$A14)</f>
        <v>8.2780188097593688E-3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x14ac:dyDescent="0.3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3.4865301846158554E-4</v>
      </c>
      <c r="D15" s="11">
        <f>TREND(Calculations!D$139:D$140,Calculations!$A$139:$A$140,$A15)</f>
        <v>0</v>
      </c>
      <c r="E15" s="11">
        <f>TREND(Calculations!E$139:E$140,Calculations!$A$139:$A$140,$A15)</f>
        <v>1.4543811627254696E-3</v>
      </c>
      <c r="F15" s="11">
        <f>TREND(Calculations!F$139:F$140,Calculations!$A$139:$A$140,$A15)</f>
        <v>0</v>
      </c>
      <c r="G15" s="11">
        <f>TREND(Calculations!G$139:G$140,Calculations!$A$139:$A$140,$A15)</f>
        <v>8.0090579098032855E-2</v>
      </c>
      <c r="H15" s="11">
        <f>TREND(Calculations!H$139:H$140,Calculations!$A$139:$A$140,$A15)</f>
        <v>8.4075185023307908E-3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x14ac:dyDescent="0.3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3.5363377586818123E-4</v>
      </c>
      <c r="D16" s="11">
        <f>TREND(Calculations!D$139:D$140,Calculations!$A$139:$A$140,$A16)</f>
        <v>0</v>
      </c>
      <c r="E16" s="11">
        <f>TREND(Calculations!E$139:E$140,Calculations!$A$139:$A$140,$A16)</f>
        <v>1.4743041923518524E-3</v>
      </c>
      <c r="F16" s="11">
        <f>TREND(Calculations!F$139:F$140,Calculations!$A$139:$A$140,$A16)</f>
        <v>0</v>
      </c>
      <c r="G16" s="11">
        <f>TREND(Calculations!G$139:G$140,Calculations!$A$139:$A$140,$A16)</f>
        <v>8.1385576023747408E-2</v>
      </c>
      <c r="H16" s="11">
        <f>TREND(Calculations!H$139:H$140,Calculations!$A$139:$A$140,$A16)</f>
        <v>8.5370181949022683E-3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x14ac:dyDescent="0.3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3.5861453327477519E-4</v>
      </c>
      <c r="D17" s="11">
        <f>TREND(Calculations!D$139:D$140,Calculations!$A$139:$A$140,$A17)</f>
        <v>0</v>
      </c>
      <c r="E17" s="11">
        <f>TREND(Calculations!E$139:E$140,Calculations!$A$139:$A$140,$A17)</f>
        <v>1.4942272219782282E-3</v>
      </c>
      <c r="F17" s="11">
        <f>TREND(Calculations!F$139:F$140,Calculations!$A$139:$A$140,$A17)</f>
        <v>0</v>
      </c>
      <c r="G17" s="11">
        <f>TREND(Calculations!G$139:G$140,Calculations!$A$139:$A$140,$A17)</f>
        <v>8.2680572949461961E-2</v>
      </c>
      <c r="H17" s="11">
        <f>TREND(Calculations!H$139:H$140,Calculations!$A$139:$A$140,$A17)</f>
        <v>8.6665178874736903E-3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x14ac:dyDescent="0.3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3.6359529068136914E-4</v>
      </c>
      <c r="D18" s="11">
        <f>TREND(Calculations!D$139:D$140,Calculations!$A$139:$A$140,$A18)</f>
        <v>0</v>
      </c>
      <c r="E18" s="11">
        <f>TREND(Calculations!E$139:E$140,Calculations!$A$139:$A$140,$A18)</f>
        <v>1.514150251604604E-3</v>
      </c>
      <c r="F18" s="11">
        <f>TREND(Calculations!F$139:F$140,Calculations!$A$139:$A$140,$A18)</f>
        <v>0</v>
      </c>
      <c r="G18" s="11">
        <f>TREND(Calculations!G$139:G$140,Calculations!$A$139:$A$140,$A18)</f>
        <v>8.397556987517607E-2</v>
      </c>
      <c r="H18" s="11">
        <f>TREND(Calculations!H$139:H$140,Calculations!$A$139:$A$140,$A18)</f>
        <v>8.7960175800451679E-3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x14ac:dyDescent="0.3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3.685760480879631E-4</v>
      </c>
      <c r="D19" s="11">
        <f>TREND(Calculations!D$139:D$140,Calculations!$A$139:$A$140,$A19)</f>
        <v>0</v>
      </c>
      <c r="E19" s="11">
        <f>TREND(Calculations!E$139:E$140,Calculations!$A$139:$A$140,$A19)</f>
        <v>1.5340732812309799E-3</v>
      </c>
      <c r="F19" s="11">
        <f>TREND(Calculations!F$139:F$140,Calculations!$A$139:$A$140,$A19)</f>
        <v>0</v>
      </c>
      <c r="G19" s="11">
        <f>TREND(Calculations!G$139:G$140,Calculations!$A$139:$A$140,$A19)</f>
        <v>8.5270566800890624E-2</v>
      </c>
      <c r="H19" s="11">
        <f>TREND(Calculations!H$139:H$140,Calculations!$A$139:$A$140,$A19)</f>
        <v>8.9255172726165899E-3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x14ac:dyDescent="0.3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3.7355680549455705E-4</v>
      </c>
      <c r="D20" s="11">
        <f>TREND(Calculations!D$139:D$140,Calculations!$A$139:$A$140,$A20)</f>
        <v>0</v>
      </c>
      <c r="E20" s="11">
        <f>TREND(Calculations!E$139:E$140,Calculations!$A$139:$A$140,$A20)</f>
        <v>1.5539963108573557E-3</v>
      </c>
      <c r="F20" s="11">
        <f>TREND(Calculations!F$139:F$140,Calculations!$A$139:$A$140,$A20)</f>
        <v>0</v>
      </c>
      <c r="G20" s="11">
        <f>TREND(Calculations!G$139:G$140,Calculations!$A$139:$A$140,$A20)</f>
        <v>8.6565563726605177E-2</v>
      </c>
      <c r="H20" s="11">
        <f>TREND(Calculations!H$139:H$140,Calculations!$A$139:$A$140,$A20)</f>
        <v>9.0550169651880119E-3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x14ac:dyDescent="0.3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3.7853756290115101E-4</v>
      </c>
      <c r="D21" s="11">
        <f>TREND(Calculations!D$139:D$140,Calculations!$A$139:$A$140,$A21)</f>
        <v>0</v>
      </c>
      <c r="E21" s="11">
        <f>TREND(Calculations!E$139:E$140,Calculations!$A$139:$A$140,$A21)</f>
        <v>1.5739193404837315E-3</v>
      </c>
      <c r="F21" s="11">
        <f>TREND(Calculations!F$139:F$140,Calculations!$A$139:$A$140,$A21)</f>
        <v>0</v>
      </c>
      <c r="G21" s="11">
        <f>TREND(Calculations!G$139:G$140,Calculations!$A$139:$A$140,$A21)</f>
        <v>8.786056065231973E-2</v>
      </c>
      <c r="H21" s="11">
        <f>TREND(Calculations!H$139:H$140,Calculations!$A$139:$A$140,$A21)</f>
        <v>9.1845166577594894E-3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x14ac:dyDescent="0.3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3.8351832030774496E-4</v>
      </c>
      <c r="D22" s="11">
        <f>TREND(Calculations!D$139:D$140,Calculations!$A$139:$A$140,$A22)</f>
        <v>0</v>
      </c>
      <c r="E22" s="11">
        <f>TREND(Calculations!E$139:E$140,Calculations!$A$139:$A$140,$A22)</f>
        <v>1.5938423701101073E-3</v>
      </c>
      <c r="F22" s="11">
        <f>TREND(Calculations!F$139:F$140,Calculations!$A$139:$A$140,$A22)</f>
        <v>0</v>
      </c>
      <c r="G22" s="11">
        <f>TREND(Calculations!G$139:G$140,Calculations!$A$139:$A$140,$A22)</f>
        <v>8.9155557578034283E-2</v>
      </c>
      <c r="H22" s="11">
        <f>TREND(Calculations!H$139:H$140,Calculations!$A$139:$A$140,$A22)</f>
        <v>9.3140163503309115E-3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3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3.8849907771433892E-4</v>
      </c>
      <c r="D23" s="11">
        <f>TREND(Calculations!D$139:D$140,Calculations!$A$139:$A$140,$A23)</f>
        <v>0</v>
      </c>
      <c r="E23" s="11">
        <f>TREND(Calculations!E$139:E$140,Calculations!$A$139:$A$140,$A23)</f>
        <v>1.6137653997364831E-3</v>
      </c>
      <c r="F23" s="11">
        <f>TREND(Calculations!F$139:F$140,Calculations!$A$139:$A$140,$A23)</f>
        <v>0</v>
      </c>
      <c r="G23" s="11">
        <f>TREND(Calculations!G$139:G$140,Calculations!$A$139:$A$140,$A23)</f>
        <v>9.0450554503748393E-2</v>
      </c>
      <c r="H23" s="11">
        <f>TREND(Calculations!H$139:H$140,Calculations!$A$139:$A$140,$A23)</f>
        <v>9.443516042902389E-3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3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3.9347983512093287E-4</v>
      </c>
      <c r="D24" s="11">
        <f>TREND(Calculations!D$139:D$140,Calculations!$A$139:$A$140,$A24)</f>
        <v>0</v>
      </c>
      <c r="E24" s="11">
        <f>TREND(Calculations!E$139:E$140,Calculations!$A$139:$A$140,$A24)</f>
        <v>1.633688429362859E-3</v>
      </c>
      <c r="F24" s="11">
        <f>TREND(Calculations!F$139:F$140,Calculations!$A$139:$A$140,$A24)</f>
        <v>0</v>
      </c>
      <c r="G24" s="11">
        <f>TREND(Calculations!G$139:G$140,Calculations!$A$139:$A$140,$A24)</f>
        <v>9.1745551429462946E-2</v>
      </c>
      <c r="H24" s="11">
        <f>TREND(Calculations!H$139:H$140,Calculations!$A$139:$A$140,$A24)</f>
        <v>9.573015735473811E-3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3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3.9846059252752683E-4</v>
      </c>
      <c r="D25" s="11">
        <f>TREND(Calculations!D$139:D$140,Calculations!$A$139:$A$140,$A25)</f>
        <v>0</v>
      </c>
      <c r="E25" s="11">
        <f>TREND(Calculations!E$139:E$140,Calculations!$A$139:$A$140,$A25)</f>
        <v>1.6536114589892348E-3</v>
      </c>
      <c r="F25" s="11">
        <f>TREND(Calculations!F$139:F$140,Calculations!$A$139:$A$140,$A25)</f>
        <v>0</v>
      </c>
      <c r="G25" s="11">
        <f>TREND(Calculations!G$139:G$140,Calculations!$A$139:$A$140,$A25)</f>
        <v>9.3040548355177499E-2</v>
      </c>
      <c r="H25" s="11">
        <f>TREND(Calculations!H$139:H$140,Calculations!$A$139:$A$140,$A25)</f>
        <v>9.7025154280452885E-3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3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4.0344134993412079E-4</v>
      </c>
      <c r="D26" s="11">
        <f>TREND(Calculations!D$139:D$140,Calculations!$A$139:$A$140,$A26)</f>
        <v>0</v>
      </c>
      <c r="E26" s="11">
        <f>TREND(Calculations!E$139:E$140,Calculations!$A$139:$A$140,$A26)</f>
        <v>1.6735344886156106E-3</v>
      </c>
      <c r="F26" s="11">
        <f>TREND(Calculations!F$139:F$140,Calculations!$A$139:$A$140,$A26)</f>
        <v>0</v>
      </c>
      <c r="G26" s="11">
        <f>TREND(Calculations!G$139:G$140,Calculations!$A$139:$A$140,$A26)</f>
        <v>9.4335545280892052E-2</v>
      </c>
      <c r="H26" s="11">
        <f>TREND(Calculations!H$139:H$140,Calculations!$A$139:$A$140,$A26)</f>
        <v>9.8320151206167106E-3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3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4.0842210734071474E-4</v>
      </c>
      <c r="D27" s="11">
        <f>TREND(Calculations!D$139:D$140,Calculations!$A$139:$A$140,$A27)</f>
        <v>0</v>
      </c>
      <c r="E27" s="11">
        <f>TREND(Calculations!E$139:E$140,Calculations!$A$139:$A$140,$A27)</f>
        <v>1.6934575182419864E-3</v>
      </c>
      <c r="F27" s="11">
        <f>TREND(Calculations!F$139:F$140,Calculations!$A$139:$A$140,$A27)</f>
        <v>0</v>
      </c>
      <c r="G27" s="11">
        <f>TREND(Calculations!G$139:G$140,Calculations!$A$139:$A$140,$A27)</f>
        <v>9.5630542206606606E-2</v>
      </c>
      <c r="H27" s="11">
        <f>TREND(Calculations!H$139:H$140,Calculations!$A$139:$A$140,$A27)</f>
        <v>9.9615148131881881E-3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3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4.134028647473087E-4</v>
      </c>
      <c r="D28" s="11">
        <f>TREND(Calculations!D$139:D$140,Calculations!$A$139:$A$140,$A28)</f>
        <v>0</v>
      </c>
      <c r="E28" s="11">
        <f>TREND(Calculations!E$139:E$140,Calculations!$A$139:$A$140,$A28)</f>
        <v>1.7133805478683622E-3</v>
      </c>
      <c r="F28" s="11">
        <f>TREND(Calculations!F$139:F$140,Calculations!$A$139:$A$140,$A28)</f>
        <v>0</v>
      </c>
      <c r="G28" s="11">
        <f>TREND(Calculations!G$139:G$140,Calculations!$A$139:$A$140,$A28)</f>
        <v>9.6925539132320715E-2</v>
      </c>
      <c r="H28" s="11">
        <f>TREND(Calculations!H$139:H$140,Calculations!$A$139:$A$140,$A28)</f>
        <v>1.009101450575961E-2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3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4.1838362215390439E-4</v>
      </c>
      <c r="D29" s="11">
        <f>TREND(Calculations!D$139:D$140,Calculations!$A$139:$A$140,$A29)</f>
        <v>0</v>
      </c>
      <c r="E29" s="11">
        <f>TREND(Calculations!E$139:E$140,Calculations!$A$139:$A$140,$A29)</f>
        <v>1.733303577494745E-3</v>
      </c>
      <c r="F29" s="11">
        <f>TREND(Calculations!F$139:F$140,Calculations!$A$139:$A$140,$A29)</f>
        <v>0</v>
      </c>
      <c r="G29" s="11">
        <f>TREND(Calculations!G$139:G$140,Calculations!$A$139:$A$140,$A29)</f>
        <v>9.8220536058035268E-2</v>
      </c>
      <c r="H29" s="11">
        <f>TREND(Calculations!H$139:H$140,Calculations!$A$139:$A$140,$A29)</f>
        <v>1.0220514198331032E-2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3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4.2336437956049834E-4</v>
      </c>
      <c r="D30" s="11">
        <f>TREND(Calculations!D$139:D$140,Calculations!$A$139:$A$140,$A30)</f>
        <v>0</v>
      </c>
      <c r="E30" s="11">
        <f>TREND(Calculations!E$139:E$140,Calculations!$A$139:$A$140,$A30)</f>
        <v>1.7532266071211208E-3</v>
      </c>
      <c r="F30" s="11">
        <f>TREND(Calculations!F$139:F$140,Calculations!$A$139:$A$140,$A30)</f>
        <v>0</v>
      </c>
      <c r="G30" s="11">
        <f>TREND(Calculations!G$139:G$140,Calculations!$A$139:$A$140,$A30)</f>
        <v>9.9515532983749821E-2</v>
      </c>
      <c r="H30" s="11">
        <f>TREND(Calculations!H$139:H$140,Calculations!$A$139:$A$140,$A30)</f>
        <v>1.035001389090251E-2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3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4.283451369670923E-4</v>
      </c>
      <c r="D31" s="11">
        <f>TREND(Calculations!D$139:D$140,Calculations!$A$139:$A$140,$A31)</f>
        <v>0</v>
      </c>
      <c r="E31" s="11">
        <f>TREND(Calculations!E$139:E$140,Calculations!$A$139:$A$140,$A31)</f>
        <v>1.7731496367474966E-3</v>
      </c>
      <c r="F31" s="11">
        <f>TREND(Calculations!F$139:F$140,Calculations!$A$139:$A$140,$A31)</f>
        <v>0</v>
      </c>
      <c r="G31" s="11">
        <f>TREND(Calculations!G$139:G$140,Calculations!$A$139:$A$140,$A31)</f>
        <v>0.10081052990946437</v>
      </c>
      <c r="H31" s="11">
        <f>TREND(Calculations!H$139:H$140,Calculations!$A$139:$A$140,$A31)</f>
        <v>1.0479513583473932E-2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3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4.3332589437368625E-4</v>
      </c>
      <c r="D32" s="11">
        <f>TREND(Calculations!D$139:D$140,Calculations!$A$139:$A$140,$A32)</f>
        <v>0</v>
      </c>
      <c r="E32" s="11">
        <f>TREND(Calculations!E$139:E$140,Calculations!$A$139:$A$140,$A32)</f>
        <v>1.7930726663738725E-3</v>
      </c>
      <c r="F32" s="11">
        <f>TREND(Calculations!F$139:F$140,Calculations!$A$139:$A$140,$A32)</f>
        <v>0</v>
      </c>
      <c r="G32" s="11">
        <f>TREND(Calculations!G$139:G$140,Calculations!$A$139:$A$140,$A32)</f>
        <v>0.10210552683517893</v>
      </c>
      <c r="H32" s="11">
        <f>TREND(Calculations!H$139:H$140,Calculations!$A$139:$A$140,$A32)</f>
        <v>1.0609013276045409E-2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3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4.3830665178028021E-4</v>
      </c>
      <c r="D33" s="11">
        <f>TREND(Calculations!D$139:D$140,Calculations!$A$139:$A$140,$A33)</f>
        <v>0</v>
      </c>
      <c r="E33" s="11">
        <f>TREND(Calculations!E$139:E$140,Calculations!$A$139:$A$140,$A33)</f>
        <v>1.8129956960002483E-3</v>
      </c>
      <c r="F33" s="11">
        <f>TREND(Calculations!F$139:F$140,Calculations!$A$139:$A$140,$A33)</f>
        <v>0</v>
      </c>
      <c r="G33" s="11">
        <f>TREND(Calculations!G$139:G$140,Calculations!$A$139:$A$140,$A33)</f>
        <v>0.10340052376089304</v>
      </c>
      <c r="H33" s="11">
        <f>TREND(Calculations!H$139:H$140,Calculations!$A$139:$A$140,$A33)</f>
        <v>1.0738512968616831E-2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3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4.4328740918687416E-4</v>
      </c>
      <c r="D34" s="11">
        <f>TREND(Calculations!D$139:D$140,Calculations!$A$139:$A$140,$A34)</f>
        <v>0</v>
      </c>
      <c r="E34" s="11">
        <f>TREND(Calculations!E$139:E$140,Calculations!$A$139:$A$140,$A34)</f>
        <v>1.8329187256266241E-3</v>
      </c>
      <c r="F34" s="11">
        <f>TREND(Calculations!F$139:F$140,Calculations!$A$139:$A$140,$A34)</f>
        <v>0</v>
      </c>
      <c r="G34" s="11">
        <f>TREND(Calculations!G$139:G$140,Calculations!$A$139:$A$140,$A34)</f>
        <v>0.10469552068660759</v>
      </c>
      <c r="H34" s="11">
        <f>TREND(Calculations!H$139:H$140,Calculations!$A$139:$A$140,$A34)</f>
        <v>1.0868012661188309E-2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3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4.4826816659346812E-4</v>
      </c>
      <c r="D35" s="11">
        <f>TREND(Calculations!D$139:D$140,Calculations!$A$139:$A$140,$A35)</f>
        <v>0</v>
      </c>
      <c r="E35" s="11">
        <f>TREND(Calculations!E$139:E$140,Calculations!$A$139:$A$140,$A35)</f>
        <v>1.8528417552529999E-3</v>
      </c>
      <c r="F35" s="11">
        <f>TREND(Calculations!F$139:F$140,Calculations!$A$139:$A$140,$A35)</f>
        <v>0</v>
      </c>
      <c r="G35" s="11">
        <f>TREND(Calculations!G$139:G$140,Calculations!$A$139:$A$140,$A35)</f>
        <v>0.10599051761232214</v>
      </c>
      <c r="H35" s="11">
        <f>TREND(Calculations!H$139:H$140,Calculations!$A$139:$A$140,$A35)</f>
        <v>1.0997512353759731E-2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3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4.5324892400006207E-4</v>
      </c>
      <c r="D36" s="11">
        <f>TREND(Calculations!D$139:D$140,Calculations!$A$139:$A$140,$A36)</f>
        <v>0</v>
      </c>
      <c r="E36" s="11">
        <f>TREND(Calculations!E$139:E$140,Calculations!$A$139:$A$140,$A36)</f>
        <v>1.8727647848793758E-3</v>
      </c>
      <c r="F36" s="11">
        <f>TREND(Calculations!F$139:F$140,Calculations!$A$139:$A$140,$A36)</f>
        <v>0</v>
      </c>
      <c r="G36" s="11">
        <f>TREND(Calculations!G$139:G$140,Calculations!$A$139:$A$140,$A36)</f>
        <v>0.1072855145380367</v>
      </c>
      <c r="H36" s="11">
        <f>TREND(Calculations!H$139:H$140,Calculations!$A$139:$A$140,$A36)</f>
        <v>1.1127012046331153E-2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3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4.5822968140665603E-4</v>
      </c>
      <c r="D37" s="11">
        <f>TREND(Calculations!D$139:D$140,Calculations!$A$139:$A$140,$A37)</f>
        <v>0</v>
      </c>
      <c r="E37" s="11">
        <f>TREND(Calculations!E$139:E$140,Calculations!$A$139:$A$140,$A37)</f>
        <v>1.8926878145057516E-3</v>
      </c>
      <c r="F37" s="11">
        <f>TREND(Calculations!F$139:F$140,Calculations!$A$139:$A$140,$A37)</f>
        <v>0</v>
      </c>
      <c r="G37" s="11">
        <f>TREND(Calculations!G$139:G$140,Calculations!$A$139:$A$140,$A37)</f>
        <v>0.10858051146375125</v>
      </c>
      <c r="H37" s="11">
        <f>TREND(Calculations!H$139:H$140,Calculations!$A$139:$A$140,$A37)</f>
        <v>1.125651173890263E-2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37"/>
  <sheetViews>
    <sheetView workbookViewId="0">
      <selection activeCell="G15" sqref="G15"/>
    </sheetView>
  </sheetViews>
  <sheetFormatPr defaultRowHeight="14.4" x14ac:dyDescent="0.3"/>
  <cols>
    <col min="1" max="1" width="10.6640625" customWidth="1"/>
  </cols>
  <sheetData>
    <row r="1" spans="1:13" ht="28.8" x14ac:dyDescent="0.3">
      <c r="A1" s="21" t="s">
        <v>84</v>
      </c>
      <c r="B1" s="8" t="s">
        <v>23</v>
      </c>
      <c r="C1" s="8" t="s">
        <v>13</v>
      </c>
      <c r="D1" s="12" t="s">
        <v>24</v>
      </c>
      <c r="E1" s="8" t="s">
        <v>21</v>
      </c>
      <c r="F1" s="8" t="s">
        <v>25</v>
      </c>
      <c r="G1" s="8" t="s">
        <v>26</v>
      </c>
      <c r="H1" s="8" t="s">
        <v>19</v>
      </c>
      <c r="I1" s="8" t="s">
        <v>41</v>
      </c>
      <c r="J1" s="8" t="s">
        <v>42</v>
      </c>
      <c r="K1" s="8" t="s">
        <v>27</v>
      </c>
      <c r="L1" s="8" t="s">
        <v>28</v>
      </c>
      <c r="M1" s="8" t="s">
        <v>40</v>
      </c>
    </row>
    <row r="2" spans="1:13" x14ac:dyDescent="0.3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2.7892241476927017E-4</v>
      </c>
      <c r="D2" s="11">
        <f>TREND(Calculations!D$144:D$145,Calculations!$A$144:$A$145,$A2)</f>
        <v>0</v>
      </c>
      <c r="E2" s="11">
        <f>TREND(Calculations!E$144:E$145,Calculations!$A$144:$A$145,$A2)</f>
        <v>1.6934575182419864E-3</v>
      </c>
      <c r="F2" s="11">
        <f>TREND(Calculations!F$144:F$145,Calculations!$A$144:$A$145,$A2)</f>
        <v>0</v>
      </c>
      <c r="G2" s="11">
        <f>TREND(Calculations!G$144:G$145,Calculations!$A$144:$A$145,$A2)</f>
        <v>5.1799877028578578E-2</v>
      </c>
      <c r="H2" s="11">
        <f>TREND(Calculations!H$144:H$145,Calculations!$A$144:$A$145,$A2)</f>
        <v>9.3638239243968857E-3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x14ac:dyDescent="0.3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2.8489932365718257E-4</v>
      </c>
      <c r="D3" s="11">
        <f>TREND(Calculations!D$144:D$145,Calculations!$A$144:$A$145,$A3)</f>
        <v>0</v>
      </c>
      <c r="E3" s="11">
        <f>TREND(Calculations!E$144:E$145,Calculations!$A$144:$A$145,$A3)</f>
        <v>1.7333035774947381E-3</v>
      </c>
      <c r="F3" s="11">
        <f>TREND(Calculations!F$144:F$145,Calculations!$A$144:$A$145,$A3)</f>
        <v>0</v>
      </c>
      <c r="G3" s="11">
        <f>TREND(Calculations!G$144:G$145,Calculations!$A$144:$A$145,$A3)</f>
        <v>5.2796028509897397E-2</v>
      </c>
      <c r="H3" s="11">
        <f>TREND(Calculations!H$144:H$145,Calculations!$A$144:$A$145,$A3)</f>
        <v>9.4833621021551406E-3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x14ac:dyDescent="0.3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2.9087623254509497E-4</v>
      </c>
      <c r="D4" s="11">
        <f>TREND(Calculations!D$144:D$145,Calculations!$A$144:$A$145,$A4)</f>
        <v>0</v>
      </c>
      <c r="E4" s="11">
        <f>TREND(Calculations!E$144:E$145,Calculations!$A$144:$A$145,$A4)</f>
        <v>1.7731496367474897E-3</v>
      </c>
      <c r="F4" s="11">
        <f>TREND(Calculations!F$144:F$145,Calculations!$A$144:$A$145,$A4)</f>
        <v>0</v>
      </c>
      <c r="G4" s="11">
        <f>TREND(Calculations!G$144:G$145,Calculations!$A$144:$A$145,$A4)</f>
        <v>5.3792179991216216E-2</v>
      </c>
      <c r="H4" s="11">
        <f>TREND(Calculations!H$144:H$145,Calculations!$A$144:$A$145,$A4)</f>
        <v>9.6029002799134233E-3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x14ac:dyDescent="0.3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2.9685314143300737E-4</v>
      </c>
      <c r="D5" s="11">
        <f>TREND(Calculations!D$144:D$145,Calculations!$A$144:$A$145,$A5)</f>
        <v>0</v>
      </c>
      <c r="E5" s="11">
        <f>TREND(Calculations!E$144:E$145,Calculations!$A$144:$A$145,$A5)</f>
        <v>1.8129956960002414E-3</v>
      </c>
      <c r="F5" s="11">
        <f>TREND(Calculations!F$144:F$145,Calculations!$A$144:$A$145,$A5)</f>
        <v>0</v>
      </c>
      <c r="G5" s="11">
        <f>TREND(Calculations!G$144:G$145,Calculations!$A$144:$A$145,$A5)</f>
        <v>5.4788331472535035E-2</v>
      </c>
      <c r="H5" s="11">
        <f>TREND(Calculations!H$144:H$145,Calculations!$A$144:$A$145,$A5)</f>
        <v>9.7224384576716782E-3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x14ac:dyDescent="0.3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3.028300503209215E-4</v>
      </c>
      <c r="D6" s="11">
        <f>TREND(Calculations!D$144:D$145,Calculations!$A$144:$A$145,$A6)</f>
        <v>0</v>
      </c>
      <c r="E6" s="11">
        <f>TREND(Calculations!E$144:E$145,Calculations!$A$144:$A$145,$A6)</f>
        <v>1.852841755252993E-3</v>
      </c>
      <c r="F6" s="11">
        <f>TREND(Calculations!F$144:F$145,Calculations!$A$144:$A$145,$A6)</f>
        <v>0</v>
      </c>
      <c r="G6" s="11">
        <f>TREND(Calculations!G$144:G$145,Calculations!$A$144:$A$145,$A6)</f>
        <v>5.5784482953853853E-2</v>
      </c>
      <c r="H6" s="11">
        <f>TREND(Calculations!H$144:H$145,Calculations!$A$144:$A$145,$A6)</f>
        <v>9.8419766354299332E-3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x14ac:dyDescent="0.3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3.088069592088339E-4</v>
      </c>
      <c r="D7" s="14">
        <f>TREND(Calculations!D$144:D$145,Calculations!$A$144:$A$145,$A7)</f>
        <v>0</v>
      </c>
      <c r="E7" s="14">
        <f>TREND(Calculations!E$144:E$145,Calculations!$A$144:$A$145,$A7)</f>
        <v>1.8926878145057446E-3</v>
      </c>
      <c r="F7" s="14">
        <f>TREND(Calculations!F$144:F$145,Calculations!$A$144:$A$145,$A7)</f>
        <v>0</v>
      </c>
      <c r="G7" s="14">
        <f>TREND(Calculations!G$144:G$145,Calculations!$A$144:$A$145,$A7)</f>
        <v>5.6780634435172672E-2</v>
      </c>
      <c r="H7" s="14">
        <f>TREND(Calculations!H$144:H$145,Calculations!$A$144:$A$145,$A7)</f>
        <v>9.9615148131881881E-3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x14ac:dyDescent="0.3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3.1378771661542786E-4</v>
      </c>
      <c r="D8" s="11">
        <f>TREND(Calculations!D$145:D$146,Calculations!$A$145:$A$146,$A8)</f>
        <v>0</v>
      </c>
      <c r="E8" s="11">
        <f>TREND(Calculations!E$145:E$146,Calculations!$A$145:$A$146,$A8)</f>
        <v>1.9225723589453222E-3</v>
      </c>
      <c r="F8" s="11">
        <f>TREND(Calculations!F$145:F$146,Calculations!$A$145:$A$146,$A8)</f>
        <v>0</v>
      </c>
      <c r="G8" s="11">
        <f>TREND(Calculations!G$145:G$146,Calculations!$A$145:$A$146,$A8)</f>
        <v>5.7677170768359654E-2</v>
      </c>
      <c r="H8" s="11">
        <f>TREND(Calculations!H$145:H$146,Calculations!$A$145:$A$146,$A8)</f>
        <v>1.0160745109451974E-2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x14ac:dyDescent="0.3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3.1876847402202181E-4</v>
      </c>
      <c r="D9" s="11">
        <f>TREND(Calculations!D$145:D$146,Calculations!$A$145:$A$146,$A9)</f>
        <v>0</v>
      </c>
      <c r="E9" s="11">
        <f>TREND(Calculations!E$145:E$146,Calculations!$A$145:$A$146,$A9)</f>
        <v>1.952456903384886E-3</v>
      </c>
      <c r="F9" s="11">
        <f>TREND(Calculations!F$145:F$146,Calculations!$A$145:$A$146,$A9)</f>
        <v>0</v>
      </c>
      <c r="G9" s="11">
        <f>TREND(Calculations!G$145:G$146,Calculations!$A$145:$A$146,$A9)</f>
        <v>5.8573707101546413E-2</v>
      </c>
      <c r="H9" s="11">
        <f>TREND(Calculations!H$145:H$146,Calculations!$A$145:$A$146,$A9)</f>
        <v>1.035997540571576E-2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x14ac:dyDescent="0.3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3.2374923142861577E-4</v>
      </c>
      <c r="D10" s="11">
        <f>TREND(Calculations!D$145:D$146,Calculations!$A$145:$A$146,$A10)</f>
        <v>0</v>
      </c>
      <c r="E10" s="11">
        <f>TREND(Calculations!E$145:E$146,Calculations!$A$145:$A$146,$A10)</f>
        <v>1.9823414478244497E-3</v>
      </c>
      <c r="F10" s="11">
        <f>TREND(Calculations!F$145:F$146,Calculations!$A$145:$A$146,$A10)</f>
        <v>0</v>
      </c>
      <c r="G10" s="11">
        <f>TREND(Calculations!G$145:G$146,Calculations!$A$145:$A$146,$A10)</f>
        <v>5.9470243434733394E-2</v>
      </c>
      <c r="H10" s="11">
        <f>TREND(Calculations!H$145:H$146,Calculations!$A$145:$A$146,$A10)</f>
        <v>1.055920570197949E-2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x14ac:dyDescent="0.3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3.2872998883520972E-4</v>
      </c>
      <c r="D11" s="11">
        <f>TREND(Calculations!D$145:D$146,Calculations!$A$145:$A$146,$A11)</f>
        <v>0</v>
      </c>
      <c r="E11" s="11">
        <f>TREND(Calculations!E$145:E$146,Calculations!$A$145:$A$146,$A11)</f>
        <v>2.0122259922640134E-3</v>
      </c>
      <c r="F11" s="11">
        <f>TREND(Calculations!F$145:F$146,Calculations!$A$145:$A$146,$A11)</f>
        <v>0</v>
      </c>
      <c r="G11" s="11">
        <f>TREND(Calculations!G$145:G$146,Calculations!$A$145:$A$146,$A11)</f>
        <v>6.0366779767920375E-2</v>
      </c>
      <c r="H11" s="11">
        <f>TREND(Calculations!H$145:H$146,Calculations!$A$145:$A$146,$A11)</f>
        <v>1.0758435998243276E-2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x14ac:dyDescent="0.3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3.3371074624180368E-4</v>
      </c>
      <c r="D12" s="11">
        <f>TREND(Calculations!D$145:D$146,Calculations!$A$145:$A$146,$A12)</f>
        <v>0</v>
      </c>
      <c r="E12" s="11">
        <f>TREND(Calculations!E$145:E$146,Calculations!$A$145:$A$146,$A12)</f>
        <v>2.0421105367035772E-3</v>
      </c>
      <c r="F12" s="11">
        <f>TREND(Calculations!F$145:F$146,Calculations!$A$145:$A$146,$A12)</f>
        <v>0</v>
      </c>
      <c r="G12" s="11">
        <f>TREND(Calculations!G$145:G$146,Calculations!$A$145:$A$146,$A12)</f>
        <v>6.1263316101107357E-2</v>
      </c>
      <c r="H12" s="11">
        <f>TREND(Calculations!H$145:H$146,Calculations!$A$145:$A$146,$A12)</f>
        <v>1.0957666294507007E-2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x14ac:dyDescent="0.3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3.3869150364839763E-4</v>
      </c>
      <c r="D13" s="11">
        <f>TREND(Calculations!D$145:D$146,Calculations!$A$145:$A$146,$A13)</f>
        <v>0</v>
      </c>
      <c r="E13" s="11">
        <f>TREND(Calculations!E$145:E$146,Calculations!$A$145:$A$146,$A13)</f>
        <v>2.0719950811431409E-3</v>
      </c>
      <c r="F13" s="11">
        <f>TREND(Calculations!F$145:F$146,Calculations!$A$145:$A$146,$A13)</f>
        <v>0</v>
      </c>
      <c r="G13" s="11">
        <f>TREND(Calculations!G$145:G$146,Calculations!$A$145:$A$146,$A13)</f>
        <v>6.2159852434294338E-2</v>
      </c>
      <c r="H13" s="11">
        <f>TREND(Calculations!H$145:H$146,Calculations!$A$145:$A$146,$A13)</f>
        <v>1.1156896590770793E-2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x14ac:dyDescent="0.3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3.4367226105499159E-4</v>
      </c>
      <c r="D14" s="11">
        <f>TREND(Calculations!D$145:D$146,Calculations!$A$145:$A$146,$A14)</f>
        <v>0</v>
      </c>
      <c r="E14" s="11">
        <f>TREND(Calculations!E$145:E$146,Calculations!$A$145:$A$146,$A14)</f>
        <v>2.1018796255827116E-3</v>
      </c>
      <c r="F14" s="11">
        <f>TREND(Calculations!F$145:F$146,Calculations!$A$145:$A$146,$A14)</f>
        <v>0</v>
      </c>
      <c r="G14" s="11">
        <f>TREND(Calculations!G$145:G$146,Calculations!$A$145:$A$146,$A14)</f>
        <v>6.3056388767481097E-2</v>
      </c>
      <c r="H14" s="11">
        <f>TREND(Calculations!H$145:H$146,Calculations!$A$145:$A$146,$A14)</f>
        <v>1.1356126887034579E-2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x14ac:dyDescent="0.3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3.4865301846158554E-4</v>
      </c>
      <c r="D15" s="11">
        <f>TREND(Calculations!D$145:D$146,Calculations!$A$145:$A$146,$A15)</f>
        <v>0</v>
      </c>
      <c r="E15" s="11">
        <f>TREND(Calculations!E$145:E$146,Calculations!$A$145:$A$146,$A15)</f>
        <v>2.1317641700222753E-3</v>
      </c>
      <c r="F15" s="11">
        <f>TREND(Calculations!F$145:F$146,Calculations!$A$145:$A$146,$A15)</f>
        <v>0</v>
      </c>
      <c r="G15" s="11">
        <f>TREND(Calculations!G$145:G$146,Calculations!$A$145:$A$146,$A15)</f>
        <v>6.3952925100668079E-2</v>
      </c>
      <c r="H15" s="11">
        <f>TREND(Calculations!H$145:H$146,Calculations!$A$145:$A$146,$A15)</f>
        <v>1.1555357183298309E-2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x14ac:dyDescent="0.3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3.5363377586818123E-4</v>
      </c>
      <c r="D16" s="11">
        <f>TREND(Calculations!D$145:D$146,Calculations!$A$145:$A$146,$A16)</f>
        <v>0</v>
      </c>
      <c r="E16" s="11">
        <f>TREND(Calculations!E$145:E$146,Calculations!$A$145:$A$146,$A16)</f>
        <v>2.161648714461839E-3</v>
      </c>
      <c r="F16" s="11">
        <f>TREND(Calculations!F$145:F$146,Calculations!$A$145:$A$146,$A16)</f>
        <v>0</v>
      </c>
      <c r="G16" s="11">
        <f>TREND(Calculations!G$145:G$146,Calculations!$A$145:$A$146,$A16)</f>
        <v>6.484946143385506E-2</v>
      </c>
      <c r="H16" s="11">
        <f>TREND(Calculations!H$145:H$146,Calculations!$A$145:$A$146,$A16)</f>
        <v>1.1754587479562095E-2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x14ac:dyDescent="0.3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3.5861453327477519E-4</v>
      </c>
      <c r="D17" s="11">
        <f>TREND(Calculations!D$145:D$146,Calculations!$A$145:$A$146,$A17)</f>
        <v>0</v>
      </c>
      <c r="E17" s="11">
        <f>TREND(Calculations!E$145:E$146,Calculations!$A$145:$A$146,$A17)</f>
        <v>2.1915332589014028E-3</v>
      </c>
      <c r="F17" s="11">
        <f>TREND(Calculations!F$145:F$146,Calculations!$A$145:$A$146,$A17)</f>
        <v>0</v>
      </c>
      <c r="G17" s="11">
        <f>TREND(Calculations!G$145:G$146,Calculations!$A$145:$A$146,$A17)</f>
        <v>6.5745997767042041E-2</v>
      </c>
      <c r="H17" s="11">
        <f>TREND(Calculations!H$145:H$146,Calculations!$A$145:$A$146,$A17)</f>
        <v>1.1953817775825826E-2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x14ac:dyDescent="0.3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3.6359529068136914E-4</v>
      </c>
      <c r="D18" s="11">
        <f>TREND(Calculations!D$145:D$146,Calculations!$A$145:$A$146,$A18)</f>
        <v>0</v>
      </c>
      <c r="E18" s="11">
        <f>TREND(Calculations!E$145:E$146,Calculations!$A$145:$A$146,$A18)</f>
        <v>2.2214178033409665E-3</v>
      </c>
      <c r="F18" s="11">
        <f>TREND(Calculations!F$145:F$146,Calculations!$A$145:$A$146,$A18)</f>
        <v>0</v>
      </c>
      <c r="G18" s="11">
        <f>TREND(Calculations!G$145:G$146,Calculations!$A$145:$A$146,$A18)</f>
        <v>6.6642534100229023E-2</v>
      </c>
      <c r="H18" s="11">
        <f>TREND(Calculations!H$145:H$146,Calculations!$A$145:$A$146,$A18)</f>
        <v>1.2153048072089612E-2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x14ac:dyDescent="0.3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3.685760480879631E-4</v>
      </c>
      <c r="D19" s="11">
        <f>TREND(Calculations!D$145:D$146,Calculations!$A$145:$A$146,$A19)</f>
        <v>0</v>
      </c>
      <c r="E19" s="11">
        <f>TREND(Calculations!E$145:E$146,Calculations!$A$145:$A$146,$A19)</f>
        <v>2.2513023477805302E-3</v>
      </c>
      <c r="F19" s="11">
        <f>TREND(Calculations!F$145:F$146,Calculations!$A$145:$A$146,$A19)</f>
        <v>0</v>
      </c>
      <c r="G19" s="11">
        <f>TREND(Calculations!G$145:G$146,Calculations!$A$145:$A$146,$A19)</f>
        <v>6.7539070433415782E-2</v>
      </c>
      <c r="H19" s="11">
        <f>TREND(Calculations!H$145:H$146,Calculations!$A$145:$A$146,$A19)</f>
        <v>1.2352278368353398E-2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x14ac:dyDescent="0.3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3.7355680549455705E-4</v>
      </c>
      <c r="D20" s="11">
        <f>TREND(Calculations!D$145:D$146,Calculations!$A$145:$A$146,$A20)</f>
        <v>0</v>
      </c>
      <c r="E20" s="11">
        <f>TREND(Calculations!E$145:E$146,Calculations!$A$145:$A$146,$A20)</f>
        <v>2.281186892220094E-3</v>
      </c>
      <c r="F20" s="11">
        <f>TREND(Calculations!F$145:F$146,Calculations!$A$145:$A$146,$A20)</f>
        <v>0</v>
      </c>
      <c r="G20" s="11">
        <f>TREND(Calculations!G$145:G$146,Calculations!$A$145:$A$146,$A20)</f>
        <v>6.8435606766602763E-2</v>
      </c>
      <c r="H20" s="11">
        <f>TREND(Calculations!H$145:H$146,Calculations!$A$145:$A$146,$A20)</f>
        <v>1.2551508664617128E-2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x14ac:dyDescent="0.3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3.7853756290115101E-4</v>
      </c>
      <c r="D21" s="11">
        <f>TREND(Calculations!D$145:D$146,Calculations!$A$145:$A$146,$A21)</f>
        <v>0</v>
      </c>
      <c r="E21" s="11">
        <f>TREND(Calculations!E$145:E$146,Calculations!$A$145:$A$146,$A21)</f>
        <v>2.3110714366596577E-3</v>
      </c>
      <c r="F21" s="11">
        <f>TREND(Calculations!F$145:F$146,Calculations!$A$145:$A$146,$A21)</f>
        <v>0</v>
      </c>
      <c r="G21" s="11">
        <f>TREND(Calculations!G$145:G$146,Calculations!$A$145:$A$146,$A21)</f>
        <v>6.9332143099789745E-2</v>
      </c>
      <c r="H21" s="11">
        <f>TREND(Calculations!H$145:H$146,Calculations!$A$145:$A$146,$A21)</f>
        <v>1.2750738960880914E-2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x14ac:dyDescent="0.3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3.8351832030774496E-4</v>
      </c>
      <c r="D22" s="11">
        <f>TREND(Calculations!D$145:D$146,Calculations!$A$145:$A$146,$A22)</f>
        <v>0</v>
      </c>
      <c r="E22" s="11">
        <f>TREND(Calculations!E$145:E$146,Calculations!$A$145:$A$146,$A22)</f>
        <v>2.3409559810992214E-3</v>
      </c>
      <c r="F22" s="11">
        <f>TREND(Calculations!F$145:F$146,Calculations!$A$145:$A$146,$A22)</f>
        <v>0</v>
      </c>
      <c r="G22" s="11">
        <f>TREND(Calculations!G$145:G$146,Calculations!$A$145:$A$146,$A22)</f>
        <v>7.0228679432976726E-2</v>
      </c>
      <c r="H22" s="11">
        <f>TREND(Calculations!H$145:H$146,Calculations!$A$145:$A$146,$A22)</f>
        <v>1.2949969257144645E-2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3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3.8849907771433892E-4</v>
      </c>
      <c r="D23" s="11">
        <f>TREND(Calculations!D$145:D$146,Calculations!$A$145:$A$146,$A23)</f>
        <v>0</v>
      </c>
      <c r="E23" s="11">
        <f>TREND(Calculations!E$145:E$146,Calculations!$A$145:$A$146,$A23)</f>
        <v>2.3708405255387921E-3</v>
      </c>
      <c r="F23" s="11">
        <f>TREND(Calculations!F$145:F$146,Calculations!$A$145:$A$146,$A23)</f>
        <v>0</v>
      </c>
      <c r="G23" s="11">
        <f>TREND(Calculations!G$145:G$146,Calculations!$A$145:$A$146,$A23)</f>
        <v>7.1125215766163707E-2</v>
      </c>
      <c r="H23" s="11">
        <f>TREND(Calculations!H$145:H$146,Calculations!$A$145:$A$146,$A23)</f>
        <v>1.314919955340843E-2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3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3.9347983512093287E-4</v>
      </c>
      <c r="D24" s="11">
        <f>TREND(Calculations!D$145:D$146,Calculations!$A$145:$A$146,$A24)</f>
        <v>0</v>
      </c>
      <c r="E24" s="11">
        <f>TREND(Calculations!E$145:E$146,Calculations!$A$145:$A$146,$A24)</f>
        <v>2.4007250699783558E-3</v>
      </c>
      <c r="F24" s="11">
        <f>TREND(Calculations!F$145:F$146,Calculations!$A$145:$A$146,$A24)</f>
        <v>0</v>
      </c>
      <c r="G24" s="11">
        <f>TREND(Calculations!G$145:G$146,Calculations!$A$145:$A$146,$A24)</f>
        <v>7.2021752099350467E-2</v>
      </c>
      <c r="H24" s="11">
        <f>TREND(Calculations!H$145:H$146,Calculations!$A$145:$A$146,$A24)</f>
        <v>1.3348429849672161E-2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3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3.9846059252752683E-4</v>
      </c>
      <c r="D25" s="11">
        <f>TREND(Calculations!D$145:D$146,Calculations!$A$145:$A$146,$A25)</f>
        <v>0</v>
      </c>
      <c r="E25" s="11">
        <f>TREND(Calculations!E$145:E$146,Calculations!$A$145:$A$146,$A25)</f>
        <v>2.4306096144179196E-3</v>
      </c>
      <c r="F25" s="11">
        <f>TREND(Calculations!F$145:F$146,Calculations!$A$145:$A$146,$A25)</f>
        <v>0</v>
      </c>
      <c r="G25" s="11">
        <f>TREND(Calculations!G$145:G$146,Calculations!$A$145:$A$146,$A25)</f>
        <v>7.2918288432537448E-2</v>
      </c>
      <c r="H25" s="11">
        <f>TREND(Calculations!H$145:H$146,Calculations!$A$145:$A$146,$A25)</f>
        <v>1.3547660145935947E-2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3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4.0344134993412079E-4</v>
      </c>
      <c r="D26" s="11">
        <f>TREND(Calculations!D$145:D$146,Calculations!$A$145:$A$146,$A26)</f>
        <v>0</v>
      </c>
      <c r="E26" s="11">
        <f>TREND(Calculations!E$145:E$146,Calculations!$A$145:$A$146,$A26)</f>
        <v>2.4604941588574833E-3</v>
      </c>
      <c r="F26" s="11">
        <f>TREND(Calculations!F$145:F$146,Calculations!$A$145:$A$146,$A26)</f>
        <v>0</v>
      </c>
      <c r="G26" s="11">
        <f>TREND(Calculations!G$145:G$146,Calculations!$A$145:$A$146,$A26)</f>
        <v>7.3814824765724429E-2</v>
      </c>
      <c r="H26" s="11">
        <f>TREND(Calculations!H$145:H$146,Calculations!$A$145:$A$146,$A26)</f>
        <v>1.3746890442199733E-2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3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4.0842210734071474E-4</v>
      </c>
      <c r="D27" s="11">
        <f>TREND(Calculations!D$145:D$146,Calculations!$A$145:$A$146,$A27)</f>
        <v>0</v>
      </c>
      <c r="E27" s="11">
        <f>TREND(Calculations!E$145:E$146,Calculations!$A$145:$A$146,$A27)</f>
        <v>2.490378703297047E-3</v>
      </c>
      <c r="F27" s="11">
        <f>TREND(Calculations!F$145:F$146,Calculations!$A$145:$A$146,$A27)</f>
        <v>0</v>
      </c>
      <c r="G27" s="11">
        <f>TREND(Calculations!G$145:G$146,Calculations!$A$145:$A$146,$A27)</f>
        <v>7.4711361098911411E-2</v>
      </c>
      <c r="H27" s="11">
        <f>TREND(Calculations!H$145:H$146,Calculations!$A$145:$A$146,$A27)</f>
        <v>1.3946120738463463E-2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3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4.134028647473087E-4</v>
      </c>
      <c r="D28" s="11">
        <f>TREND(Calculations!D$145:D$146,Calculations!$A$145:$A$146,$A28)</f>
        <v>0</v>
      </c>
      <c r="E28" s="11">
        <f>TREND(Calculations!E$145:E$146,Calculations!$A$145:$A$146,$A28)</f>
        <v>2.5202632477366108E-3</v>
      </c>
      <c r="F28" s="11">
        <f>TREND(Calculations!F$145:F$146,Calculations!$A$145:$A$146,$A28)</f>
        <v>0</v>
      </c>
      <c r="G28" s="11">
        <f>TREND(Calculations!G$145:G$146,Calculations!$A$145:$A$146,$A28)</f>
        <v>7.560789743209817E-2</v>
      </c>
      <c r="H28" s="11">
        <f>TREND(Calculations!H$145:H$146,Calculations!$A$145:$A$146,$A28)</f>
        <v>1.4145351034727249E-2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3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4.1838362215390439E-4</v>
      </c>
      <c r="D29" s="11">
        <f>TREND(Calculations!D$145:D$146,Calculations!$A$145:$A$146,$A29)</f>
        <v>0</v>
      </c>
      <c r="E29" s="11">
        <f>TREND(Calculations!E$145:E$146,Calculations!$A$145:$A$146,$A29)</f>
        <v>2.5501477921761745E-3</v>
      </c>
      <c r="F29" s="11">
        <f>TREND(Calculations!F$145:F$146,Calculations!$A$145:$A$146,$A29)</f>
        <v>0</v>
      </c>
      <c r="G29" s="11">
        <f>TREND(Calculations!G$145:G$146,Calculations!$A$145:$A$146,$A29)</f>
        <v>7.6504433765285151E-2</v>
      </c>
      <c r="H29" s="11">
        <f>TREND(Calculations!H$145:H$146,Calculations!$A$145:$A$146,$A29)</f>
        <v>1.434458133099098E-2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3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4.2336437956049834E-4</v>
      </c>
      <c r="D30" s="11">
        <f>TREND(Calculations!D$145:D$146,Calculations!$A$145:$A$146,$A30)</f>
        <v>0</v>
      </c>
      <c r="E30" s="11">
        <f>TREND(Calculations!E$145:E$146,Calculations!$A$145:$A$146,$A30)</f>
        <v>2.5800323366157382E-3</v>
      </c>
      <c r="F30" s="11">
        <f>TREND(Calculations!F$145:F$146,Calculations!$A$145:$A$146,$A30)</f>
        <v>0</v>
      </c>
      <c r="G30" s="11">
        <f>TREND(Calculations!G$145:G$146,Calculations!$A$145:$A$146,$A30)</f>
        <v>7.7400970098472133E-2</v>
      </c>
      <c r="H30" s="11">
        <f>TREND(Calculations!H$145:H$146,Calculations!$A$145:$A$146,$A30)</f>
        <v>1.4543811627254766E-2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3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4.283451369670923E-4</v>
      </c>
      <c r="D31" s="11">
        <f>TREND(Calculations!D$145:D$146,Calculations!$A$145:$A$146,$A31)</f>
        <v>0</v>
      </c>
      <c r="E31" s="11">
        <f>TREND(Calculations!E$145:E$146,Calculations!$A$145:$A$146,$A31)</f>
        <v>2.6099168810553089E-3</v>
      </c>
      <c r="F31" s="11">
        <f>TREND(Calculations!F$145:F$146,Calculations!$A$145:$A$146,$A31)</f>
        <v>0</v>
      </c>
      <c r="G31" s="11">
        <f>TREND(Calculations!G$145:G$146,Calculations!$A$145:$A$146,$A31)</f>
        <v>7.8297506431659114E-2</v>
      </c>
      <c r="H31" s="11">
        <f>TREND(Calculations!H$145:H$146,Calculations!$A$145:$A$146,$A31)</f>
        <v>1.4743041923518552E-2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3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4.3332589437368625E-4</v>
      </c>
      <c r="D32" s="11">
        <f>TREND(Calculations!D$145:D$146,Calculations!$A$145:$A$146,$A32)</f>
        <v>0</v>
      </c>
      <c r="E32" s="11">
        <f>TREND(Calculations!E$145:E$146,Calculations!$A$145:$A$146,$A32)</f>
        <v>2.6398014254948726E-3</v>
      </c>
      <c r="F32" s="11">
        <f>TREND(Calculations!F$145:F$146,Calculations!$A$145:$A$146,$A32)</f>
        <v>0</v>
      </c>
      <c r="G32" s="11">
        <f>TREND(Calculations!G$145:G$146,Calculations!$A$145:$A$146,$A32)</f>
        <v>7.9194042764846095E-2</v>
      </c>
      <c r="H32" s="11">
        <f>TREND(Calculations!H$145:H$146,Calculations!$A$145:$A$146,$A32)</f>
        <v>1.4942272219782282E-2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3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4.3830665178028021E-4</v>
      </c>
      <c r="D33" s="11">
        <f>TREND(Calculations!D$145:D$146,Calculations!$A$145:$A$146,$A33)</f>
        <v>0</v>
      </c>
      <c r="E33" s="11">
        <f>TREND(Calculations!E$145:E$146,Calculations!$A$145:$A$146,$A33)</f>
        <v>2.6696859699344364E-3</v>
      </c>
      <c r="F33" s="11">
        <f>TREND(Calculations!F$145:F$146,Calculations!$A$145:$A$146,$A33)</f>
        <v>0</v>
      </c>
      <c r="G33" s="11">
        <f>TREND(Calculations!G$145:G$146,Calculations!$A$145:$A$146,$A33)</f>
        <v>8.0090579098032855E-2</v>
      </c>
      <c r="H33" s="11">
        <f>TREND(Calculations!H$145:H$146,Calculations!$A$145:$A$146,$A33)</f>
        <v>1.5141502516046068E-2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3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4.4328740918687416E-4</v>
      </c>
      <c r="D34" s="11">
        <f>TREND(Calculations!D$145:D$146,Calculations!$A$145:$A$146,$A34)</f>
        <v>0</v>
      </c>
      <c r="E34" s="11">
        <f>TREND(Calculations!E$145:E$146,Calculations!$A$145:$A$146,$A34)</f>
        <v>2.6995705143740001E-3</v>
      </c>
      <c r="F34" s="11">
        <f>TREND(Calculations!F$145:F$146,Calculations!$A$145:$A$146,$A34)</f>
        <v>0</v>
      </c>
      <c r="G34" s="11">
        <f>TREND(Calculations!G$145:G$146,Calculations!$A$145:$A$146,$A34)</f>
        <v>8.0987115431219836E-2</v>
      </c>
      <c r="H34" s="11">
        <f>TREND(Calculations!H$145:H$146,Calculations!$A$145:$A$146,$A34)</f>
        <v>1.5340732812309799E-2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3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4.4826816659346812E-4</v>
      </c>
      <c r="D35" s="11">
        <f>TREND(Calculations!D$145:D$146,Calculations!$A$145:$A$146,$A35)</f>
        <v>0</v>
      </c>
      <c r="E35" s="11">
        <f>TREND(Calculations!E$145:E$146,Calculations!$A$145:$A$146,$A35)</f>
        <v>2.7294550588135638E-3</v>
      </c>
      <c r="F35" s="11">
        <f>TREND(Calculations!F$145:F$146,Calculations!$A$145:$A$146,$A35)</f>
        <v>0</v>
      </c>
      <c r="G35" s="11">
        <f>TREND(Calculations!G$145:G$146,Calculations!$A$145:$A$146,$A35)</f>
        <v>8.1883651764406817E-2</v>
      </c>
      <c r="H35" s="11">
        <f>TREND(Calculations!H$145:H$146,Calculations!$A$145:$A$146,$A35)</f>
        <v>1.5539963108573585E-2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3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4.5324892400006207E-4</v>
      </c>
      <c r="D36" s="11">
        <f>TREND(Calculations!D$145:D$146,Calculations!$A$145:$A$146,$A36)</f>
        <v>0</v>
      </c>
      <c r="E36" s="11">
        <f>TREND(Calculations!E$145:E$146,Calculations!$A$145:$A$146,$A36)</f>
        <v>2.7593396032531275E-3</v>
      </c>
      <c r="F36" s="11">
        <f>TREND(Calculations!F$145:F$146,Calculations!$A$145:$A$146,$A36)</f>
        <v>0</v>
      </c>
      <c r="G36" s="11">
        <f>TREND(Calculations!G$145:G$146,Calculations!$A$145:$A$146,$A36)</f>
        <v>8.2780188097593799E-2</v>
      </c>
      <c r="H36" s="11">
        <f>TREND(Calculations!H$145:H$146,Calculations!$A$145:$A$146,$A36)</f>
        <v>1.5739193404837371E-2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3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4.5822968140665603E-4</v>
      </c>
      <c r="D37" s="11">
        <f>TREND(Calculations!D$145:D$146,Calculations!$A$145:$A$146,$A37)</f>
        <v>0</v>
      </c>
      <c r="E37" s="11">
        <f>TREND(Calculations!E$145:E$146,Calculations!$A$145:$A$146,$A37)</f>
        <v>2.7892241476926913E-3</v>
      </c>
      <c r="F37" s="11">
        <f>TREND(Calculations!F$145:F$146,Calculations!$A$145:$A$146,$A37)</f>
        <v>0</v>
      </c>
      <c r="G37" s="11">
        <f>TREND(Calculations!G$145:G$146,Calculations!$A$145:$A$146,$A37)</f>
        <v>8.367672443078078E-2</v>
      </c>
      <c r="H37" s="11">
        <f>TREND(Calculations!H$145:H$146,Calculations!$A$145:$A$146,$A37)</f>
        <v>1.5938423701101101E-2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37"/>
  <sheetViews>
    <sheetView workbookViewId="0">
      <selection activeCell="L28" sqref="L28"/>
    </sheetView>
  </sheetViews>
  <sheetFormatPr defaultRowHeight="14.4" x14ac:dyDescent="0.3"/>
  <cols>
    <col min="1" max="1" width="10.33203125" customWidth="1"/>
  </cols>
  <sheetData>
    <row r="1" spans="1:13" ht="28.8" x14ac:dyDescent="0.3">
      <c r="A1" s="21" t="s">
        <v>84</v>
      </c>
      <c r="B1" s="8" t="s">
        <v>23</v>
      </c>
      <c r="C1" s="8" t="s">
        <v>13</v>
      </c>
      <c r="D1" s="12" t="s">
        <v>24</v>
      </c>
      <c r="E1" s="8" t="s">
        <v>21</v>
      </c>
      <c r="F1" s="8" t="s">
        <v>25</v>
      </c>
      <c r="G1" s="8" t="s">
        <v>26</v>
      </c>
      <c r="H1" s="8" t="s">
        <v>19</v>
      </c>
      <c r="I1" s="8" t="s">
        <v>41</v>
      </c>
      <c r="J1" s="8" t="s">
        <v>42</v>
      </c>
      <c r="K1" s="8" t="s">
        <v>27</v>
      </c>
      <c r="L1" s="8" t="s">
        <v>28</v>
      </c>
      <c r="M1" s="8" t="s">
        <v>40</v>
      </c>
    </row>
    <row r="2" spans="1:13" x14ac:dyDescent="0.3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2.7892241476927017E-4</v>
      </c>
      <c r="D2" s="11">
        <f>TREND(Calculations!D$150:D$151,Calculations!$A$150:$A$151,$A2)</f>
        <v>0</v>
      </c>
      <c r="E2" s="11">
        <f>TREND(Calculations!E$150:E$151,Calculations!$A$150:$A$151,$A2)</f>
        <v>1.0957666294506979E-3</v>
      </c>
      <c r="F2" s="11">
        <f>TREND(Calculations!F$150:F$151,Calculations!$A$150:$A$151,$A2)</f>
        <v>0</v>
      </c>
      <c r="G2" s="11">
        <f>TREND(Calculations!G$150:G$151,Calculations!$A$150:$A$151,$A2)</f>
        <v>5.1799877028578578E-2</v>
      </c>
      <c r="H2" s="11">
        <f>TREND(Calculations!H$150:H$151,Calculations!$A$150:$A$151,$A2)</f>
        <v>6.6742149248360527E-3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3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2.8489932365718257E-4</v>
      </c>
      <c r="D3" s="11">
        <f>TREND(Calculations!D$150:D$151,Calculations!$A$150:$A$151,$A3)</f>
        <v>0</v>
      </c>
      <c r="E3" s="11">
        <f>TREND(Calculations!E$150:E$151,Calculations!$A$150:$A$151,$A3)</f>
        <v>1.1156896590770737E-3</v>
      </c>
      <c r="F3" s="11">
        <f>TREND(Calculations!F$150:F$151,Calculations!$A$150:$A$151,$A3)</f>
        <v>0</v>
      </c>
      <c r="G3" s="11">
        <f>TREND(Calculations!G$150:G$151,Calculations!$A$150:$A$151,$A3)</f>
        <v>5.2796028509897397E-2</v>
      </c>
      <c r="H3" s="11">
        <f>TREND(Calculations!H$150:H$151,Calculations!$A$150:$A$151,$A3)</f>
        <v>6.8136761322206696E-3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3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2.9087623254509497E-4</v>
      </c>
      <c r="D4" s="11">
        <f>TREND(Calculations!D$150:D$151,Calculations!$A$150:$A$151,$A4)</f>
        <v>0</v>
      </c>
      <c r="E4" s="11">
        <f>TREND(Calculations!E$150:E$151,Calculations!$A$150:$A$151,$A4)</f>
        <v>1.1356126887034496E-3</v>
      </c>
      <c r="F4" s="11">
        <f>TREND(Calculations!F$150:F$151,Calculations!$A$150:$A$151,$A4)</f>
        <v>0</v>
      </c>
      <c r="G4" s="11">
        <f>TREND(Calculations!G$150:G$151,Calculations!$A$150:$A$151,$A4)</f>
        <v>5.3792179991216216E-2</v>
      </c>
      <c r="H4" s="11">
        <f>TREND(Calculations!H$150:H$151,Calculations!$A$150:$A$151,$A4)</f>
        <v>6.9531373396052865E-3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3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2.9685314143300737E-4</v>
      </c>
      <c r="D5" s="11">
        <f>TREND(Calculations!D$150:D$151,Calculations!$A$150:$A$151,$A5)</f>
        <v>0</v>
      </c>
      <c r="E5" s="11">
        <f>TREND(Calculations!E$150:E$151,Calculations!$A$150:$A$151,$A5)</f>
        <v>1.1555357183298254E-3</v>
      </c>
      <c r="F5" s="11">
        <f>TREND(Calculations!F$150:F$151,Calculations!$A$150:$A$151,$A5)</f>
        <v>0</v>
      </c>
      <c r="G5" s="11">
        <f>TREND(Calculations!G$150:G$151,Calculations!$A$150:$A$151,$A5)</f>
        <v>5.4788331472535035E-2</v>
      </c>
      <c r="H5" s="11">
        <f>TREND(Calculations!H$150:H$151,Calculations!$A$150:$A$151,$A5)</f>
        <v>7.0925985469899588E-3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3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3.028300503209215E-4</v>
      </c>
      <c r="D6" s="11">
        <f>TREND(Calculations!D$150:D$151,Calculations!$A$150:$A$151,$A6)</f>
        <v>0</v>
      </c>
      <c r="E6" s="11">
        <f>TREND(Calculations!E$150:E$151,Calculations!$A$150:$A$151,$A6)</f>
        <v>1.1754587479562012E-3</v>
      </c>
      <c r="F6" s="11">
        <f>TREND(Calculations!F$150:F$151,Calculations!$A$150:$A$151,$A6)</f>
        <v>0</v>
      </c>
      <c r="G6" s="11">
        <f>TREND(Calculations!G$150:G$151,Calculations!$A$150:$A$151,$A6)</f>
        <v>5.5784482953853853E-2</v>
      </c>
      <c r="H6" s="11">
        <f>TREND(Calculations!H$150:H$151,Calculations!$A$150:$A$151,$A6)</f>
        <v>7.2320597543745757E-3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3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3.088069592088339E-4</v>
      </c>
      <c r="D7" s="14">
        <f>TREND(Calculations!D$150:D$151,Calculations!$A$150:$A$151,$A7)</f>
        <v>0</v>
      </c>
      <c r="E7" s="14">
        <f>TREND(Calculations!E$150:E$151,Calculations!$A$150:$A$151,$A7)</f>
        <v>1.195381777582577E-3</v>
      </c>
      <c r="F7" s="14">
        <f>TREND(Calculations!F$150:F$151,Calculations!$A$150:$A$151,$A7)</f>
        <v>0</v>
      </c>
      <c r="G7" s="14">
        <f>TREND(Calculations!G$150:G$151,Calculations!$A$150:$A$151,$A7)</f>
        <v>5.6780634435172672E-2</v>
      </c>
      <c r="H7" s="14">
        <f>TREND(Calculations!H$150:H$151,Calculations!$A$150:$A$151,$A7)</f>
        <v>7.3715209617591926E-3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3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3.1378771661542786E-4</v>
      </c>
      <c r="D8" s="11">
        <f>TREND(Calculations!D$151:D$152,Calculations!$A$151:$A$152,$A8)</f>
        <v>0</v>
      </c>
      <c r="E8" s="11">
        <f>TREND(Calculations!E$151:E$152,Calculations!$A$151:$A$152,$A8)</f>
        <v>1.2153048072089598E-3</v>
      </c>
      <c r="F8" s="11">
        <f>TREND(Calculations!F$151:F$152,Calculations!$A$151:$A$152,$A8)</f>
        <v>0</v>
      </c>
      <c r="G8" s="11">
        <f>TREND(Calculations!G$151:G$152,Calculations!$A$151:$A$152,$A8)</f>
        <v>5.7677170768359654E-2</v>
      </c>
      <c r="H8" s="11">
        <f>TREND(Calculations!H$151:H$152,Calculations!$A$151:$A$152,$A8)</f>
        <v>7.5010206543306701E-3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3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3.1876847402202181E-4</v>
      </c>
      <c r="D9" s="11">
        <f>TREND(Calculations!D$151:D$152,Calculations!$A$151:$A$152,$A9)</f>
        <v>0</v>
      </c>
      <c r="E9" s="11">
        <f>TREND(Calculations!E$151:E$152,Calculations!$A$151:$A$152,$A9)</f>
        <v>1.2352278368353356E-3</v>
      </c>
      <c r="F9" s="11">
        <f>TREND(Calculations!F$151:F$152,Calculations!$A$151:$A$152,$A9)</f>
        <v>0</v>
      </c>
      <c r="G9" s="11">
        <f>TREND(Calculations!G$151:G$152,Calculations!$A$151:$A$152,$A9)</f>
        <v>5.8573707101546413E-2</v>
      </c>
      <c r="H9" s="11">
        <f>TREND(Calculations!H$151:H$152,Calculations!$A$151:$A$152,$A9)</f>
        <v>7.6305203469021476E-3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3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3.2374923142861577E-4</v>
      </c>
      <c r="D10" s="11">
        <f>TREND(Calculations!D$151:D$152,Calculations!$A$151:$A$152,$A10)</f>
        <v>0</v>
      </c>
      <c r="E10" s="11">
        <f>TREND(Calculations!E$151:E$152,Calculations!$A$151:$A$152,$A10)</f>
        <v>1.2551508664617114E-3</v>
      </c>
      <c r="F10" s="11">
        <f>TREND(Calculations!F$151:F$152,Calculations!$A$151:$A$152,$A10)</f>
        <v>0</v>
      </c>
      <c r="G10" s="11">
        <f>TREND(Calculations!G$151:G$152,Calculations!$A$151:$A$152,$A10)</f>
        <v>5.9470243434733394E-2</v>
      </c>
      <c r="H10" s="11">
        <f>TREND(Calculations!H$151:H$152,Calculations!$A$151:$A$152,$A10)</f>
        <v>7.7600200394735697E-3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3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3.2872998883520972E-4</v>
      </c>
      <c r="D11" s="11">
        <f>TREND(Calculations!D$151:D$152,Calculations!$A$151:$A$152,$A11)</f>
        <v>0</v>
      </c>
      <c r="E11" s="11">
        <f>TREND(Calculations!E$151:E$152,Calculations!$A$151:$A$152,$A11)</f>
        <v>1.2750738960880872E-3</v>
      </c>
      <c r="F11" s="11">
        <f>TREND(Calculations!F$151:F$152,Calculations!$A$151:$A$152,$A11)</f>
        <v>0</v>
      </c>
      <c r="G11" s="11">
        <f>TREND(Calculations!G$151:G$152,Calculations!$A$151:$A$152,$A11)</f>
        <v>6.0366779767920375E-2</v>
      </c>
      <c r="H11" s="11">
        <f>TREND(Calculations!H$151:H$152,Calculations!$A$151:$A$152,$A11)</f>
        <v>7.8895197320450472E-3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3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3.3371074624180368E-4</v>
      </c>
      <c r="D12" s="11">
        <f>TREND(Calculations!D$151:D$152,Calculations!$A$151:$A$152,$A12)</f>
        <v>0</v>
      </c>
      <c r="E12" s="11">
        <f>TREND(Calculations!E$151:E$152,Calculations!$A$151:$A$152,$A12)</f>
        <v>1.2949969257144631E-3</v>
      </c>
      <c r="F12" s="11">
        <f>TREND(Calculations!F$151:F$152,Calculations!$A$151:$A$152,$A12)</f>
        <v>0</v>
      </c>
      <c r="G12" s="11">
        <f>TREND(Calculations!G$151:G$152,Calculations!$A$151:$A$152,$A12)</f>
        <v>6.1263316101107357E-2</v>
      </c>
      <c r="H12" s="11">
        <f>TREND(Calculations!H$151:H$152,Calculations!$A$151:$A$152,$A12)</f>
        <v>8.0190194246164692E-3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3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3.3869150364839763E-4</v>
      </c>
      <c r="D13" s="11">
        <f>TREND(Calculations!D$151:D$152,Calculations!$A$151:$A$152,$A13)</f>
        <v>0</v>
      </c>
      <c r="E13" s="11">
        <f>TREND(Calculations!E$151:E$152,Calculations!$A$151:$A$152,$A13)</f>
        <v>1.3149199553408389E-3</v>
      </c>
      <c r="F13" s="11">
        <f>TREND(Calculations!F$151:F$152,Calculations!$A$151:$A$152,$A13)</f>
        <v>0</v>
      </c>
      <c r="G13" s="11">
        <f>TREND(Calculations!G$151:G$152,Calculations!$A$151:$A$152,$A13)</f>
        <v>6.2159852434294338E-2</v>
      </c>
      <c r="H13" s="11">
        <f>TREND(Calculations!H$151:H$152,Calculations!$A$151:$A$152,$A13)</f>
        <v>8.1485191171878912E-3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3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3.4367226105499159E-4</v>
      </c>
      <c r="D14" s="11">
        <f>TREND(Calculations!D$151:D$152,Calculations!$A$151:$A$152,$A14)</f>
        <v>0</v>
      </c>
      <c r="E14" s="11">
        <f>TREND(Calculations!E$151:E$152,Calculations!$A$151:$A$152,$A14)</f>
        <v>1.3348429849672147E-3</v>
      </c>
      <c r="F14" s="11">
        <f>TREND(Calculations!F$151:F$152,Calculations!$A$151:$A$152,$A14)</f>
        <v>0</v>
      </c>
      <c r="G14" s="11">
        <f>TREND(Calculations!G$151:G$152,Calculations!$A$151:$A$152,$A14)</f>
        <v>6.3056388767481097E-2</v>
      </c>
      <c r="H14" s="11">
        <f>TREND(Calculations!H$151:H$152,Calculations!$A$151:$A$152,$A14)</f>
        <v>8.2780188097593688E-3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3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3.4865301846158554E-4</v>
      </c>
      <c r="D15" s="11">
        <f>TREND(Calculations!D$151:D$152,Calculations!$A$151:$A$152,$A15)</f>
        <v>0</v>
      </c>
      <c r="E15" s="11">
        <f>TREND(Calculations!E$151:E$152,Calculations!$A$151:$A$152,$A15)</f>
        <v>1.3547660145935905E-3</v>
      </c>
      <c r="F15" s="11">
        <f>TREND(Calculations!F$151:F$152,Calculations!$A$151:$A$152,$A15)</f>
        <v>0</v>
      </c>
      <c r="G15" s="11">
        <f>TREND(Calculations!G$151:G$152,Calculations!$A$151:$A$152,$A15)</f>
        <v>6.3952925100668079E-2</v>
      </c>
      <c r="H15" s="11">
        <f>TREND(Calculations!H$151:H$152,Calculations!$A$151:$A$152,$A15)</f>
        <v>8.4075185023307908E-3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3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3.5363377586818123E-4</v>
      </c>
      <c r="D16" s="11">
        <f>TREND(Calculations!D$151:D$152,Calculations!$A$151:$A$152,$A16)</f>
        <v>0</v>
      </c>
      <c r="E16" s="11">
        <f>TREND(Calculations!E$151:E$152,Calculations!$A$151:$A$152,$A16)</f>
        <v>1.3746890442199733E-3</v>
      </c>
      <c r="F16" s="11">
        <f>TREND(Calculations!F$151:F$152,Calculations!$A$151:$A$152,$A16)</f>
        <v>0</v>
      </c>
      <c r="G16" s="11">
        <f>TREND(Calculations!G$151:G$152,Calculations!$A$151:$A$152,$A16)</f>
        <v>6.484946143385506E-2</v>
      </c>
      <c r="H16" s="11">
        <f>TREND(Calculations!H$151:H$152,Calculations!$A$151:$A$152,$A16)</f>
        <v>8.5370181949022683E-3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3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3.5861453327477519E-4</v>
      </c>
      <c r="D17" s="11">
        <f>TREND(Calculations!D$151:D$152,Calculations!$A$151:$A$152,$A17)</f>
        <v>0</v>
      </c>
      <c r="E17" s="11">
        <f>TREND(Calculations!E$151:E$152,Calculations!$A$151:$A$152,$A17)</f>
        <v>1.3946120738463491E-3</v>
      </c>
      <c r="F17" s="11">
        <f>TREND(Calculations!F$151:F$152,Calculations!$A$151:$A$152,$A17)</f>
        <v>0</v>
      </c>
      <c r="G17" s="11">
        <f>TREND(Calculations!G$151:G$152,Calculations!$A$151:$A$152,$A17)</f>
        <v>6.5745997767042041E-2</v>
      </c>
      <c r="H17" s="11">
        <f>TREND(Calculations!H$151:H$152,Calculations!$A$151:$A$152,$A17)</f>
        <v>8.6665178874736903E-3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3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3.6359529068136914E-4</v>
      </c>
      <c r="D18" s="11">
        <f>TREND(Calculations!D$151:D$152,Calculations!$A$151:$A$152,$A18)</f>
        <v>0</v>
      </c>
      <c r="E18" s="11">
        <f>TREND(Calculations!E$151:E$152,Calculations!$A$151:$A$152,$A18)</f>
        <v>1.4145351034727249E-3</v>
      </c>
      <c r="F18" s="11">
        <f>TREND(Calculations!F$151:F$152,Calculations!$A$151:$A$152,$A18)</f>
        <v>0</v>
      </c>
      <c r="G18" s="11">
        <f>TREND(Calculations!G$151:G$152,Calculations!$A$151:$A$152,$A18)</f>
        <v>6.6642534100229023E-2</v>
      </c>
      <c r="H18" s="11">
        <f>TREND(Calculations!H$151:H$152,Calculations!$A$151:$A$152,$A18)</f>
        <v>8.7960175800451679E-3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3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3.685760480879631E-4</v>
      </c>
      <c r="D19" s="11">
        <f>TREND(Calculations!D$151:D$152,Calculations!$A$151:$A$152,$A19)</f>
        <v>0</v>
      </c>
      <c r="E19" s="11">
        <f>TREND(Calculations!E$151:E$152,Calculations!$A$151:$A$152,$A19)</f>
        <v>1.4344581330991008E-3</v>
      </c>
      <c r="F19" s="11">
        <f>TREND(Calculations!F$151:F$152,Calculations!$A$151:$A$152,$A19)</f>
        <v>0</v>
      </c>
      <c r="G19" s="11">
        <f>TREND(Calculations!G$151:G$152,Calculations!$A$151:$A$152,$A19)</f>
        <v>6.7539070433415782E-2</v>
      </c>
      <c r="H19" s="11">
        <f>TREND(Calculations!H$151:H$152,Calculations!$A$151:$A$152,$A19)</f>
        <v>8.9255172726165899E-3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3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3.7355680549455705E-4</v>
      </c>
      <c r="D20" s="11">
        <f>TREND(Calculations!D$151:D$152,Calculations!$A$151:$A$152,$A20)</f>
        <v>0</v>
      </c>
      <c r="E20" s="11">
        <f>TREND(Calculations!E$151:E$152,Calculations!$A$151:$A$152,$A20)</f>
        <v>1.4543811627254766E-3</v>
      </c>
      <c r="F20" s="11">
        <f>TREND(Calculations!F$151:F$152,Calculations!$A$151:$A$152,$A20)</f>
        <v>0</v>
      </c>
      <c r="G20" s="11">
        <f>TREND(Calculations!G$151:G$152,Calculations!$A$151:$A$152,$A20)</f>
        <v>6.8435606766602763E-2</v>
      </c>
      <c r="H20" s="11">
        <f>TREND(Calculations!H$151:H$152,Calculations!$A$151:$A$152,$A20)</f>
        <v>9.0550169651880119E-3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3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3.7853756290115101E-4</v>
      </c>
      <c r="D21" s="11">
        <f>TREND(Calculations!D$151:D$152,Calculations!$A$151:$A$152,$A21)</f>
        <v>0</v>
      </c>
      <c r="E21" s="11">
        <f>TREND(Calculations!E$151:E$152,Calculations!$A$151:$A$152,$A21)</f>
        <v>1.4743041923518524E-3</v>
      </c>
      <c r="F21" s="11">
        <f>TREND(Calculations!F$151:F$152,Calculations!$A$151:$A$152,$A21)</f>
        <v>0</v>
      </c>
      <c r="G21" s="11">
        <f>TREND(Calculations!G$151:G$152,Calculations!$A$151:$A$152,$A21)</f>
        <v>6.9332143099789745E-2</v>
      </c>
      <c r="H21" s="11">
        <f>TREND(Calculations!H$151:H$152,Calculations!$A$151:$A$152,$A21)</f>
        <v>9.1845166577594894E-3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3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3.8351832030774496E-4</v>
      </c>
      <c r="D22" s="11">
        <f>TREND(Calculations!D$151:D$152,Calculations!$A$151:$A$152,$A22)</f>
        <v>0</v>
      </c>
      <c r="E22" s="11">
        <f>TREND(Calculations!E$151:E$152,Calculations!$A$151:$A$152,$A22)</f>
        <v>1.4942272219782282E-3</v>
      </c>
      <c r="F22" s="11">
        <f>TREND(Calculations!F$151:F$152,Calculations!$A$151:$A$152,$A22)</f>
        <v>0</v>
      </c>
      <c r="G22" s="11">
        <f>TREND(Calculations!G$151:G$152,Calculations!$A$151:$A$152,$A22)</f>
        <v>7.0228679432976726E-2</v>
      </c>
      <c r="H22" s="11">
        <f>TREND(Calculations!H$151:H$152,Calculations!$A$151:$A$152,$A22)</f>
        <v>9.3140163503309115E-3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3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3.8849907771433892E-4</v>
      </c>
      <c r="D23" s="11">
        <f>TREND(Calculations!D$151:D$152,Calculations!$A$151:$A$152,$A23)</f>
        <v>0</v>
      </c>
      <c r="E23" s="11">
        <f>TREND(Calculations!E$151:E$152,Calculations!$A$151:$A$152,$A23)</f>
        <v>1.514150251604604E-3</v>
      </c>
      <c r="F23" s="11">
        <f>TREND(Calculations!F$151:F$152,Calculations!$A$151:$A$152,$A23)</f>
        <v>0</v>
      </c>
      <c r="G23" s="11">
        <f>TREND(Calculations!G$151:G$152,Calculations!$A$151:$A$152,$A23)</f>
        <v>7.1125215766163707E-2</v>
      </c>
      <c r="H23" s="11">
        <f>TREND(Calculations!H$151:H$152,Calculations!$A$151:$A$152,$A23)</f>
        <v>9.443516042902389E-3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3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3.9347983512093287E-4</v>
      </c>
      <c r="D24" s="11">
        <f>TREND(Calculations!D$151:D$152,Calculations!$A$151:$A$152,$A24)</f>
        <v>0</v>
      </c>
      <c r="E24" s="11">
        <f>TREND(Calculations!E$151:E$152,Calculations!$A$151:$A$152,$A24)</f>
        <v>1.5340732812309799E-3</v>
      </c>
      <c r="F24" s="11">
        <f>TREND(Calculations!F$151:F$152,Calculations!$A$151:$A$152,$A24)</f>
        <v>0</v>
      </c>
      <c r="G24" s="11">
        <f>TREND(Calculations!G$151:G$152,Calculations!$A$151:$A$152,$A24)</f>
        <v>7.2021752099350467E-2</v>
      </c>
      <c r="H24" s="11">
        <f>TREND(Calculations!H$151:H$152,Calculations!$A$151:$A$152,$A24)</f>
        <v>9.573015735473811E-3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3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3.9846059252752683E-4</v>
      </c>
      <c r="D25" s="11">
        <f>TREND(Calculations!D$151:D$152,Calculations!$A$151:$A$152,$A25)</f>
        <v>0</v>
      </c>
      <c r="E25" s="11">
        <f>TREND(Calculations!E$151:E$152,Calculations!$A$151:$A$152,$A25)</f>
        <v>1.5539963108573557E-3</v>
      </c>
      <c r="F25" s="11">
        <f>TREND(Calculations!F$151:F$152,Calculations!$A$151:$A$152,$A25)</f>
        <v>0</v>
      </c>
      <c r="G25" s="11">
        <f>TREND(Calculations!G$151:G$152,Calculations!$A$151:$A$152,$A25)</f>
        <v>7.2918288432537448E-2</v>
      </c>
      <c r="H25" s="11">
        <f>TREND(Calculations!H$151:H$152,Calculations!$A$151:$A$152,$A25)</f>
        <v>9.7025154280452885E-3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3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4.0344134993412079E-4</v>
      </c>
      <c r="D26" s="11">
        <f>TREND(Calculations!D$151:D$152,Calculations!$A$151:$A$152,$A26)</f>
        <v>0</v>
      </c>
      <c r="E26" s="11">
        <f>TREND(Calculations!E$151:E$152,Calculations!$A$151:$A$152,$A26)</f>
        <v>1.5739193404837315E-3</v>
      </c>
      <c r="F26" s="11">
        <f>TREND(Calculations!F$151:F$152,Calculations!$A$151:$A$152,$A26)</f>
        <v>0</v>
      </c>
      <c r="G26" s="11">
        <f>TREND(Calculations!G$151:G$152,Calculations!$A$151:$A$152,$A26)</f>
        <v>7.3814824765724429E-2</v>
      </c>
      <c r="H26" s="11">
        <f>TREND(Calculations!H$151:H$152,Calculations!$A$151:$A$152,$A26)</f>
        <v>9.8320151206167106E-3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3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4.0842210734071474E-4</v>
      </c>
      <c r="D27" s="11">
        <f>TREND(Calculations!D$151:D$152,Calculations!$A$151:$A$152,$A27)</f>
        <v>0</v>
      </c>
      <c r="E27" s="11">
        <f>TREND(Calculations!E$151:E$152,Calculations!$A$151:$A$152,$A27)</f>
        <v>1.5938423701101073E-3</v>
      </c>
      <c r="F27" s="11">
        <f>TREND(Calculations!F$151:F$152,Calculations!$A$151:$A$152,$A27)</f>
        <v>0</v>
      </c>
      <c r="G27" s="11">
        <f>TREND(Calculations!G$151:G$152,Calculations!$A$151:$A$152,$A27)</f>
        <v>7.4711361098911411E-2</v>
      </c>
      <c r="H27" s="11">
        <f>TREND(Calculations!H$151:H$152,Calculations!$A$151:$A$152,$A27)</f>
        <v>9.9615148131881881E-3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3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4.134028647473087E-4</v>
      </c>
      <c r="D28" s="11">
        <f>TREND(Calculations!D$151:D$152,Calculations!$A$151:$A$152,$A28)</f>
        <v>0</v>
      </c>
      <c r="E28" s="11">
        <f>TREND(Calculations!E$151:E$152,Calculations!$A$151:$A$152,$A28)</f>
        <v>1.6137653997364831E-3</v>
      </c>
      <c r="F28" s="11">
        <f>TREND(Calculations!F$151:F$152,Calculations!$A$151:$A$152,$A28)</f>
        <v>0</v>
      </c>
      <c r="G28" s="11">
        <f>TREND(Calculations!G$151:G$152,Calculations!$A$151:$A$152,$A28)</f>
        <v>7.560789743209817E-2</v>
      </c>
      <c r="H28" s="11">
        <f>TREND(Calculations!H$151:H$152,Calculations!$A$151:$A$152,$A28)</f>
        <v>1.009101450575961E-2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3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4.1838362215390439E-4</v>
      </c>
      <c r="D29" s="11">
        <f>TREND(Calculations!D$151:D$152,Calculations!$A$151:$A$152,$A29)</f>
        <v>0</v>
      </c>
      <c r="E29" s="11">
        <f>TREND(Calculations!E$151:E$152,Calculations!$A$151:$A$152,$A29)</f>
        <v>1.6336884293628659E-3</v>
      </c>
      <c r="F29" s="11">
        <f>TREND(Calculations!F$151:F$152,Calculations!$A$151:$A$152,$A29)</f>
        <v>0</v>
      </c>
      <c r="G29" s="11">
        <f>TREND(Calculations!G$151:G$152,Calculations!$A$151:$A$152,$A29)</f>
        <v>7.6504433765285151E-2</v>
      </c>
      <c r="H29" s="11">
        <f>TREND(Calculations!H$151:H$152,Calculations!$A$151:$A$152,$A29)</f>
        <v>1.0220514198331032E-2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3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4.2336437956049834E-4</v>
      </c>
      <c r="D30" s="11">
        <f>TREND(Calculations!D$151:D$152,Calculations!$A$151:$A$152,$A30)</f>
        <v>0</v>
      </c>
      <c r="E30" s="11">
        <f>TREND(Calculations!E$151:E$152,Calculations!$A$151:$A$152,$A30)</f>
        <v>1.6536114589892417E-3</v>
      </c>
      <c r="F30" s="11">
        <f>TREND(Calculations!F$151:F$152,Calculations!$A$151:$A$152,$A30)</f>
        <v>0</v>
      </c>
      <c r="G30" s="11">
        <f>TREND(Calculations!G$151:G$152,Calculations!$A$151:$A$152,$A30)</f>
        <v>7.7400970098472133E-2</v>
      </c>
      <c r="H30" s="11">
        <f>TREND(Calculations!H$151:H$152,Calculations!$A$151:$A$152,$A30)</f>
        <v>1.035001389090251E-2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3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4.283451369670923E-4</v>
      </c>
      <c r="D31" s="11">
        <f>TREND(Calculations!D$151:D$152,Calculations!$A$151:$A$152,$A31)</f>
        <v>0</v>
      </c>
      <c r="E31" s="11">
        <f>TREND(Calculations!E$151:E$152,Calculations!$A$151:$A$152,$A31)</f>
        <v>1.6735344886156175E-3</v>
      </c>
      <c r="F31" s="11">
        <f>TREND(Calculations!F$151:F$152,Calculations!$A$151:$A$152,$A31)</f>
        <v>0</v>
      </c>
      <c r="G31" s="11">
        <f>TREND(Calculations!G$151:G$152,Calculations!$A$151:$A$152,$A31)</f>
        <v>7.8297506431659114E-2</v>
      </c>
      <c r="H31" s="11">
        <f>TREND(Calculations!H$151:H$152,Calculations!$A$151:$A$152,$A31)</f>
        <v>1.0479513583473932E-2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3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4.3332589437368625E-4</v>
      </c>
      <c r="D32" s="11">
        <f>TREND(Calculations!D$151:D$152,Calculations!$A$151:$A$152,$A32)</f>
        <v>0</v>
      </c>
      <c r="E32" s="11">
        <f>TREND(Calculations!E$151:E$152,Calculations!$A$151:$A$152,$A32)</f>
        <v>1.6934575182419934E-3</v>
      </c>
      <c r="F32" s="11">
        <f>TREND(Calculations!F$151:F$152,Calculations!$A$151:$A$152,$A32)</f>
        <v>0</v>
      </c>
      <c r="G32" s="11">
        <f>TREND(Calculations!G$151:G$152,Calculations!$A$151:$A$152,$A32)</f>
        <v>7.9194042764846095E-2</v>
      </c>
      <c r="H32" s="11">
        <f>TREND(Calculations!H$151:H$152,Calculations!$A$151:$A$152,$A32)</f>
        <v>1.0609013276045409E-2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3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4.3830665178028021E-4</v>
      </c>
      <c r="D33" s="11">
        <f>TREND(Calculations!D$151:D$152,Calculations!$A$151:$A$152,$A33)</f>
        <v>0</v>
      </c>
      <c r="E33" s="11">
        <f>TREND(Calculations!E$151:E$152,Calculations!$A$151:$A$152,$A33)</f>
        <v>1.7133805478683692E-3</v>
      </c>
      <c r="F33" s="11">
        <f>TREND(Calculations!F$151:F$152,Calculations!$A$151:$A$152,$A33)</f>
        <v>0</v>
      </c>
      <c r="G33" s="11">
        <f>TREND(Calculations!G$151:G$152,Calculations!$A$151:$A$152,$A33)</f>
        <v>8.0090579098032855E-2</v>
      </c>
      <c r="H33" s="11">
        <f>TREND(Calculations!H$151:H$152,Calculations!$A$151:$A$152,$A33)</f>
        <v>1.0738512968616831E-2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3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4.4328740918687416E-4</v>
      </c>
      <c r="D34" s="11">
        <f>TREND(Calculations!D$151:D$152,Calculations!$A$151:$A$152,$A34)</f>
        <v>0</v>
      </c>
      <c r="E34" s="11">
        <f>TREND(Calculations!E$151:E$152,Calculations!$A$151:$A$152,$A34)</f>
        <v>1.733303577494745E-3</v>
      </c>
      <c r="F34" s="11">
        <f>TREND(Calculations!F$151:F$152,Calculations!$A$151:$A$152,$A34)</f>
        <v>0</v>
      </c>
      <c r="G34" s="11">
        <f>TREND(Calculations!G$151:G$152,Calculations!$A$151:$A$152,$A34)</f>
        <v>8.0987115431219836E-2</v>
      </c>
      <c r="H34" s="11">
        <f>TREND(Calculations!H$151:H$152,Calculations!$A$151:$A$152,$A34)</f>
        <v>1.0868012661188309E-2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3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4.4826816659346812E-4</v>
      </c>
      <c r="D35" s="11">
        <f>TREND(Calculations!D$151:D$152,Calculations!$A$151:$A$152,$A35)</f>
        <v>0</v>
      </c>
      <c r="E35" s="11">
        <f>TREND(Calculations!E$151:E$152,Calculations!$A$151:$A$152,$A35)</f>
        <v>1.7532266071211208E-3</v>
      </c>
      <c r="F35" s="11">
        <f>TREND(Calculations!F$151:F$152,Calculations!$A$151:$A$152,$A35)</f>
        <v>0</v>
      </c>
      <c r="G35" s="11">
        <f>TREND(Calculations!G$151:G$152,Calculations!$A$151:$A$152,$A35)</f>
        <v>8.1883651764406817E-2</v>
      </c>
      <c r="H35" s="11">
        <f>TREND(Calculations!H$151:H$152,Calculations!$A$151:$A$152,$A35)</f>
        <v>1.0997512353759731E-2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3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4.5324892400006207E-4</v>
      </c>
      <c r="D36" s="11">
        <f>TREND(Calculations!D$151:D$152,Calculations!$A$151:$A$152,$A36)</f>
        <v>0</v>
      </c>
      <c r="E36" s="11">
        <f>TREND(Calculations!E$151:E$152,Calculations!$A$151:$A$152,$A36)</f>
        <v>1.7731496367474966E-3</v>
      </c>
      <c r="F36" s="11">
        <f>TREND(Calculations!F$151:F$152,Calculations!$A$151:$A$152,$A36)</f>
        <v>0</v>
      </c>
      <c r="G36" s="11">
        <f>TREND(Calculations!G$151:G$152,Calculations!$A$151:$A$152,$A36)</f>
        <v>8.2780188097593799E-2</v>
      </c>
      <c r="H36" s="11">
        <f>TREND(Calculations!H$151:H$152,Calculations!$A$151:$A$152,$A36)</f>
        <v>1.1127012046331153E-2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3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4.5822968140665603E-4</v>
      </c>
      <c r="D37" s="11">
        <f>TREND(Calculations!D$151:D$152,Calculations!$A$151:$A$152,$A37)</f>
        <v>0</v>
      </c>
      <c r="E37" s="11">
        <f>TREND(Calculations!E$151:E$152,Calculations!$A$151:$A$152,$A37)</f>
        <v>1.7930726663738725E-3</v>
      </c>
      <c r="F37" s="11">
        <f>TREND(Calculations!F$151:F$152,Calculations!$A$151:$A$152,$A37)</f>
        <v>0</v>
      </c>
      <c r="G37" s="11">
        <f>TREND(Calculations!G$151:G$152,Calculations!$A$151:$A$152,$A37)</f>
        <v>8.367672443078078E-2</v>
      </c>
      <c r="H37" s="11">
        <f>TREND(Calculations!H$151:H$152,Calculations!$A$151:$A$152,$A37)</f>
        <v>1.125651173890263E-2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M37"/>
  <sheetViews>
    <sheetView workbookViewId="0"/>
  </sheetViews>
  <sheetFormatPr defaultColWidth="9.109375" defaultRowHeight="14.4" x14ac:dyDescent="0.3"/>
  <cols>
    <col min="1" max="1" width="10.5546875" style="18" customWidth="1"/>
    <col min="2" max="16384" width="9.109375" style="18"/>
  </cols>
  <sheetData>
    <row r="1" spans="1:13" ht="28.8" x14ac:dyDescent="0.3">
      <c r="A1" s="21" t="s">
        <v>84</v>
      </c>
      <c r="B1" s="8" t="s">
        <v>23</v>
      </c>
      <c r="C1" s="8" t="s">
        <v>13</v>
      </c>
      <c r="D1" s="12" t="s">
        <v>24</v>
      </c>
      <c r="E1" s="8" t="s">
        <v>21</v>
      </c>
      <c r="F1" s="8" t="s">
        <v>25</v>
      </c>
      <c r="G1" s="8" t="s">
        <v>26</v>
      </c>
      <c r="H1" s="8" t="s">
        <v>19</v>
      </c>
      <c r="I1" s="8" t="s">
        <v>41</v>
      </c>
      <c r="J1" s="8" t="s">
        <v>42</v>
      </c>
      <c r="K1" s="8" t="s">
        <v>27</v>
      </c>
      <c r="L1" s="8" t="s">
        <v>28</v>
      </c>
      <c r="M1" s="8" t="s">
        <v>40</v>
      </c>
    </row>
    <row r="2" spans="1:13" x14ac:dyDescent="0.3">
      <c r="A2" s="18">
        <v>2015</v>
      </c>
      <c r="B2" s="11">
        <f>TREND(Calculations!B$150:B$151,Calculations!$A$150:$A$151,$A2)</f>
        <v>0</v>
      </c>
      <c r="C2" s="11">
        <f>TREND(Calculations!C$150:C$151,Calculations!$A$150:$A$151,$A2)</f>
        <v>2.7892241476927017E-4</v>
      </c>
      <c r="D2" s="11">
        <f>TREND(Calculations!D$150:D$151,Calculations!$A$150:$A$151,$A2)</f>
        <v>0</v>
      </c>
      <c r="E2" s="11">
        <f>TREND(Calculations!E$150:E$151,Calculations!$A$150:$A$151,$A2)</f>
        <v>1.0957666294506979E-3</v>
      </c>
      <c r="F2" s="11">
        <f>TREND(Calculations!F$150:F$151,Calculations!$A$150:$A$151,$A2)</f>
        <v>0</v>
      </c>
      <c r="G2" s="11">
        <f>TREND(Calculations!G$150:G$151,Calculations!$A$150:$A$151,$A2)</f>
        <v>5.1799877028578578E-2</v>
      </c>
      <c r="H2" s="11">
        <f>TREND(Calculations!H$150:H$151,Calculations!$A$150:$A$151,$A2)</f>
        <v>6.6742149248360527E-3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3">
      <c r="A3" s="18">
        <v>2016</v>
      </c>
      <c r="B3" s="11">
        <f>TREND(Calculations!B$150:B$151,Calculations!$A$150:$A$151,$A3)</f>
        <v>0</v>
      </c>
      <c r="C3" s="11">
        <f>TREND(Calculations!C$150:C$151,Calculations!$A$150:$A$151,$A3)</f>
        <v>2.8489932365718257E-4</v>
      </c>
      <c r="D3" s="11">
        <f>TREND(Calculations!D$150:D$151,Calculations!$A$150:$A$151,$A3)</f>
        <v>0</v>
      </c>
      <c r="E3" s="11">
        <f>TREND(Calculations!E$150:E$151,Calculations!$A$150:$A$151,$A3)</f>
        <v>1.1156896590770737E-3</v>
      </c>
      <c r="F3" s="11">
        <f>TREND(Calculations!F$150:F$151,Calculations!$A$150:$A$151,$A3)</f>
        <v>0</v>
      </c>
      <c r="G3" s="11">
        <f>TREND(Calculations!G$150:G$151,Calculations!$A$150:$A$151,$A3)</f>
        <v>5.2796028509897397E-2</v>
      </c>
      <c r="H3" s="11">
        <f>TREND(Calculations!H$150:H$151,Calculations!$A$150:$A$151,$A3)</f>
        <v>6.8136761322206696E-3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3">
      <c r="A4" s="18">
        <v>2017</v>
      </c>
      <c r="B4" s="11">
        <f>TREND(Calculations!B$150:B$151,Calculations!$A$150:$A$151,$A4)</f>
        <v>0</v>
      </c>
      <c r="C4" s="11">
        <f>TREND(Calculations!C$150:C$151,Calculations!$A$150:$A$151,$A4)</f>
        <v>2.9087623254509497E-4</v>
      </c>
      <c r="D4" s="11">
        <f>TREND(Calculations!D$150:D$151,Calculations!$A$150:$A$151,$A4)</f>
        <v>0</v>
      </c>
      <c r="E4" s="11">
        <f>TREND(Calculations!E$150:E$151,Calculations!$A$150:$A$151,$A4)</f>
        <v>1.1356126887034496E-3</v>
      </c>
      <c r="F4" s="11">
        <f>TREND(Calculations!F$150:F$151,Calculations!$A$150:$A$151,$A4)</f>
        <v>0</v>
      </c>
      <c r="G4" s="11">
        <f>TREND(Calculations!G$150:G$151,Calculations!$A$150:$A$151,$A4)</f>
        <v>5.3792179991216216E-2</v>
      </c>
      <c r="H4" s="11">
        <f>TREND(Calculations!H$150:H$151,Calculations!$A$150:$A$151,$A4)</f>
        <v>6.9531373396052865E-3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3">
      <c r="A5" s="18">
        <v>2018</v>
      </c>
      <c r="B5" s="11">
        <f>TREND(Calculations!B$150:B$151,Calculations!$A$150:$A$151,$A5)</f>
        <v>0</v>
      </c>
      <c r="C5" s="11">
        <f>TREND(Calculations!C$150:C$151,Calculations!$A$150:$A$151,$A5)</f>
        <v>2.9685314143300737E-4</v>
      </c>
      <c r="D5" s="11">
        <f>TREND(Calculations!D$150:D$151,Calculations!$A$150:$A$151,$A5)</f>
        <v>0</v>
      </c>
      <c r="E5" s="11">
        <f>TREND(Calculations!E$150:E$151,Calculations!$A$150:$A$151,$A5)</f>
        <v>1.1555357183298254E-3</v>
      </c>
      <c r="F5" s="11">
        <f>TREND(Calculations!F$150:F$151,Calculations!$A$150:$A$151,$A5)</f>
        <v>0</v>
      </c>
      <c r="G5" s="11">
        <f>TREND(Calculations!G$150:G$151,Calculations!$A$150:$A$151,$A5)</f>
        <v>5.4788331472535035E-2</v>
      </c>
      <c r="H5" s="11">
        <f>TREND(Calculations!H$150:H$151,Calculations!$A$150:$A$151,$A5)</f>
        <v>7.0925985469899588E-3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3">
      <c r="A6" s="18">
        <v>2019</v>
      </c>
      <c r="B6" s="11">
        <f>TREND(Calculations!B$150:B$151,Calculations!$A$150:$A$151,$A6)</f>
        <v>0</v>
      </c>
      <c r="C6" s="11">
        <f>TREND(Calculations!C$150:C$151,Calculations!$A$150:$A$151,$A6)</f>
        <v>3.028300503209215E-4</v>
      </c>
      <c r="D6" s="11">
        <f>TREND(Calculations!D$150:D$151,Calculations!$A$150:$A$151,$A6)</f>
        <v>0</v>
      </c>
      <c r="E6" s="11">
        <f>TREND(Calculations!E$150:E$151,Calculations!$A$150:$A$151,$A6)</f>
        <v>1.1754587479562012E-3</v>
      </c>
      <c r="F6" s="11">
        <f>TREND(Calculations!F$150:F$151,Calculations!$A$150:$A$151,$A6)</f>
        <v>0</v>
      </c>
      <c r="G6" s="11">
        <f>TREND(Calculations!G$150:G$151,Calculations!$A$150:$A$151,$A6)</f>
        <v>5.5784482953853853E-2</v>
      </c>
      <c r="H6" s="11">
        <f>TREND(Calculations!H$150:H$151,Calculations!$A$150:$A$151,$A6)</f>
        <v>7.2320597543745757E-3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3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3.088069592088339E-4</v>
      </c>
      <c r="D7" s="14">
        <f>TREND(Calculations!D$150:D$151,Calculations!$A$150:$A$151,$A7)</f>
        <v>0</v>
      </c>
      <c r="E7" s="14">
        <f>TREND(Calculations!E$150:E$151,Calculations!$A$150:$A$151,$A7)</f>
        <v>1.195381777582577E-3</v>
      </c>
      <c r="F7" s="14">
        <f>TREND(Calculations!F$150:F$151,Calculations!$A$150:$A$151,$A7)</f>
        <v>0</v>
      </c>
      <c r="G7" s="14">
        <f>TREND(Calculations!G$150:G$151,Calculations!$A$150:$A$151,$A7)</f>
        <v>5.6780634435172672E-2</v>
      </c>
      <c r="H7" s="14">
        <f>TREND(Calculations!H$150:H$151,Calculations!$A$150:$A$151,$A7)</f>
        <v>7.3715209617591926E-3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3">
      <c r="A8" s="1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3.1378771661542786E-4</v>
      </c>
      <c r="D8" s="11">
        <f>TREND(Calculations!D$151:D$152,Calculations!$A$151:$A$152,$A8)</f>
        <v>0</v>
      </c>
      <c r="E8" s="11">
        <f>TREND(Calculations!E$151:E$152,Calculations!$A$151:$A$152,$A8)</f>
        <v>1.2153048072089598E-3</v>
      </c>
      <c r="F8" s="11">
        <f>TREND(Calculations!F$151:F$152,Calculations!$A$151:$A$152,$A8)</f>
        <v>0</v>
      </c>
      <c r="G8" s="11">
        <f>TREND(Calculations!G$151:G$152,Calculations!$A$151:$A$152,$A8)</f>
        <v>5.7677170768359654E-2</v>
      </c>
      <c r="H8" s="11">
        <f>TREND(Calculations!H$151:H$152,Calculations!$A$151:$A$152,$A8)</f>
        <v>7.5010206543306701E-3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3">
      <c r="A9" s="18">
        <v>2022</v>
      </c>
      <c r="B9" s="11">
        <f>TREND(Calculations!B$151:B$152,Calculations!$A$151:$A$152,$A9)</f>
        <v>0</v>
      </c>
      <c r="C9" s="11">
        <f>TREND(Calculations!C$151:C$152,Calculations!$A$151:$A$152,$A9)</f>
        <v>3.1876847402202181E-4</v>
      </c>
      <c r="D9" s="11">
        <f>TREND(Calculations!D$151:D$152,Calculations!$A$151:$A$152,$A9)</f>
        <v>0</v>
      </c>
      <c r="E9" s="11">
        <f>TREND(Calculations!E$151:E$152,Calculations!$A$151:$A$152,$A9)</f>
        <v>1.2352278368353356E-3</v>
      </c>
      <c r="F9" s="11">
        <f>TREND(Calculations!F$151:F$152,Calculations!$A$151:$A$152,$A9)</f>
        <v>0</v>
      </c>
      <c r="G9" s="11">
        <f>TREND(Calculations!G$151:G$152,Calculations!$A$151:$A$152,$A9)</f>
        <v>5.8573707101546413E-2</v>
      </c>
      <c r="H9" s="11">
        <f>TREND(Calculations!H$151:H$152,Calculations!$A$151:$A$152,$A9)</f>
        <v>7.6305203469021476E-3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3">
      <c r="A10" s="18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3.2374923142861577E-4</v>
      </c>
      <c r="D10" s="11">
        <f>TREND(Calculations!D$151:D$152,Calculations!$A$151:$A$152,$A10)</f>
        <v>0</v>
      </c>
      <c r="E10" s="11">
        <f>TREND(Calculations!E$151:E$152,Calculations!$A$151:$A$152,$A10)</f>
        <v>1.2551508664617114E-3</v>
      </c>
      <c r="F10" s="11">
        <f>TREND(Calculations!F$151:F$152,Calculations!$A$151:$A$152,$A10)</f>
        <v>0</v>
      </c>
      <c r="G10" s="11">
        <f>TREND(Calculations!G$151:G$152,Calculations!$A$151:$A$152,$A10)</f>
        <v>5.9470243434733394E-2</v>
      </c>
      <c r="H10" s="11">
        <f>TREND(Calculations!H$151:H$152,Calculations!$A$151:$A$152,$A10)</f>
        <v>7.7600200394735697E-3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3">
      <c r="A11" s="18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3.2872998883520972E-4</v>
      </c>
      <c r="D11" s="11">
        <f>TREND(Calculations!D$151:D$152,Calculations!$A$151:$A$152,$A11)</f>
        <v>0</v>
      </c>
      <c r="E11" s="11">
        <f>TREND(Calculations!E$151:E$152,Calculations!$A$151:$A$152,$A11)</f>
        <v>1.2750738960880872E-3</v>
      </c>
      <c r="F11" s="11">
        <f>TREND(Calculations!F$151:F$152,Calculations!$A$151:$A$152,$A11)</f>
        <v>0</v>
      </c>
      <c r="G11" s="11">
        <f>TREND(Calculations!G$151:G$152,Calculations!$A$151:$A$152,$A11)</f>
        <v>6.0366779767920375E-2</v>
      </c>
      <c r="H11" s="11">
        <f>TREND(Calculations!H$151:H$152,Calculations!$A$151:$A$152,$A11)</f>
        <v>7.8895197320450472E-3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3">
      <c r="A12" s="18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3.3371074624180368E-4</v>
      </c>
      <c r="D12" s="11">
        <f>TREND(Calculations!D$151:D$152,Calculations!$A$151:$A$152,$A12)</f>
        <v>0</v>
      </c>
      <c r="E12" s="11">
        <f>TREND(Calculations!E$151:E$152,Calculations!$A$151:$A$152,$A12)</f>
        <v>1.2949969257144631E-3</v>
      </c>
      <c r="F12" s="11">
        <f>TREND(Calculations!F$151:F$152,Calculations!$A$151:$A$152,$A12)</f>
        <v>0</v>
      </c>
      <c r="G12" s="11">
        <f>TREND(Calculations!G$151:G$152,Calculations!$A$151:$A$152,$A12)</f>
        <v>6.1263316101107357E-2</v>
      </c>
      <c r="H12" s="11">
        <f>TREND(Calculations!H$151:H$152,Calculations!$A$151:$A$152,$A12)</f>
        <v>8.0190194246164692E-3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3">
      <c r="A13" s="18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3.3869150364839763E-4</v>
      </c>
      <c r="D13" s="11">
        <f>TREND(Calculations!D$151:D$152,Calculations!$A$151:$A$152,$A13)</f>
        <v>0</v>
      </c>
      <c r="E13" s="11">
        <f>TREND(Calculations!E$151:E$152,Calculations!$A$151:$A$152,$A13)</f>
        <v>1.3149199553408389E-3</v>
      </c>
      <c r="F13" s="11">
        <f>TREND(Calculations!F$151:F$152,Calculations!$A$151:$A$152,$A13)</f>
        <v>0</v>
      </c>
      <c r="G13" s="11">
        <f>TREND(Calculations!G$151:G$152,Calculations!$A$151:$A$152,$A13)</f>
        <v>6.2159852434294338E-2</v>
      </c>
      <c r="H13" s="11">
        <f>TREND(Calculations!H$151:H$152,Calculations!$A$151:$A$152,$A13)</f>
        <v>8.1485191171878912E-3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3">
      <c r="A14" s="18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3.4367226105499159E-4</v>
      </c>
      <c r="D14" s="11">
        <f>TREND(Calculations!D$151:D$152,Calculations!$A$151:$A$152,$A14)</f>
        <v>0</v>
      </c>
      <c r="E14" s="11">
        <f>TREND(Calculations!E$151:E$152,Calculations!$A$151:$A$152,$A14)</f>
        <v>1.3348429849672147E-3</v>
      </c>
      <c r="F14" s="11">
        <f>TREND(Calculations!F$151:F$152,Calculations!$A$151:$A$152,$A14)</f>
        <v>0</v>
      </c>
      <c r="G14" s="11">
        <f>TREND(Calculations!G$151:G$152,Calculations!$A$151:$A$152,$A14)</f>
        <v>6.3056388767481097E-2</v>
      </c>
      <c r="H14" s="11">
        <f>TREND(Calculations!H$151:H$152,Calculations!$A$151:$A$152,$A14)</f>
        <v>8.2780188097593688E-3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3">
      <c r="A15" s="18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3.4865301846158554E-4</v>
      </c>
      <c r="D15" s="11">
        <f>TREND(Calculations!D$151:D$152,Calculations!$A$151:$A$152,$A15)</f>
        <v>0</v>
      </c>
      <c r="E15" s="11">
        <f>TREND(Calculations!E$151:E$152,Calculations!$A$151:$A$152,$A15)</f>
        <v>1.3547660145935905E-3</v>
      </c>
      <c r="F15" s="11">
        <f>TREND(Calculations!F$151:F$152,Calculations!$A$151:$A$152,$A15)</f>
        <v>0</v>
      </c>
      <c r="G15" s="11">
        <f>TREND(Calculations!G$151:G$152,Calculations!$A$151:$A$152,$A15)</f>
        <v>6.3952925100668079E-2</v>
      </c>
      <c r="H15" s="11">
        <f>TREND(Calculations!H$151:H$152,Calculations!$A$151:$A$152,$A15)</f>
        <v>8.4075185023307908E-3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3">
      <c r="A16" s="18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3.5363377586818123E-4</v>
      </c>
      <c r="D16" s="11">
        <f>TREND(Calculations!D$151:D$152,Calculations!$A$151:$A$152,$A16)</f>
        <v>0</v>
      </c>
      <c r="E16" s="11">
        <f>TREND(Calculations!E$151:E$152,Calculations!$A$151:$A$152,$A16)</f>
        <v>1.3746890442199733E-3</v>
      </c>
      <c r="F16" s="11">
        <f>TREND(Calculations!F$151:F$152,Calculations!$A$151:$A$152,$A16)</f>
        <v>0</v>
      </c>
      <c r="G16" s="11">
        <f>TREND(Calculations!G$151:G$152,Calculations!$A$151:$A$152,$A16)</f>
        <v>6.484946143385506E-2</v>
      </c>
      <c r="H16" s="11">
        <f>TREND(Calculations!H$151:H$152,Calculations!$A$151:$A$152,$A16)</f>
        <v>8.5370181949022683E-3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3">
      <c r="A17" s="18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3.5861453327477519E-4</v>
      </c>
      <c r="D17" s="11">
        <f>TREND(Calculations!D$151:D$152,Calculations!$A$151:$A$152,$A17)</f>
        <v>0</v>
      </c>
      <c r="E17" s="11">
        <f>TREND(Calculations!E$151:E$152,Calculations!$A$151:$A$152,$A17)</f>
        <v>1.3946120738463491E-3</v>
      </c>
      <c r="F17" s="11">
        <f>TREND(Calculations!F$151:F$152,Calculations!$A$151:$A$152,$A17)</f>
        <v>0</v>
      </c>
      <c r="G17" s="11">
        <f>TREND(Calculations!G$151:G$152,Calculations!$A$151:$A$152,$A17)</f>
        <v>6.5745997767042041E-2</v>
      </c>
      <c r="H17" s="11">
        <f>TREND(Calculations!H$151:H$152,Calculations!$A$151:$A$152,$A17)</f>
        <v>8.6665178874736903E-3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3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3.6359529068136914E-4</v>
      </c>
      <c r="D18" s="11">
        <f>TREND(Calculations!D$151:D$152,Calculations!$A$151:$A$152,$A18)</f>
        <v>0</v>
      </c>
      <c r="E18" s="11">
        <f>TREND(Calculations!E$151:E$152,Calculations!$A$151:$A$152,$A18)</f>
        <v>1.4145351034727249E-3</v>
      </c>
      <c r="F18" s="11">
        <f>TREND(Calculations!F$151:F$152,Calculations!$A$151:$A$152,$A18)</f>
        <v>0</v>
      </c>
      <c r="G18" s="11">
        <f>TREND(Calculations!G$151:G$152,Calculations!$A$151:$A$152,$A18)</f>
        <v>6.6642534100229023E-2</v>
      </c>
      <c r="H18" s="11">
        <f>TREND(Calculations!H$151:H$152,Calculations!$A$151:$A$152,$A18)</f>
        <v>8.7960175800451679E-3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3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3.685760480879631E-4</v>
      </c>
      <c r="D19" s="11">
        <f>TREND(Calculations!D$151:D$152,Calculations!$A$151:$A$152,$A19)</f>
        <v>0</v>
      </c>
      <c r="E19" s="11">
        <f>TREND(Calculations!E$151:E$152,Calculations!$A$151:$A$152,$A19)</f>
        <v>1.4344581330991008E-3</v>
      </c>
      <c r="F19" s="11">
        <f>TREND(Calculations!F$151:F$152,Calculations!$A$151:$A$152,$A19)</f>
        <v>0</v>
      </c>
      <c r="G19" s="11">
        <f>TREND(Calculations!G$151:G$152,Calculations!$A$151:$A$152,$A19)</f>
        <v>6.7539070433415782E-2</v>
      </c>
      <c r="H19" s="11">
        <f>TREND(Calculations!H$151:H$152,Calculations!$A$151:$A$152,$A19)</f>
        <v>8.9255172726165899E-3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3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3.7355680549455705E-4</v>
      </c>
      <c r="D20" s="11">
        <f>TREND(Calculations!D$151:D$152,Calculations!$A$151:$A$152,$A20)</f>
        <v>0</v>
      </c>
      <c r="E20" s="11">
        <f>TREND(Calculations!E$151:E$152,Calculations!$A$151:$A$152,$A20)</f>
        <v>1.4543811627254766E-3</v>
      </c>
      <c r="F20" s="11">
        <f>TREND(Calculations!F$151:F$152,Calculations!$A$151:$A$152,$A20)</f>
        <v>0</v>
      </c>
      <c r="G20" s="11">
        <f>TREND(Calculations!G$151:G$152,Calculations!$A$151:$A$152,$A20)</f>
        <v>6.8435606766602763E-2</v>
      </c>
      <c r="H20" s="11">
        <f>TREND(Calculations!H$151:H$152,Calculations!$A$151:$A$152,$A20)</f>
        <v>9.0550169651880119E-3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3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3.7853756290115101E-4</v>
      </c>
      <c r="D21" s="11">
        <f>TREND(Calculations!D$151:D$152,Calculations!$A$151:$A$152,$A21)</f>
        <v>0</v>
      </c>
      <c r="E21" s="11">
        <f>TREND(Calculations!E$151:E$152,Calculations!$A$151:$A$152,$A21)</f>
        <v>1.4743041923518524E-3</v>
      </c>
      <c r="F21" s="11">
        <f>TREND(Calculations!F$151:F$152,Calculations!$A$151:$A$152,$A21)</f>
        <v>0</v>
      </c>
      <c r="G21" s="11">
        <f>TREND(Calculations!G$151:G$152,Calculations!$A$151:$A$152,$A21)</f>
        <v>6.9332143099789745E-2</v>
      </c>
      <c r="H21" s="11">
        <f>TREND(Calculations!H$151:H$152,Calculations!$A$151:$A$152,$A21)</f>
        <v>9.1845166577594894E-3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3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3.8351832030774496E-4</v>
      </c>
      <c r="D22" s="11">
        <f>TREND(Calculations!D$151:D$152,Calculations!$A$151:$A$152,$A22)</f>
        <v>0</v>
      </c>
      <c r="E22" s="11">
        <f>TREND(Calculations!E$151:E$152,Calculations!$A$151:$A$152,$A22)</f>
        <v>1.4942272219782282E-3</v>
      </c>
      <c r="F22" s="11">
        <f>TREND(Calculations!F$151:F$152,Calculations!$A$151:$A$152,$A22)</f>
        <v>0</v>
      </c>
      <c r="G22" s="11">
        <f>TREND(Calculations!G$151:G$152,Calculations!$A$151:$A$152,$A22)</f>
        <v>7.0228679432976726E-2</v>
      </c>
      <c r="H22" s="11">
        <f>TREND(Calculations!H$151:H$152,Calculations!$A$151:$A$152,$A22)</f>
        <v>9.3140163503309115E-3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3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3.8849907771433892E-4</v>
      </c>
      <c r="D23" s="11">
        <f>TREND(Calculations!D$151:D$152,Calculations!$A$151:$A$152,$A23)</f>
        <v>0</v>
      </c>
      <c r="E23" s="11">
        <f>TREND(Calculations!E$151:E$152,Calculations!$A$151:$A$152,$A23)</f>
        <v>1.514150251604604E-3</v>
      </c>
      <c r="F23" s="11">
        <f>TREND(Calculations!F$151:F$152,Calculations!$A$151:$A$152,$A23)</f>
        <v>0</v>
      </c>
      <c r="G23" s="11">
        <f>TREND(Calculations!G$151:G$152,Calculations!$A$151:$A$152,$A23)</f>
        <v>7.1125215766163707E-2</v>
      </c>
      <c r="H23" s="11">
        <f>TREND(Calculations!H$151:H$152,Calculations!$A$151:$A$152,$A23)</f>
        <v>9.443516042902389E-3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3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3.9347983512093287E-4</v>
      </c>
      <c r="D24" s="11">
        <f>TREND(Calculations!D$151:D$152,Calculations!$A$151:$A$152,$A24)</f>
        <v>0</v>
      </c>
      <c r="E24" s="11">
        <f>TREND(Calculations!E$151:E$152,Calculations!$A$151:$A$152,$A24)</f>
        <v>1.5340732812309799E-3</v>
      </c>
      <c r="F24" s="11">
        <f>TREND(Calculations!F$151:F$152,Calculations!$A$151:$A$152,$A24)</f>
        <v>0</v>
      </c>
      <c r="G24" s="11">
        <f>TREND(Calculations!G$151:G$152,Calculations!$A$151:$A$152,$A24)</f>
        <v>7.2021752099350467E-2</v>
      </c>
      <c r="H24" s="11">
        <f>TREND(Calculations!H$151:H$152,Calculations!$A$151:$A$152,$A24)</f>
        <v>9.573015735473811E-3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3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3.9846059252752683E-4</v>
      </c>
      <c r="D25" s="11">
        <f>TREND(Calculations!D$151:D$152,Calculations!$A$151:$A$152,$A25)</f>
        <v>0</v>
      </c>
      <c r="E25" s="11">
        <f>TREND(Calculations!E$151:E$152,Calculations!$A$151:$A$152,$A25)</f>
        <v>1.5539963108573557E-3</v>
      </c>
      <c r="F25" s="11">
        <f>TREND(Calculations!F$151:F$152,Calculations!$A$151:$A$152,$A25)</f>
        <v>0</v>
      </c>
      <c r="G25" s="11">
        <f>TREND(Calculations!G$151:G$152,Calculations!$A$151:$A$152,$A25)</f>
        <v>7.2918288432537448E-2</v>
      </c>
      <c r="H25" s="11">
        <f>TREND(Calculations!H$151:H$152,Calculations!$A$151:$A$152,$A25)</f>
        <v>9.7025154280452885E-3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3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4.0344134993412079E-4</v>
      </c>
      <c r="D26" s="11">
        <f>TREND(Calculations!D$151:D$152,Calculations!$A$151:$A$152,$A26)</f>
        <v>0</v>
      </c>
      <c r="E26" s="11">
        <f>TREND(Calculations!E$151:E$152,Calculations!$A$151:$A$152,$A26)</f>
        <v>1.5739193404837315E-3</v>
      </c>
      <c r="F26" s="11">
        <f>TREND(Calculations!F$151:F$152,Calculations!$A$151:$A$152,$A26)</f>
        <v>0</v>
      </c>
      <c r="G26" s="11">
        <f>TREND(Calculations!G$151:G$152,Calculations!$A$151:$A$152,$A26)</f>
        <v>7.3814824765724429E-2</v>
      </c>
      <c r="H26" s="11">
        <f>TREND(Calculations!H$151:H$152,Calculations!$A$151:$A$152,$A26)</f>
        <v>9.8320151206167106E-3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3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4.0842210734071474E-4</v>
      </c>
      <c r="D27" s="11">
        <f>TREND(Calculations!D$151:D$152,Calculations!$A$151:$A$152,$A27)</f>
        <v>0</v>
      </c>
      <c r="E27" s="11">
        <f>TREND(Calculations!E$151:E$152,Calculations!$A$151:$A$152,$A27)</f>
        <v>1.5938423701101073E-3</v>
      </c>
      <c r="F27" s="11">
        <f>TREND(Calculations!F$151:F$152,Calculations!$A$151:$A$152,$A27)</f>
        <v>0</v>
      </c>
      <c r="G27" s="11">
        <f>TREND(Calculations!G$151:G$152,Calculations!$A$151:$A$152,$A27)</f>
        <v>7.4711361098911411E-2</v>
      </c>
      <c r="H27" s="11">
        <f>TREND(Calculations!H$151:H$152,Calculations!$A$151:$A$152,$A27)</f>
        <v>9.9615148131881881E-3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3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4.134028647473087E-4</v>
      </c>
      <c r="D28" s="11">
        <f>TREND(Calculations!D$151:D$152,Calculations!$A$151:$A$152,$A28)</f>
        <v>0</v>
      </c>
      <c r="E28" s="11">
        <f>TREND(Calculations!E$151:E$152,Calculations!$A$151:$A$152,$A28)</f>
        <v>1.6137653997364831E-3</v>
      </c>
      <c r="F28" s="11">
        <f>TREND(Calculations!F$151:F$152,Calculations!$A$151:$A$152,$A28)</f>
        <v>0</v>
      </c>
      <c r="G28" s="11">
        <f>TREND(Calculations!G$151:G$152,Calculations!$A$151:$A$152,$A28)</f>
        <v>7.560789743209817E-2</v>
      </c>
      <c r="H28" s="11">
        <f>TREND(Calculations!H$151:H$152,Calculations!$A$151:$A$152,$A28)</f>
        <v>1.009101450575961E-2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3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4.1838362215390439E-4</v>
      </c>
      <c r="D29" s="11">
        <f>TREND(Calculations!D$151:D$152,Calculations!$A$151:$A$152,$A29)</f>
        <v>0</v>
      </c>
      <c r="E29" s="11">
        <f>TREND(Calculations!E$151:E$152,Calculations!$A$151:$A$152,$A29)</f>
        <v>1.6336884293628659E-3</v>
      </c>
      <c r="F29" s="11">
        <f>TREND(Calculations!F$151:F$152,Calculations!$A$151:$A$152,$A29)</f>
        <v>0</v>
      </c>
      <c r="G29" s="11">
        <f>TREND(Calculations!G$151:G$152,Calculations!$A$151:$A$152,$A29)</f>
        <v>7.6504433765285151E-2</v>
      </c>
      <c r="H29" s="11">
        <f>TREND(Calculations!H$151:H$152,Calculations!$A$151:$A$152,$A29)</f>
        <v>1.0220514198331032E-2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3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4.2336437956049834E-4</v>
      </c>
      <c r="D30" s="11">
        <f>TREND(Calculations!D$151:D$152,Calculations!$A$151:$A$152,$A30)</f>
        <v>0</v>
      </c>
      <c r="E30" s="11">
        <f>TREND(Calculations!E$151:E$152,Calculations!$A$151:$A$152,$A30)</f>
        <v>1.6536114589892417E-3</v>
      </c>
      <c r="F30" s="11">
        <f>TREND(Calculations!F$151:F$152,Calculations!$A$151:$A$152,$A30)</f>
        <v>0</v>
      </c>
      <c r="G30" s="11">
        <f>TREND(Calculations!G$151:G$152,Calculations!$A$151:$A$152,$A30)</f>
        <v>7.7400970098472133E-2</v>
      </c>
      <c r="H30" s="11">
        <f>TREND(Calculations!H$151:H$152,Calculations!$A$151:$A$152,$A30)</f>
        <v>1.035001389090251E-2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3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4.283451369670923E-4</v>
      </c>
      <c r="D31" s="11">
        <f>TREND(Calculations!D$151:D$152,Calculations!$A$151:$A$152,$A31)</f>
        <v>0</v>
      </c>
      <c r="E31" s="11">
        <f>TREND(Calculations!E$151:E$152,Calculations!$A$151:$A$152,$A31)</f>
        <v>1.6735344886156175E-3</v>
      </c>
      <c r="F31" s="11">
        <f>TREND(Calculations!F$151:F$152,Calculations!$A$151:$A$152,$A31)</f>
        <v>0</v>
      </c>
      <c r="G31" s="11">
        <f>TREND(Calculations!G$151:G$152,Calculations!$A$151:$A$152,$A31)</f>
        <v>7.8297506431659114E-2</v>
      </c>
      <c r="H31" s="11">
        <f>TREND(Calculations!H$151:H$152,Calculations!$A$151:$A$152,$A31)</f>
        <v>1.0479513583473932E-2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3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4.3332589437368625E-4</v>
      </c>
      <c r="D32" s="11">
        <f>TREND(Calculations!D$151:D$152,Calculations!$A$151:$A$152,$A32)</f>
        <v>0</v>
      </c>
      <c r="E32" s="11">
        <f>TREND(Calculations!E$151:E$152,Calculations!$A$151:$A$152,$A32)</f>
        <v>1.6934575182419934E-3</v>
      </c>
      <c r="F32" s="11">
        <f>TREND(Calculations!F$151:F$152,Calculations!$A$151:$A$152,$A32)</f>
        <v>0</v>
      </c>
      <c r="G32" s="11">
        <f>TREND(Calculations!G$151:G$152,Calculations!$A$151:$A$152,$A32)</f>
        <v>7.9194042764846095E-2</v>
      </c>
      <c r="H32" s="11">
        <f>TREND(Calculations!H$151:H$152,Calculations!$A$151:$A$152,$A32)</f>
        <v>1.0609013276045409E-2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3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4.3830665178028021E-4</v>
      </c>
      <c r="D33" s="11">
        <f>TREND(Calculations!D$151:D$152,Calculations!$A$151:$A$152,$A33)</f>
        <v>0</v>
      </c>
      <c r="E33" s="11">
        <f>TREND(Calculations!E$151:E$152,Calculations!$A$151:$A$152,$A33)</f>
        <v>1.7133805478683692E-3</v>
      </c>
      <c r="F33" s="11">
        <f>TREND(Calculations!F$151:F$152,Calculations!$A$151:$A$152,$A33)</f>
        <v>0</v>
      </c>
      <c r="G33" s="11">
        <f>TREND(Calculations!G$151:G$152,Calculations!$A$151:$A$152,$A33)</f>
        <v>8.0090579098032855E-2</v>
      </c>
      <c r="H33" s="11">
        <f>TREND(Calculations!H$151:H$152,Calculations!$A$151:$A$152,$A33)</f>
        <v>1.0738512968616831E-2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3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4.4328740918687416E-4</v>
      </c>
      <c r="D34" s="11">
        <f>TREND(Calculations!D$151:D$152,Calculations!$A$151:$A$152,$A34)</f>
        <v>0</v>
      </c>
      <c r="E34" s="11">
        <f>TREND(Calculations!E$151:E$152,Calculations!$A$151:$A$152,$A34)</f>
        <v>1.733303577494745E-3</v>
      </c>
      <c r="F34" s="11">
        <f>TREND(Calculations!F$151:F$152,Calculations!$A$151:$A$152,$A34)</f>
        <v>0</v>
      </c>
      <c r="G34" s="11">
        <f>TREND(Calculations!G$151:G$152,Calculations!$A$151:$A$152,$A34)</f>
        <v>8.0987115431219836E-2</v>
      </c>
      <c r="H34" s="11">
        <f>TREND(Calculations!H$151:H$152,Calculations!$A$151:$A$152,$A34)</f>
        <v>1.0868012661188309E-2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3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4.4826816659346812E-4</v>
      </c>
      <c r="D35" s="11">
        <f>TREND(Calculations!D$151:D$152,Calculations!$A$151:$A$152,$A35)</f>
        <v>0</v>
      </c>
      <c r="E35" s="11">
        <f>TREND(Calculations!E$151:E$152,Calculations!$A$151:$A$152,$A35)</f>
        <v>1.7532266071211208E-3</v>
      </c>
      <c r="F35" s="11">
        <f>TREND(Calculations!F$151:F$152,Calculations!$A$151:$A$152,$A35)</f>
        <v>0</v>
      </c>
      <c r="G35" s="11">
        <f>TREND(Calculations!G$151:G$152,Calculations!$A$151:$A$152,$A35)</f>
        <v>8.1883651764406817E-2</v>
      </c>
      <c r="H35" s="11">
        <f>TREND(Calculations!H$151:H$152,Calculations!$A$151:$A$152,$A35)</f>
        <v>1.0997512353759731E-2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3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4.5324892400006207E-4</v>
      </c>
      <c r="D36" s="11">
        <f>TREND(Calculations!D$151:D$152,Calculations!$A$151:$A$152,$A36)</f>
        <v>0</v>
      </c>
      <c r="E36" s="11">
        <f>TREND(Calculations!E$151:E$152,Calculations!$A$151:$A$152,$A36)</f>
        <v>1.7731496367474966E-3</v>
      </c>
      <c r="F36" s="11">
        <f>TREND(Calculations!F$151:F$152,Calculations!$A$151:$A$152,$A36)</f>
        <v>0</v>
      </c>
      <c r="G36" s="11">
        <f>TREND(Calculations!G$151:G$152,Calculations!$A$151:$A$152,$A36)</f>
        <v>8.2780188097593799E-2</v>
      </c>
      <c r="H36" s="11">
        <f>TREND(Calculations!H$151:H$152,Calculations!$A$151:$A$152,$A36)</f>
        <v>1.1127012046331153E-2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3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4.5822968140665603E-4</v>
      </c>
      <c r="D37" s="11">
        <f>TREND(Calculations!D$151:D$152,Calculations!$A$151:$A$152,$A37)</f>
        <v>0</v>
      </c>
      <c r="E37" s="11">
        <f>TREND(Calculations!E$151:E$152,Calculations!$A$151:$A$152,$A37)</f>
        <v>1.7930726663738725E-3</v>
      </c>
      <c r="F37" s="11">
        <f>TREND(Calculations!F$151:F$152,Calculations!$A$151:$A$152,$A37)</f>
        <v>0</v>
      </c>
      <c r="G37" s="11">
        <f>TREND(Calculations!G$151:G$152,Calculations!$A$151:$A$152,$A37)</f>
        <v>8.367672443078078E-2</v>
      </c>
      <c r="H37" s="11">
        <f>TREND(Calculations!H$151:H$152,Calculations!$A$151:$A$152,$A37)</f>
        <v>1.125651173890263E-2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M37"/>
  <sheetViews>
    <sheetView workbookViewId="0"/>
  </sheetViews>
  <sheetFormatPr defaultRowHeight="14.4" x14ac:dyDescent="0.3"/>
  <cols>
    <col min="1" max="1" width="10.5546875" customWidth="1"/>
  </cols>
  <sheetData>
    <row r="1" spans="1:13" ht="28.8" x14ac:dyDescent="0.3">
      <c r="A1" s="21" t="s">
        <v>84</v>
      </c>
      <c r="B1" s="8" t="s">
        <v>23</v>
      </c>
      <c r="C1" s="8" t="s">
        <v>13</v>
      </c>
      <c r="D1" s="12" t="s">
        <v>24</v>
      </c>
      <c r="E1" s="8" t="s">
        <v>21</v>
      </c>
      <c r="F1" s="8" t="s">
        <v>25</v>
      </c>
      <c r="G1" s="8" t="s">
        <v>26</v>
      </c>
      <c r="H1" s="8" t="s">
        <v>19</v>
      </c>
      <c r="I1" s="8" t="s">
        <v>41</v>
      </c>
      <c r="J1" s="8" t="s">
        <v>42</v>
      </c>
      <c r="K1" s="8" t="s">
        <v>27</v>
      </c>
      <c r="L1" s="8" t="s">
        <v>28</v>
      </c>
      <c r="M1" s="8" t="s">
        <v>40</v>
      </c>
    </row>
    <row r="2" spans="1:13" x14ac:dyDescent="0.3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2.7892241476927017E-4</v>
      </c>
      <c r="D2" s="11">
        <f>TREND(Calculations!D$156:D$157,Calculations!$A$156:$A$157,$A2)</f>
        <v>0</v>
      </c>
      <c r="E2" s="11">
        <f>TREND(Calculations!E$156:E$157,Calculations!$A$156:$A$157,$A2)</f>
        <v>1.0957666294506979E-3</v>
      </c>
      <c r="F2" s="11">
        <f>TREND(Calculations!F$156:F$157,Calculations!$A$156:$A$157,$A2)</f>
        <v>0</v>
      </c>
      <c r="G2" s="11">
        <f>TREND(Calculations!G$156:G$157,Calculations!$A$156:$A$157,$A2)</f>
        <v>8.1684421468143142E-2</v>
      </c>
      <c r="H2" s="11">
        <f>TREND(Calculations!H$156:H$157,Calculations!$A$156:$A$157,$A2)</f>
        <v>4.5822968140665499E-3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x14ac:dyDescent="0.3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2.8489932365718257E-4</v>
      </c>
      <c r="D3" s="11">
        <f>TREND(Calculations!D$156:D$157,Calculations!$A$156:$A$157,$A3)</f>
        <v>0</v>
      </c>
      <c r="E3" s="11">
        <f>TREND(Calculations!E$156:E$157,Calculations!$A$156:$A$157,$A3)</f>
        <v>1.1156896590770737E-3</v>
      </c>
      <c r="F3" s="11">
        <f>TREND(Calculations!F$156:F$157,Calculations!$A$156:$A$157,$A3)</f>
        <v>0</v>
      </c>
      <c r="G3" s="11">
        <f>TREND(Calculations!G$156:G$157,Calculations!$A$156:$A$157,$A3)</f>
        <v>8.3477494134517105E-2</v>
      </c>
      <c r="H3" s="11">
        <f>TREND(Calculations!H$156:H$157,Calculations!$A$156:$A$157,$A3)</f>
        <v>4.6619889325720532E-3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x14ac:dyDescent="0.3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2.9087623254509497E-4</v>
      </c>
      <c r="D4" s="11">
        <f>TREND(Calculations!D$156:D$157,Calculations!$A$156:$A$157,$A4)</f>
        <v>0</v>
      </c>
      <c r="E4" s="11">
        <f>TREND(Calculations!E$156:E$157,Calculations!$A$156:$A$157,$A4)</f>
        <v>1.1356126887034496E-3</v>
      </c>
      <c r="F4" s="11">
        <f>TREND(Calculations!F$156:F$157,Calculations!$A$156:$A$157,$A4)</f>
        <v>0</v>
      </c>
      <c r="G4" s="11">
        <f>TREND(Calculations!G$156:G$157,Calculations!$A$156:$A$157,$A4)</f>
        <v>8.5270566800890624E-2</v>
      </c>
      <c r="H4" s="11">
        <f>TREND(Calculations!H$156:H$157,Calculations!$A$156:$A$157,$A4)</f>
        <v>4.7416810510775564E-3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x14ac:dyDescent="0.3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2.9685314143300737E-4</v>
      </c>
      <c r="D5" s="11">
        <f>TREND(Calculations!D$156:D$157,Calculations!$A$156:$A$157,$A5)</f>
        <v>0</v>
      </c>
      <c r="E5" s="11">
        <f>TREND(Calculations!E$156:E$157,Calculations!$A$156:$A$157,$A5)</f>
        <v>1.1555357183298254E-3</v>
      </c>
      <c r="F5" s="11">
        <f>TREND(Calculations!F$156:F$157,Calculations!$A$156:$A$157,$A5)</f>
        <v>0</v>
      </c>
      <c r="G5" s="11">
        <f>TREND(Calculations!G$156:G$157,Calculations!$A$156:$A$157,$A5)</f>
        <v>8.7063639467264586E-2</v>
      </c>
      <c r="H5" s="11">
        <f>TREND(Calculations!H$156:H$157,Calculations!$A$156:$A$157,$A5)</f>
        <v>4.8213731695830875E-3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x14ac:dyDescent="0.3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3.028300503209215E-4</v>
      </c>
      <c r="D6" s="11">
        <f>TREND(Calculations!D$156:D$157,Calculations!$A$156:$A$157,$A6)</f>
        <v>0</v>
      </c>
      <c r="E6" s="11">
        <f>TREND(Calculations!E$156:E$157,Calculations!$A$156:$A$157,$A6)</f>
        <v>1.1754587479562012E-3</v>
      </c>
      <c r="F6" s="11">
        <f>TREND(Calculations!F$156:F$157,Calculations!$A$156:$A$157,$A6)</f>
        <v>0</v>
      </c>
      <c r="G6" s="11">
        <f>TREND(Calculations!G$156:G$157,Calculations!$A$156:$A$157,$A6)</f>
        <v>8.8856712133638549E-2</v>
      </c>
      <c r="H6" s="11">
        <f>TREND(Calculations!H$156:H$157,Calculations!$A$156:$A$157,$A6)</f>
        <v>4.9010652880885908E-3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x14ac:dyDescent="0.3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3.088069592088339E-4</v>
      </c>
      <c r="D7" s="14">
        <f>TREND(Calculations!D$156:D$157,Calculations!$A$156:$A$157,$A7)</f>
        <v>0</v>
      </c>
      <c r="E7" s="14">
        <f>TREND(Calculations!E$156:E$157,Calculations!$A$156:$A$157,$A7)</f>
        <v>1.195381777582577E-3</v>
      </c>
      <c r="F7" s="14">
        <f>TREND(Calculations!F$156:F$157,Calculations!$A$156:$A$157,$A7)</f>
        <v>0</v>
      </c>
      <c r="G7" s="14">
        <f>TREND(Calculations!G$156:G$157,Calculations!$A$156:$A$157,$A7)</f>
        <v>9.0649784800012512E-2</v>
      </c>
      <c r="H7" s="14">
        <f>TREND(Calculations!H$156:H$157,Calculations!$A$156:$A$157,$A7)</f>
        <v>4.980757406594094E-3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x14ac:dyDescent="0.3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3.1378771661542786E-4</v>
      </c>
      <c r="D8" s="11">
        <f>TREND(Calculations!D$157:D$158,Calculations!$A$157:$A$158,$A8)</f>
        <v>0</v>
      </c>
      <c r="E8" s="11">
        <f>TREND(Calculations!E$157:E$158,Calculations!$A$157:$A$158,$A8)</f>
        <v>1.2153048072089598E-3</v>
      </c>
      <c r="F8" s="11">
        <f>TREND(Calculations!F$157:F$158,Calculations!$A$157:$A$158,$A8)</f>
        <v>0</v>
      </c>
      <c r="G8" s="11">
        <f>TREND(Calculations!G$157:G$158,Calculations!$A$157:$A$158,$A8)</f>
        <v>9.254247261451809E-2</v>
      </c>
      <c r="H8" s="11">
        <f>TREND(Calculations!H$157:H$158,Calculations!$A$157:$A$158,$A8)</f>
        <v>5.080372554725987E-3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x14ac:dyDescent="0.3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3.1876847402202181E-4</v>
      </c>
      <c r="D9" s="11">
        <f>TREND(Calculations!D$157:D$158,Calculations!$A$157:$A$158,$A9)</f>
        <v>0</v>
      </c>
      <c r="E9" s="11">
        <f>TREND(Calculations!E$157:E$158,Calculations!$A$157:$A$158,$A9)</f>
        <v>1.2352278368353356E-3</v>
      </c>
      <c r="F9" s="11">
        <f>TREND(Calculations!F$157:F$158,Calculations!$A$157:$A$158,$A9)</f>
        <v>0</v>
      </c>
      <c r="G9" s="11">
        <f>TREND(Calculations!G$157:G$158,Calculations!$A$157:$A$158,$A9)</f>
        <v>9.4435160429024112E-2</v>
      </c>
      <c r="H9" s="11">
        <f>TREND(Calculations!H$157:H$158,Calculations!$A$157:$A$158,$A9)</f>
        <v>5.17998770285788E-3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x14ac:dyDescent="0.3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3.2374923142861577E-4</v>
      </c>
      <c r="D10" s="11">
        <f>TREND(Calculations!D$157:D$158,Calculations!$A$157:$A$158,$A10)</f>
        <v>0</v>
      </c>
      <c r="E10" s="11">
        <f>TREND(Calculations!E$157:E$158,Calculations!$A$157:$A$158,$A10)</f>
        <v>1.2551508664617114E-3</v>
      </c>
      <c r="F10" s="11">
        <f>TREND(Calculations!F$157:F$158,Calculations!$A$157:$A$158,$A10)</f>
        <v>0</v>
      </c>
      <c r="G10" s="11">
        <f>TREND(Calculations!G$157:G$158,Calculations!$A$157:$A$158,$A10)</f>
        <v>9.632784824352969E-2</v>
      </c>
      <c r="H10" s="11">
        <f>TREND(Calculations!H$157:H$158,Calculations!$A$157:$A$158,$A10)</f>
        <v>5.2796028509897452E-3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x14ac:dyDescent="0.3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3.2872998883520972E-4</v>
      </c>
      <c r="D11" s="11">
        <f>TREND(Calculations!D$157:D$158,Calculations!$A$157:$A$158,$A11)</f>
        <v>0</v>
      </c>
      <c r="E11" s="11">
        <f>TREND(Calculations!E$157:E$158,Calculations!$A$157:$A$158,$A11)</f>
        <v>1.2750738960880872E-3</v>
      </c>
      <c r="F11" s="11">
        <f>TREND(Calculations!F$157:F$158,Calculations!$A$157:$A$158,$A11)</f>
        <v>0</v>
      </c>
      <c r="G11" s="11">
        <f>TREND(Calculations!G$157:G$158,Calculations!$A$157:$A$158,$A11)</f>
        <v>9.8220536058035712E-2</v>
      </c>
      <c r="H11" s="11">
        <f>TREND(Calculations!H$157:H$158,Calculations!$A$157:$A$158,$A11)</f>
        <v>5.3792179991216382E-3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x14ac:dyDescent="0.3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3.3371074624180368E-4</v>
      </c>
      <c r="D12" s="11">
        <f>TREND(Calculations!D$157:D$158,Calculations!$A$157:$A$158,$A12)</f>
        <v>0</v>
      </c>
      <c r="E12" s="11">
        <f>TREND(Calculations!E$157:E$158,Calculations!$A$157:$A$158,$A12)</f>
        <v>1.2949969257144631E-3</v>
      </c>
      <c r="F12" s="11">
        <f>TREND(Calculations!F$157:F$158,Calculations!$A$157:$A$158,$A12)</f>
        <v>0</v>
      </c>
      <c r="G12" s="11">
        <f>TREND(Calculations!G$157:G$158,Calculations!$A$157:$A$158,$A12)</f>
        <v>0.10011322387254129</v>
      </c>
      <c r="H12" s="11">
        <f>TREND(Calculations!H$157:H$158,Calculations!$A$157:$A$158,$A12)</f>
        <v>5.4788331472535035E-3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x14ac:dyDescent="0.3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3.3869150364839763E-4</v>
      </c>
      <c r="D13" s="11">
        <f>TREND(Calculations!D$157:D$158,Calculations!$A$157:$A$158,$A13)</f>
        <v>0</v>
      </c>
      <c r="E13" s="11">
        <f>TREND(Calculations!E$157:E$158,Calculations!$A$157:$A$158,$A13)</f>
        <v>1.3149199553408389E-3</v>
      </c>
      <c r="F13" s="11">
        <f>TREND(Calculations!F$157:F$158,Calculations!$A$157:$A$158,$A13)</f>
        <v>0</v>
      </c>
      <c r="G13" s="11">
        <f>TREND(Calculations!G$157:G$158,Calculations!$A$157:$A$158,$A13)</f>
        <v>0.10200591168704687</v>
      </c>
      <c r="H13" s="11">
        <f>TREND(Calculations!H$157:H$158,Calculations!$A$157:$A$158,$A13)</f>
        <v>5.5784482953853964E-3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x14ac:dyDescent="0.3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3.4367226105499159E-4</v>
      </c>
      <c r="D14" s="11">
        <f>TREND(Calculations!D$157:D$158,Calculations!$A$157:$A$158,$A14)</f>
        <v>0</v>
      </c>
      <c r="E14" s="11">
        <f>TREND(Calculations!E$157:E$158,Calculations!$A$157:$A$158,$A14)</f>
        <v>1.3348429849672147E-3</v>
      </c>
      <c r="F14" s="11">
        <f>TREND(Calculations!F$157:F$158,Calculations!$A$157:$A$158,$A14)</f>
        <v>0</v>
      </c>
      <c r="G14" s="11">
        <f>TREND(Calculations!G$157:G$158,Calculations!$A$157:$A$158,$A14)</f>
        <v>0.10389859950155289</v>
      </c>
      <c r="H14" s="11">
        <f>TREND(Calculations!H$157:H$158,Calculations!$A$157:$A$158,$A14)</f>
        <v>5.6780634435172894E-3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x14ac:dyDescent="0.3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3.4865301846158554E-4</v>
      </c>
      <c r="D15" s="11">
        <f>TREND(Calculations!D$157:D$158,Calculations!$A$157:$A$158,$A15)</f>
        <v>0</v>
      </c>
      <c r="E15" s="11">
        <f>TREND(Calculations!E$157:E$158,Calculations!$A$157:$A$158,$A15)</f>
        <v>1.3547660145935905E-3</v>
      </c>
      <c r="F15" s="11">
        <f>TREND(Calculations!F$157:F$158,Calculations!$A$157:$A$158,$A15)</f>
        <v>0</v>
      </c>
      <c r="G15" s="11">
        <f>TREND(Calculations!G$157:G$158,Calculations!$A$157:$A$158,$A15)</f>
        <v>0.10579128731605847</v>
      </c>
      <c r="H15" s="11">
        <f>TREND(Calculations!H$157:H$158,Calculations!$A$157:$A$158,$A15)</f>
        <v>5.7776785916491546E-3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x14ac:dyDescent="0.3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3.5363377586818123E-4</v>
      </c>
      <c r="D16" s="11">
        <f>TREND(Calculations!D$157:D$158,Calculations!$A$157:$A$158,$A16)</f>
        <v>0</v>
      </c>
      <c r="E16" s="11">
        <f>TREND(Calculations!E$157:E$158,Calculations!$A$157:$A$158,$A16)</f>
        <v>1.3746890442199733E-3</v>
      </c>
      <c r="F16" s="11">
        <f>TREND(Calculations!F$157:F$158,Calculations!$A$157:$A$158,$A16)</f>
        <v>0</v>
      </c>
      <c r="G16" s="11">
        <f>TREND(Calculations!G$157:G$158,Calculations!$A$157:$A$158,$A16)</f>
        <v>0.10768397513056449</v>
      </c>
      <c r="H16" s="11">
        <f>TREND(Calculations!H$157:H$158,Calculations!$A$157:$A$158,$A16)</f>
        <v>5.8772937397810476E-3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x14ac:dyDescent="0.3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3.5861453327477519E-4</v>
      </c>
      <c r="D17" s="11">
        <f>TREND(Calculations!D$157:D$158,Calculations!$A$157:$A$158,$A17)</f>
        <v>0</v>
      </c>
      <c r="E17" s="11">
        <f>TREND(Calculations!E$157:E$158,Calculations!$A$157:$A$158,$A17)</f>
        <v>1.3946120738463491E-3</v>
      </c>
      <c r="F17" s="11">
        <f>TREND(Calculations!F$157:F$158,Calculations!$A$157:$A$158,$A17)</f>
        <v>0</v>
      </c>
      <c r="G17" s="11">
        <f>TREND(Calculations!G$157:G$158,Calculations!$A$157:$A$158,$A17)</f>
        <v>0.10957666294507007</v>
      </c>
      <c r="H17" s="11">
        <f>TREND(Calculations!H$157:H$158,Calculations!$A$157:$A$158,$A17)</f>
        <v>5.9769088879129129E-3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x14ac:dyDescent="0.3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3.6359529068136914E-4</v>
      </c>
      <c r="D18" s="11">
        <f>TREND(Calculations!D$157:D$158,Calculations!$A$157:$A$158,$A18)</f>
        <v>0</v>
      </c>
      <c r="E18" s="11">
        <f>TREND(Calculations!E$157:E$158,Calculations!$A$157:$A$158,$A18)</f>
        <v>1.4145351034727249E-3</v>
      </c>
      <c r="F18" s="11">
        <f>TREND(Calculations!F$157:F$158,Calculations!$A$157:$A$158,$A18)</f>
        <v>0</v>
      </c>
      <c r="G18" s="11">
        <f>TREND(Calculations!G$157:G$158,Calculations!$A$157:$A$158,$A18)</f>
        <v>0.11146935075957565</v>
      </c>
      <c r="H18" s="11">
        <f>TREND(Calculations!H$157:H$158,Calculations!$A$157:$A$158,$A18)</f>
        <v>6.0765240360448058E-3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x14ac:dyDescent="0.3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3.685760480879631E-4</v>
      </c>
      <c r="D19" s="11">
        <f>TREND(Calculations!D$157:D$158,Calculations!$A$157:$A$158,$A19)</f>
        <v>0</v>
      </c>
      <c r="E19" s="11">
        <f>TREND(Calculations!E$157:E$158,Calculations!$A$157:$A$158,$A19)</f>
        <v>1.4344581330991008E-3</v>
      </c>
      <c r="F19" s="11">
        <f>TREND(Calculations!F$157:F$158,Calculations!$A$157:$A$158,$A19)</f>
        <v>0</v>
      </c>
      <c r="G19" s="11">
        <f>TREND(Calculations!G$157:G$158,Calculations!$A$157:$A$158,$A19)</f>
        <v>0.11336203857408167</v>
      </c>
      <c r="H19" s="11">
        <f>TREND(Calculations!H$157:H$158,Calculations!$A$157:$A$158,$A19)</f>
        <v>6.1761391841766988E-3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x14ac:dyDescent="0.3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3.7355680549455705E-4</v>
      </c>
      <c r="D20" s="11">
        <f>TREND(Calculations!D$157:D$158,Calculations!$A$157:$A$158,$A20)</f>
        <v>0</v>
      </c>
      <c r="E20" s="11">
        <f>TREND(Calculations!E$157:E$158,Calculations!$A$157:$A$158,$A20)</f>
        <v>1.4543811627254766E-3</v>
      </c>
      <c r="F20" s="11">
        <f>TREND(Calculations!F$157:F$158,Calculations!$A$157:$A$158,$A20)</f>
        <v>0</v>
      </c>
      <c r="G20" s="11">
        <f>TREND(Calculations!G$157:G$158,Calculations!$A$157:$A$158,$A20)</f>
        <v>0.11525472638858725</v>
      </c>
      <c r="H20" s="11">
        <f>TREND(Calculations!H$157:H$158,Calculations!$A$157:$A$158,$A20)</f>
        <v>6.2757543323085641E-3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x14ac:dyDescent="0.3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3.7853756290115101E-4</v>
      </c>
      <c r="D21" s="11">
        <f>TREND(Calculations!D$157:D$158,Calculations!$A$157:$A$158,$A21)</f>
        <v>0</v>
      </c>
      <c r="E21" s="11">
        <f>TREND(Calculations!E$157:E$158,Calculations!$A$157:$A$158,$A21)</f>
        <v>1.4743041923518524E-3</v>
      </c>
      <c r="F21" s="11">
        <f>TREND(Calculations!F$157:F$158,Calculations!$A$157:$A$158,$A21)</f>
        <v>0</v>
      </c>
      <c r="G21" s="11">
        <f>TREND(Calculations!G$157:G$158,Calculations!$A$157:$A$158,$A21)</f>
        <v>0.11714741420309283</v>
      </c>
      <c r="H21" s="11">
        <f>TREND(Calculations!H$157:H$158,Calculations!$A$157:$A$158,$A21)</f>
        <v>6.375369480440457E-3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x14ac:dyDescent="0.3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3.8351832030774496E-4</v>
      </c>
      <c r="D22" s="11">
        <f>TREND(Calculations!D$157:D$158,Calculations!$A$157:$A$158,$A22)</f>
        <v>0</v>
      </c>
      <c r="E22" s="11">
        <f>TREND(Calculations!E$157:E$158,Calculations!$A$157:$A$158,$A22)</f>
        <v>1.4942272219782282E-3</v>
      </c>
      <c r="F22" s="11">
        <f>TREND(Calculations!F$157:F$158,Calculations!$A$157:$A$158,$A22)</f>
        <v>0</v>
      </c>
      <c r="G22" s="11">
        <f>TREND(Calculations!G$157:G$158,Calculations!$A$157:$A$158,$A22)</f>
        <v>0.11904010201759885</v>
      </c>
      <c r="H22" s="11">
        <f>TREND(Calculations!H$157:H$158,Calculations!$A$157:$A$158,$A22)</f>
        <v>6.4749846285723223E-3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3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3.8849907771433892E-4</v>
      </c>
      <c r="D23" s="11">
        <f>TREND(Calculations!D$157:D$158,Calculations!$A$157:$A$158,$A23)</f>
        <v>0</v>
      </c>
      <c r="E23" s="11">
        <f>TREND(Calculations!E$157:E$158,Calculations!$A$157:$A$158,$A23)</f>
        <v>1.514150251604604E-3</v>
      </c>
      <c r="F23" s="11">
        <f>TREND(Calculations!F$157:F$158,Calculations!$A$157:$A$158,$A23)</f>
        <v>0</v>
      </c>
      <c r="G23" s="11">
        <f>TREND(Calculations!G$157:G$158,Calculations!$A$157:$A$158,$A23)</f>
        <v>0.12093278983210443</v>
      </c>
      <c r="H23" s="11">
        <f>TREND(Calculations!H$157:H$158,Calculations!$A$157:$A$158,$A23)</f>
        <v>6.5745997767042152E-3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3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3.9347983512093287E-4</v>
      </c>
      <c r="D24" s="11">
        <f>TREND(Calculations!D$157:D$158,Calculations!$A$157:$A$158,$A24)</f>
        <v>0</v>
      </c>
      <c r="E24" s="11">
        <f>TREND(Calculations!E$157:E$158,Calculations!$A$157:$A$158,$A24)</f>
        <v>1.5340732812309799E-3</v>
      </c>
      <c r="F24" s="11">
        <f>TREND(Calculations!F$157:F$158,Calculations!$A$157:$A$158,$A24)</f>
        <v>0</v>
      </c>
      <c r="G24" s="11">
        <f>TREND(Calculations!G$157:G$158,Calculations!$A$157:$A$158,$A24)</f>
        <v>0.12282547764661045</v>
      </c>
      <c r="H24" s="11">
        <f>TREND(Calculations!H$157:H$158,Calculations!$A$157:$A$158,$A24)</f>
        <v>6.6742149248360805E-3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3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3.9846059252752683E-4</v>
      </c>
      <c r="D25" s="11">
        <f>TREND(Calculations!D$157:D$158,Calculations!$A$157:$A$158,$A25)</f>
        <v>0</v>
      </c>
      <c r="E25" s="11">
        <f>TREND(Calculations!E$157:E$158,Calculations!$A$157:$A$158,$A25)</f>
        <v>1.5539963108573557E-3</v>
      </c>
      <c r="F25" s="11">
        <f>TREND(Calculations!F$157:F$158,Calculations!$A$157:$A$158,$A25)</f>
        <v>0</v>
      </c>
      <c r="G25" s="11">
        <f>TREND(Calculations!G$157:G$158,Calculations!$A$157:$A$158,$A25)</f>
        <v>0.12471816546111603</v>
      </c>
      <c r="H25" s="11">
        <f>TREND(Calculations!H$157:H$158,Calculations!$A$157:$A$158,$A25)</f>
        <v>6.7738300729679735E-3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3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4.0344134993412079E-4</v>
      </c>
      <c r="D26" s="11">
        <f>TREND(Calculations!D$157:D$158,Calculations!$A$157:$A$158,$A26)</f>
        <v>0</v>
      </c>
      <c r="E26" s="11">
        <f>TREND(Calculations!E$157:E$158,Calculations!$A$157:$A$158,$A26)</f>
        <v>1.5739193404837315E-3</v>
      </c>
      <c r="F26" s="11">
        <f>TREND(Calculations!F$157:F$158,Calculations!$A$157:$A$158,$A26)</f>
        <v>0</v>
      </c>
      <c r="G26" s="11">
        <f>TREND(Calculations!G$157:G$158,Calculations!$A$157:$A$158,$A26)</f>
        <v>0.1266108532756216</v>
      </c>
      <c r="H26" s="11">
        <f>TREND(Calculations!H$157:H$158,Calculations!$A$157:$A$158,$A26)</f>
        <v>6.8734452210998664E-3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3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4.0842210734071474E-4</v>
      </c>
      <c r="D27" s="11">
        <f>TREND(Calculations!D$157:D$158,Calculations!$A$157:$A$158,$A27)</f>
        <v>0</v>
      </c>
      <c r="E27" s="11">
        <f>TREND(Calculations!E$157:E$158,Calculations!$A$157:$A$158,$A27)</f>
        <v>1.5938423701101073E-3</v>
      </c>
      <c r="F27" s="11">
        <f>TREND(Calculations!F$157:F$158,Calculations!$A$157:$A$158,$A27)</f>
        <v>0</v>
      </c>
      <c r="G27" s="11">
        <f>TREND(Calculations!G$157:G$158,Calculations!$A$157:$A$158,$A27)</f>
        <v>0.12850354109012763</v>
      </c>
      <c r="H27" s="11">
        <f>TREND(Calculations!H$157:H$158,Calculations!$A$157:$A$158,$A27)</f>
        <v>6.9730603692317317E-3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3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4.134028647473087E-4</v>
      </c>
      <c r="D28" s="11">
        <f>TREND(Calculations!D$157:D$158,Calculations!$A$157:$A$158,$A28)</f>
        <v>0</v>
      </c>
      <c r="E28" s="11">
        <f>TREND(Calculations!E$157:E$158,Calculations!$A$157:$A$158,$A28)</f>
        <v>1.6137653997364831E-3</v>
      </c>
      <c r="F28" s="11">
        <f>TREND(Calculations!F$157:F$158,Calculations!$A$157:$A$158,$A28)</f>
        <v>0</v>
      </c>
      <c r="G28" s="11">
        <f>TREND(Calculations!G$157:G$158,Calculations!$A$157:$A$158,$A28)</f>
        <v>0.1303962289046332</v>
      </c>
      <c r="H28" s="11">
        <f>TREND(Calculations!H$157:H$158,Calculations!$A$157:$A$158,$A28)</f>
        <v>7.0726755173636247E-3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3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4.1838362215390439E-4</v>
      </c>
      <c r="D29" s="11">
        <f>TREND(Calculations!D$157:D$158,Calculations!$A$157:$A$158,$A29)</f>
        <v>0</v>
      </c>
      <c r="E29" s="11">
        <f>TREND(Calculations!E$157:E$158,Calculations!$A$157:$A$158,$A29)</f>
        <v>1.6336884293628659E-3</v>
      </c>
      <c r="F29" s="11">
        <f>TREND(Calculations!F$157:F$158,Calculations!$A$157:$A$158,$A29)</f>
        <v>0</v>
      </c>
      <c r="G29" s="11">
        <f>TREND(Calculations!G$157:G$158,Calculations!$A$157:$A$158,$A29)</f>
        <v>0.13228891671913923</v>
      </c>
      <c r="H29" s="11">
        <f>TREND(Calculations!H$157:H$158,Calculations!$A$157:$A$158,$A29)</f>
        <v>7.1722906654954899E-3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3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4.2336437956049834E-4</v>
      </c>
      <c r="D30" s="11">
        <f>TREND(Calculations!D$157:D$158,Calculations!$A$157:$A$158,$A30)</f>
        <v>0</v>
      </c>
      <c r="E30" s="11">
        <f>TREND(Calculations!E$157:E$158,Calculations!$A$157:$A$158,$A30)</f>
        <v>1.6536114589892417E-3</v>
      </c>
      <c r="F30" s="11">
        <f>TREND(Calculations!F$157:F$158,Calculations!$A$157:$A$158,$A30)</f>
        <v>0</v>
      </c>
      <c r="G30" s="11">
        <f>TREND(Calculations!G$157:G$158,Calculations!$A$157:$A$158,$A30)</f>
        <v>0.1341816045336448</v>
      </c>
      <c r="H30" s="11">
        <f>TREND(Calculations!H$157:H$158,Calculations!$A$157:$A$158,$A30)</f>
        <v>7.2719058136273829E-3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3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4.283451369670923E-4</v>
      </c>
      <c r="D31" s="11">
        <f>TREND(Calculations!D$157:D$158,Calculations!$A$157:$A$158,$A31)</f>
        <v>0</v>
      </c>
      <c r="E31" s="11">
        <f>TREND(Calculations!E$157:E$158,Calculations!$A$157:$A$158,$A31)</f>
        <v>1.6735344886156175E-3</v>
      </c>
      <c r="F31" s="11">
        <f>TREND(Calculations!F$157:F$158,Calculations!$A$157:$A$158,$A31)</f>
        <v>0</v>
      </c>
      <c r="G31" s="11">
        <f>TREND(Calculations!G$157:G$158,Calculations!$A$157:$A$158,$A31)</f>
        <v>0.13607429234815038</v>
      </c>
      <c r="H31" s="11">
        <f>TREND(Calculations!H$157:H$158,Calculations!$A$157:$A$158,$A31)</f>
        <v>7.3715209617592758E-3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3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4.3332589437368625E-4</v>
      </c>
      <c r="D32" s="11">
        <f>TREND(Calculations!D$157:D$158,Calculations!$A$157:$A$158,$A32)</f>
        <v>0</v>
      </c>
      <c r="E32" s="11">
        <f>TREND(Calculations!E$157:E$158,Calculations!$A$157:$A$158,$A32)</f>
        <v>1.6934575182419934E-3</v>
      </c>
      <c r="F32" s="11">
        <f>TREND(Calculations!F$157:F$158,Calculations!$A$157:$A$158,$A32)</f>
        <v>0</v>
      </c>
      <c r="G32" s="11">
        <f>TREND(Calculations!G$157:G$158,Calculations!$A$157:$A$158,$A32)</f>
        <v>0.13796698016265641</v>
      </c>
      <c r="H32" s="11">
        <f>TREND(Calculations!H$157:H$158,Calculations!$A$157:$A$158,$A32)</f>
        <v>7.4711361098911411E-3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3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4.3830665178028021E-4</v>
      </c>
      <c r="D33" s="11">
        <f>TREND(Calculations!D$157:D$158,Calculations!$A$157:$A$158,$A33)</f>
        <v>0</v>
      </c>
      <c r="E33" s="11">
        <f>TREND(Calculations!E$157:E$158,Calculations!$A$157:$A$158,$A33)</f>
        <v>1.7133805478683692E-3</v>
      </c>
      <c r="F33" s="11">
        <f>TREND(Calculations!F$157:F$158,Calculations!$A$157:$A$158,$A33)</f>
        <v>0</v>
      </c>
      <c r="G33" s="11">
        <f>TREND(Calculations!G$157:G$158,Calculations!$A$157:$A$158,$A33)</f>
        <v>0.13985966797716198</v>
      </c>
      <c r="H33" s="11">
        <f>TREND(Calculations!H$157:H$158,Calculations!$A$157:$A$158,$A33)</f>
        <v>7.5707512580230341E-3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3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4.4328740918687416E-4</v>
      </c>
      <c r="D34" s="11">
        <f>TREND(Calculations!D$157:D$158,Calculations!$A$157:$A$158,$A34)</f>
        <v>0</v>
      </c>
      <c r="E34" s="11">
        <f>TREND(Calculations!E$157:E$158,Calculations!$A$157:$A$158,$A34)</f>
        <v>1.733303577494745E-3</v>
      </c>
      <c r="F34" s="11">
        <f>TREND(Calculations!F$157:F$158,Calculations!$A$157:$A$158,$A34)</f>
        <v>0</v>
      </c>
      <c r="G34" s="11">
        <f>TREND(Calculations!G$157:G$158,Calculations!$A$157:$A$158,$A34)</f>
        <v>0.14175235579166801</v>
      </c>
      <c r="H34" s="11">
        <f>TREND(Calculations!H$157:H$158,Calculations!$A$157:$A$158,$A34)</f>
        <v>7.6703664061548993E-3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3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4.4826816659346812E-4</v>
      </c>
      <c r="D35" s="11">
        <f>TREND(Calculations!D$157:D$158,Calculations!$A$157:$A$158,$A35)</f>
        <v>0</v>
      </c>
      <c r="E35" s="11">
        <f>TREND(Calculations!E$157:E$158,Calculations!$A$157:$A$158,$A35)</f>
        <v>1.7532266071211208E-3</v>
      </c>
      <c r="F35" s="11">
        <f>TREND(Calculations!F$157:F$158,Calculations!$A$157:$A$158,$A35)</f>
        <v>0</v>
      </c>
      <c r="G35" s="11">
        <f>TREND(Calculations!G$157:G$158,Calculations!$A$157:$A$158,$A35)</f>
        <v>0.14364504360617358</v>
      </c>
      <c r="H35" s="11">
        <f>TREND(Calculations!H$157:H$158,Calculations!$A$157:$A$158,$A35)</f>
        <v>7.7699815542867923E-3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3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4.5324892400006207E-4</v>
      </c>
      <c r="D36" s="11">
        <f>TREND(Calculations!D$157:D$158,Calculations!$A$157:$A$158,$A36)</f>
        <v>0</v>
      </c>
      <c r="E36" s="11">
        <f>TREND(Calculations!E$157:E$158,Calculations!$A$157:$A$158,$A36)</f>
        <v>1.7731496367474966E-3</v>
      </c>
      <c r="F36" s="11">
        <f>TREND(Calculations!F$157:F$158,Calculations!$A$157:$A$158,$A36)</f>
        <v>0</v>
      </c>
      <c r="G36" s="11">
        <f>TREND(Calculations!G$157:G$158,Calculations!$A$157:$A$158,$A36)</f>
        <v>0.14553773142067916</v>
      </c>
      <c r="H36" s="11">
        <f>TREND(Calculations!H$157:H$158,Calculations!$A$157:$A$158,$A36)</f>
        <v>7.8695967024186853E-3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3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4.5822968140665603E-4</v>
      </c>
      <c r="D37" s="11">
        <f>TREND(Calculations!D$157:D$158,Calculations!$A$157:$A$158,$A37)</f>
        <v>0</v>
      </c>
      <c r="E37" s="11">
        <f>TREND(Calculations!E$157:E$158,Calculations!$A$157:$A$158,$A37)</f>
        <v>1.7930726663738725E-3</v>
      </c>
      <c r="F37" s="11">
        <f>TREND(Calculations!F$157:F$158,Calculations!$A$157:$A$158,$A37)</f>
        <v>0</v>
      </c>
      <c r="G37" s="11">
        <f>TREND(Calculations!G$157:G$158,Calculations!$A$157:$A$158,$A37)</f>
        <v>0.14743041923518518</v>
      </c>
      <c r="H37" s="11">
        <f>TREND(Calculations!H$157:H$158,Calculations!$A$157:$A$158,$A37)</f>
        <v>7.9692118505505505E-3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About</vt:lpstr>
      <vt:lpstr>Source Data</vt:lpstr>
      <vt:lpstr>Scaling factors - Brazil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2014-12-03T02:15:24Z</dcterms:created>
  <dcterms:modified xsi:type="dcterms:W3CDTF">2020-04-17T13:58:34Z</dcterms:modified>
</cp:coreProperties>
</file>