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velineDB\Dropbox\Projeto EPS-WRI\elec_Eveline\Apil 2020\variables corrected\"/>
    </mc:Choice>
  </mc:AlternateContent>
  <xr:revisionPtr revIDLastSave="0" documentId="13_ncr:1_{9B813ED3-3D63-4514-BD35-681B2DC5D7C6}" xr6:coauthVersionLast="45" xr6:coauthVersionMax="45" xr10:uidLastSave="{00000000-0000-0000-0000-000000000000}"/>
  <bookViews>
    <workbookView xWindow="9720" yWindow="684" windowWidth="13320" windowHeight="9552" xr2:uid="{00000000-000D-0000-FFFF-FFFF00000000}"/>
  </bookViews>
  <sheets>
    <sheet name="About" sheetId="1" r:id="rId1"/>
    <sheet name="data" sheetId="3" r:id="rId2"/>
    <sheet name="NGEpUO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9" i="1" l="1"/>
  <c r="B94" i="1"/>
  <c r="B68" i="1"/>
  <c r="B69" i="1" s="1"/>
  <c r="B54" i="1"/>
  <c r="B55" i="1" s="1"/>
  <c r="B64" i="1" s="1"/>
  <c r="B45" i="1"/>
  <c r="B46" i="1" s="1"/>
  <c r="B35" i="1"/>
  <c r="B36" i="1" s="1"/>
  <c r="B26" i="1"/>
  <c r="B27" i="1" s="1"/>
  <c r="B16" i="1"/>
  <c r="B17" i="1" s="1"/>
  <c r="B6" i="1"/>
  <c r="B87" i="1" s="1"/>
  <c r="B13" i="2"/>
  <c r="B14" i="2"/>
  <c r="B12" i="2"/>
  <c r="B9" i="2"/>
  <c r="B7" i="2"/>
  <c r="B6" i="2"/>
  <c r="B5" i="2"/>
  <c r="B4" i="2"/>
  <c r="B3" i="2"/>
  <c r="B2" i="2"/>
  <c r="D30" i="3"/>
  <c r="B128" i="1" l="1"/>
  <c r="B63" i="1"/>
  <c r="B7" i="1"/>
  <c r="B104" i="1" l="1"/>
  <c r="B79" i="1" l="1"/>
  <c r="B10" i="2" s="1"/>
  <c r="B118" i="1" l="1"/>
  <c r="B123" i="1"/>
  <c r="B105" i="1" l="1"/>
  <c r="B129" i="1" l="1"/>
  <c r="B17" i="2" s="1"/>
  <c r="B110" i="1"/>
  <c r="B88" i="1"/>
  <c r="B95" i="1"/>
  <c r="B8" i="2"/>
  <c r="B11" i="2" l="1"/>
  <c r="B124" i="1"/>
  <c r="B16" i="2" s="1"/>
  <c r="B119" i="1"/>
  <c r="B15" i="2" s="1"/>
</calcChain>
</file>

<file path=xl/sharedStrings.xml><?xml version="1.0" encoding="utf-8"?>
<sst xmlns="http://schemas.openxmlformats.org/spreadsheetml/2006/main" count="232" uniqueCount="78">
  <si>
    <t>nuclear</t>
  </si>
  <si>
    <t>hydro</t>
  </si>
  <si>
    <t>biomass</t>
  </si>
  <si>
    <t>Source:</t>
  </si>
  <si>
    <t>National Renewable Energy Laboratory</t>
  </si>
  <si>
    <t>Author</t>
  </si>
  <si>
    <t>URL</t>
  </si>
  <si>
    <t>Year</t>
  </si>
  <si>
    <t>Report</t>
  </si>
  <si>
    <t>Note</t>
  </si>
  <si>
    <t>Value (g/kWh)</t>
  </si>
  <si>
    <t>Pg/Tbl/Rw/Col</t>
  </si>
  <si>
    <t>Metric ton/MWh</t>
  </si>
  <si>
    <t>solar PV</t>
  </si>
  <si>
    <t>solar thermal</t>
  </si>
  <si>
    <t>Assumed to be same as solar PV</t>
  </si>
  <si>
    <t>NGEpUO Nonfuel GHG Emis per Unit Output</t>
  </si>
  <si>
    <t>natural gas nonpeaker</t>
  </si>
  <si>
    <t>geothermal</t>
  </si>
  <si>
    <t>petroleum</t>
  </si>
  <si>
    <t>natural gas peaker</t>
  </si>
  <si>
    <t>unspecified</t>
  </si>
  <si>
    <t>Geothermal Results - Life Cycle Assessment Review</t>
  </si>
  <si>
    <t>http://www.nrel.gov/analysis/sustain_lca_geo.html</t>
  </si>
  <si>
    <t>web page text, paragraph 2</t>
  </si>
  <si>
    <t>Assumed to be same as coal</t>
  </si>
  <si>
    <t>lignite</t>
  </si>
  <si>
    <t>offshore wind</t>
  </si>
  <si>
    <t>hard coal</t>
  </si>
  <si>
    <t>onshore wind</t>
  </si>
  <si>
    <t>Assumed to be the same as hard coal</t>
  </si>
  <si>
    <t>crude oil</t>
  </si>
  <si>
    <t>heavy or residual fuel oil</t>
  </si>
  <si>
    <t>municipal solid waste</t>
  </si>
  <si>
    <t>Assumed to be the same as petroleum</t>
  </si>
  <si>
    <t>Assumed to be the same as biomass</t>
  </si>
  <si>
    <t>Nonfuel GHG Emis / Unit Output (metric tons CO2e/MWh)</t>
  </si>
  <si>
    <t>Notes:</t>
  </si>
  <si>
    <t>Nuclear PWR power plant</t>
  </si>
  <si>
    <t>Brazilian coal power plant</t>
  </si>
  <si>
    <t>Brazilian coal power plant with CCS</t>
  </si>
  <si>
    <t>Imported coal thermal</t>
  </si>
  <si>
    <t>Natural gas combined cycle thermal power plant NG</t>
  </si>
  <si>
    <t>Natural gas open cycle thermal power plant NG</t>
  </si>
  <si>
    <t>Heavy fuel oil thermal power plant</t>
  </si>
  <si>
    <t>Heavy fuel oil thermal power plant with CCS</t>
  </si>
  <si>
    <t>Diesel thermal fuel power plant</t>
  </si>
  <si>
    <t>Diesel fuel thermal power plant with CCS</t>
  </si>
  <si>
    <t>Hydrogen gasifier power with NG</t>
  </si>
  <si>
    <t>Hydrogen gasifier power with wood chips</t>
  </si>
  <si>
    <t>Hydropower plant (&lt;30</t>
  </si>
  <si>
    <t>Hydropower plant (30 e 300 MW)</t>
  </si>
  <si>
    <t>Hydropower plant (&gt;300 MW)</t>
  </si>
  <si>
    <t>Sugarcane bagasse thermal power plant (open cycle)</t>
  </si>
  <si>
    <t>Wood chip thermal power plant (open cycle)</t>
  </si>
  <si>
    <t>Ethanol</t>
  </si>
  <si>
    <t>Solar-PV</t>
  </si>
  <si>
    <t>Wind e onshore</t>
  </si>
  <si>
    <t>Wind e offshore</t>
  </si>
  <si>
    <t>CSP stand-alone unit</t>
  </si>
  <si>
    <t>Hybrid Wood chip CSP plant (12% fuel)</t>
  </si>
  <si>
    <t>Hybrid NG CSP plant (12% fuel)</t>
  </si>
  <si>
    <t>Authors</t>
  </si>
  <si>
    <t>Joana Portugal-Pereira, Alexandre C. Koberle, Rafael Soria, Andre F.P. Lucena, Alexandre Szklo, Roberto Schaeffer</t>
  </si>
  <si>
    <t>Title</t>
  </si>
  <si>
    <t>Overlooked impacts of electricity expansion optimisation modelling: The life cycle side of the story</t>
  </si>
  <si>
    <t>Journal</t>
  </si>
  <si>
    <t>Energy</t>
  </si>
  <si>
    <t>http://dx.doi.org/10.1016/j.energy.2016.03.062</t>
  </si>
  <si>
    <t>Table 2</t>
  </si>
  <si>
    <t>This variable represents the embedded carbon emissions equivalent in power plant equipment and building materials. The data sources report emissions on a per unit output basis as part of lifecycle analyses for 2050.</t>
  </si>
  <si>
    <t>Assumed to be Brazilian coal power plant</t>
  </si>
  <si>
    <t>Assumed to be Natural gas open cycle thermal power plant NG</t>
  </si>
  <si>
    <t>Assumed to be Hydropower plant (30 e 300 MW)</t>
  </si>
  <si>
    <t xml:space="preserve">Note </t>
  </si>
  <si>
    <t>Assumed to be Wood chip thermal power plant (open cycle)</t>
  </si>
  <si>
    <t>Assume to be Natural gas combined cycle thermal power plant NG</t>
  </si>
  <si>
    <t>Carbon dioxide equivalent emissions of electricity generation systems (gCO2e/kWhe) in 2050 (Pereira et al.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</si>
</sst>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F80AC"/>
      <name val="AdvOT863180fb"/>
    </font>
    <font>
      <sz val="11"/>
      <color rgb="FF000000"/>
      <name val="AdvOT863180fb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left" wrapText="1"/>
    </xf>
    <xf numFmtId="0" fontId="4" fillId="0" borderId="0" xfId="0" applyFont="1"/>
    <xf numFmtId="164" fontId="0" fillId="0" borderId="0" xfId="0" applyNumberFormat="1"/>
    <xf numFmtId="0" fontId="0" fillId="0" borderId="0" xfId="0" applyFill="1" applyAlignment="1">
      <alignment horizontal="left"/>
    </xf>
    <xf numFmtId="0" fontId="5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rel.gov/analysis/sustain_lca_geo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"/>
  <sheetViews>
    <sheetView tabSelected="1" workbookViewId="0">
      <selection activeCell="B130" sqref="B130"/>
    </sheetView>
  </sheetViews>
  <sheetFormatPr defaultColWidth="9.109375" defaultRowHeight="14.4"/>
  <cols>
    <col min="1" max="1" width="16.33203125" style="2" customWidth="1"/>
    <col min="2" max="2" width="50.109375" style="2" customWidth="1"/>
    <col min="3" max="3" width="19.21875" style="2" customWidth="1"/>
    <col min="4" max="4" width="74.6640625" style="2" customWidth="1"/>
    <col min="5" max="16384" width="9.109375" style="2"/>
  </cols>
  <sheetData>
    <row r="1" spans="1:4">
      <c r="A1" s="1" t="s">
        <v>16</v>
      </c>
    </row>
    <row r="2" spans="1:4">
      <c r="A2" s="1"/>
    </row>
    <row r="3" spans="1:4">
      <c r="A3" s="1"/>
    </row>
    <row r="4" spans="1:4">
      <c r="A4" s="1"/>
    </row>
    <row r="5" spans="1:4">
      <c r="A5" s="3" t="s">
        <v>28</v>
      </c>
      <c r="B5" s="3"/>
      <c r="C5" s="3"/>
      <c r="D5" s="3" t="s">
        <v>3</v>
      </c>
    </row>
    <row r="6" spans="1:4" ht="28.8">
      <c r="A6" s="3" t="s">
        <v>10</v>
      </c>
      <c r="B6" s="2">
        <f>data!D3</f>
        <v>1329.38</v>
      </c>
      <c r="C6" s="3" t="s">
        <v>62</v>
      </c>
      <c r="D6" s="11" t="s">
        <v>63</v>
      </c>
    </row>
    <row r="7" spans="1:4">
      <c r="A7" s="3" t="s">
        <v>12</v>
      </c>
      <c r="B7" s="2">
        <f>B6/1000</f>
        <v>1.32938</v>
      </c>
      <c r="C7" s="3" t="s">
        <v>64</v>
      </c>
      <c r="D7" s="2" t="s">
        <v>65</v>
      </c>
    </row>
    <row r="8" spans="1:4">
      <c r="A8" s="6"/>
      <c r="C8" s="3" t="s">
        <v>7</v>
      </c>
      <c r="D8" s="2">
        <v>2016</v>
      </c>
    </row>
    <row r="9" spans="1:4">
      <c r="A9" s="6"/>
      <c r="C9" s="3" t="s">
        <v>66</v>
      </c>
      <c r="D9" s="2" t="s">
        <v>67</v>
      </c>
    </row>
    <row r="10" spans="1:4">
      <c r="A10" s="6"/>
      <c r="C10" s="3" t="s">
        <v>6</v>
      </c>
      <c r="D10" s="12" t="s">
        <v>68</v>
      </c>
    </row>
    <row r="11" spans="1:4">
      <c r="A11" s="6"/>
      <c r="C11" s="3" t="s">
        <v>11</v>
      </c>
      <c r="D11" s="2" t="s">
        <v>69</v>
      </c>
    </row>
    <row r="12" spans="1:4">
      <c r="A12" s="6"/>
      <c r="C12" s="3" t="s">
        <v>9</v>
      </c>
      <c r="D12" s="2" t="s">
        <v>71</v>
      </c>
    </row>
    <row r="13" spans="1:4">
      <c r="A13" s="6"/>
      <c r="C13" s="6"/>
    </row>
    <row r="14" spans="1:4">
      <c r="A14" s="6"/>
      <c r="C14" s="6"/>
    </row>
    <row r="15" spans="1:4">
      <c r="A15" s="3" t="s">
        <v>17</v>
      </c>
      <c r="B15" s="3"/>
      <c r="C15" s="3"/>
      <c r="D15" s="3" t="s">
        <v>3</v>
      </c>
    </row>
    <row r="16" spans="1:4" ht="28.8">
      <c r="A16" s="3" t="s">
        <v>10</v>
      </c>
      <c r="B16" s="2">
        <f>data!D9</f>
        <v>783.82</v>
      </c>
      <c r="C16" s="3" t="s">
        <v>62</v>
      </c>
      <c r="D16" s="11" t="s">
        <v>63</v>
      </c>
    </row>
    <row r="17" spans="1:4">
      <c r="A17" s="3" t="s">
        <v>12</v>
      </c>
      <c r="B17" s="2">
        <f>B16/1000</f>
        <v>0.78382000000000007</v>
      </c>
      <c r="C17" s="3" t="s">
        <v>64</v>
      </c>
      <c r="D17" s="2" t="s">
        <v>65</v>
      </c>
    </row>
    <row r="18" spans="1:4">
      <c r="C18" s="3" t="s">
        <v>7</v>
      </c>
      <c r="D18" s="2">
        <v>2016</v>
      </c>
    </row>
    <row r="19" spans="1:4">
      <c r="C19" s="3" t="s">
        <v>66</v>
      </c>
      <c r="D19" s="2" t="s">
        <v>67</v>
      </c>
    </row>
    <row r="20" spans="1:4">
      <c r="C20" s="3" t="s">
        <v>6</v>
      </c>
      <c r="D20" s="12" t="s">
        <v>68</v>
      </c>
    </row>
    <row r="21" spans="1:4">
      <c r="C21" s="3" t="s">
        <v>11</v>
      </c>
      <c r="D21" s="2" t="s">
        <v>69</v>
      </c>
    </row>
    <row r="22" spans="1:4">
      <c r="C22" s="3" t="s">
        <v>9</v>
      </c>
      <c r="D22" s="2" t="s">
        <v>72</v>
      </c>
    </row>
    <row r="23" spans="1:4">
      <c r="C23" s="6"/>
    </row>
    <row r="24" spans="1:4">
      <c r="C24" s="6"/>
    </row>
    <row r="25" spans="1:4">
      <c r="A25" s="3" t="s">
        <v>0</v>
      </c>
      <c r="B25" s="7"/>
      <c r="C25" s="7"/>
      <c r="D25" s="3" t="s">
        <v>3</v>
      </c>
    </row>
    <row r="26" spans="1:4" ht="28.8">
      <c r="A26" s="3" t="s">
        <v>10</v>
      </c>
      <c r="B26" s="2">
        <f>data!D2</f>
        <v>43.19</v>
      </c>
      <c r="C26" s="3" t="s">
        <v>62</v>
      </c>
      <c r="D26" s="11" t="s">
        <v>63</v>
      </c>
    </row>
    <row r="27" spans="1:4">
      <c r="A27" s="3" t="s">
        <v>12</v>
      </c>
      <c r="B27" s="2">
        <f>B26/1000</f>
        <v>4.3189999999999999E-2</v>
      </c>
      <c r="C27" s="3" t="s">
        <v>64</v>
      </c>
      <c r="D27" s="2" t="s">
        <v>65</v>
      </c>
    </row>
    <row r="28" spans="1:4">
      <c r="C28" s="3" t="s">
        <v>7</v>
      </c>
      <c r="D28" s="2">
        <v>2016</v>
      </c>
    </row>
    <row r="29" spans="1:4">
      <c r="C29" s="3" t="s">
        <v>66</v>
      </c>
      <c r="D29" s="2" t="s">
        <v>67</v>
      </c>
    </row>
    <row r="30" spans="1:4">
      <c r="C30" s="3" t="s">
        <v>6</v>
      </c>
      <c r="D30" s="12" t="s">
        <v>68</v>
      </c>
    </row>
    <row r="31" spans="1:4">
      <c r="C31" s="3" t="s">
        <v>11</v>
      </c>
      <c r="D31" s="2" t="s">
        <v>69</v>
      </c>
    </row>
    <row r="32" spans="1:4" s="14" customFormat="1">
      <c r="C32" s="6"/>
    </row>
    <row r="33" spans="1:4" s="14" customFormat="1">
      <c r="C33" s="6"/>
    </row>
    <row r="34" spans="1:4">
      <c r="A34" s="3" t="s">
        <v>1</v>
      </c>
      <c r="B34" s="7"/>
      <c r="C34" s="7"/>
      <c r="D34" s="3" t="s">
        <v>3</v>
      </c>
    </row>
    <row r="35" spans="1:4" ht="28.8">
      <c r="A35" s="3" t="s">
        <v>10</v>
      </c>
      <c r="B35" s="2">
        <f>data!D17</f>
        <v>12.85</v>
      </c>
      <c r="C35" s="3" t="s">
        <v>62</v>
      </c>
      <c r="D35" s="11" t="s">
        <v>63</v>
      </c>
    </row>
    <row r="36" spans="1:4">
      <c r="A36" s="3" t="s">
        <v>12</v>
      </c>
      <c r="B36" s="2">
        <f>B35/1000</f>
        <v>1.285E-2</v>
      </c>
      <c r="C36" s="3" t="s">
        <v>64</v>
      </c>
      <c r="D36" s="2" t="s">
        <v>65</v>
      </c>
    </row>
    <row r="37" spans="1:4">
      <c r="C37" s="3" t="s">
        <v>7</v>
      </c>
      <c r="D37" s="2">
        <v>2016</v>
      </c>
    </row>
    <row r="38" spans="1:4">
      <c r="C38" s="3" t="s">
        <v>66</v>
      </c>
      <c r="D38" s="2" t="s">
        <v>67</v>
      </c>
    </row>
    <row r="39" spans="1:4">
      <c r="C39" s="3" t="s">
        <v>6</v>
      </c>
      <c r="D39" s="12" t="s">
        <v>68</v>
      </c>
    </row>
    <row r="40" spans="1:4">
      <c r="C40" s="3" t="s">
        <v>11</v>
      </c>
      <c r="D40" s="2" t="s">
        <v>69</v>
      </c>
    </row>
    <row r="41" spans="1:4" s="14" customFormat="1">
      <c r="C41" s="3" t="s">
        <v>9</v>
      </c>
      <c r="D41" s="14" t="s">
        <v>73</v>
      </c>
    </row>
    <row r="42" spans="1:4" s="14" customFormat="1">
      <c r="C42" s="6"/>
    </row>
    <row r="43" spans="1:4" s="14" customFormat="1">
      <c r="C43" s="6"/>
    </row>
    <row r="44" spans="1:4">
      <c r="A44" s="3" t="s">
        <v>29</v>
      </c>
      <c r="B44" s="7"/>
      <c r="C44" s="3"/>
      <c r="D44" s="3" t="s">
        <v>3</v>
      </c>
    </row>
    <row r="45" spans="1:4" ht="28.8">
      <c r="A45" s="3" t="s">
        <v>10</v>
      </c>
      <c r="B45" s="2">
        <f>data!D23</f>
        <v>4.37</v>
      </c>
      <c r="C45" s="3" t="s">
        <v>62</v>
      </c>
      <c r="D45" s="11" t="s">
        <v>63</v>
      </c>
    </row>
    <row r="46" spans="1:4">
      <c r="A46" s="3" t="s">
        <v>12</v>
      </c>
      <c r="B46" s="2">
        <f>B45/1000</f>
        <v>4.3699999999999998E-3</v>
      </c>
      <c r="C46" s="3" t="s">
        <v>64</v>
      </c>
      <c r="D46" s="2" t="s">
        <v>65</v>
      </c>
    </row>
    <row r="47" spans="1:4">
      <c r="C47" s="3" t="s">
        <v>7</v>
      </c>
      <c r="D47" s="2">
        <v>2016</v>
      </c>
    </row>
    <row r="48" spans="1:4">
      <c r="C48" s="3" t="s">
        <v>66</v>
      </c>
      <c r="D48" s="2" t="s">
        <v>67</v>
      </c>
    </row>
    <row r="49" spans="1:4">
      <c r="C49" s="3" t="s">
        <v>6</v>
      </c>
      <c r="D49" s="12" t="s">
        <v>68</v>
      </c>
    </row>
    <row r="50" spans="1:4">
      <c r="C50" s="3" t="s">
        <v>11</v>
      </c>
      <c r="D50" s="2" t="s">
        <v>69</v>
      </c>
    </row>
    <row r="51" spans="1:4" s="14" customFormat="1">
      <c r="C51" s="6"/>
    </row>
    <row r="52" spans="1:4" s="14" customFormat="1">
      <c r="C52" s="6"/>
    </row>
    <row r="53" spans="1:4">
      <c r="A53" s="3" t="s">
        <v>13</v>
      </c>
      <c r="B53" s="7"/>
      <c r="C53" s="3"/>
      <c r="D53" s="3" t="s">
        <v>3</v>
      </c>
    </row>
    <row r="54" spans="1:4" ht="28.8">
      <c r="A54" s="3" t="s">
        <v>10</v>
      </c>
      <c r="B54" s="2">
        <f>data!D22</f>
        <v>26.87</v>
      </c>
      <c r="C54" s="3" t="s">
        <v>62</v>
      </c>
      <c r="D54" s="11" t="s">
        <v>63</v>
      </c>
    </row>
    <row r="55" spans="1:4">
      <c r="A55" s="3" t="s">
        <v>12</v>
      </c>
      <c r="B55" s="2">
        <f>B54/1000</f>
        <v>2.6870000000000002E-2</v>
      </c>
      <c r="C55" s="3" t="s">
        <v>64</v>
      </c>
      <c r="D55" s="2" t="s">
        <v>65</v>
      </c>
    </row>
    <row r="56" spans="1:4">
      <c r="C56" s="3" t="s">
        <v>7</v>
      </c>
      <c r="D56" s="2">
        <v>2016</v>
      </c>
    </row>
    <row r="57" spans="1:4">
      <c r="C57" s="3" t="s">
        <v>66</v>
      </c>
      <c r="D57" s="2" t="s">
        <v>67</v>
      </c>
    </row>
    <row r="58" spans="1:4">
      <c r="C58" s="3" t="s">
        <v>6</v>
      </c>
      <c r="D58" s="12" t="s">
        <v>68</v>
      </c>
    </row>
    <row r="59" spans="1:4">
      <c r="C59" s="3" t="s">
        <v>11</v>
      </c>
      <c r="D59" s="2" t="s">
        <v>69</v>
      </c>
    </row>
    <row r="60" spans="1:4" s="14" customFormat="1">
      <c r="C60" s="6"/>
    </row>
    <row r="61" spans="1:4" s="14" customFormat="1">
      <c r="C61" s="6"/>
    </row>
    <row r="62" spans="1:4">
      <c r="A62" s="3" t="s">
        <v>14</v>
      </c>
      <c r="B62" s="7"/>
      <c r="C62" s="7"/>
      <c r="D62" s="3" t="s">
        <v>3</v>
      </c>
    </row>
    <row r="63" spans="1:4">
      <c r="A63" s="3" t="s">
        <v>10</v>
      </c>
      <c r="B63" s="2">
        <f>B54</f>
        <v>26.87</v>
      </c>
      <c r="D63" s="8" t="s">
        <v>15</v>
      </c>
    </row>
    <row r="64" spans="1:4">
      <c r="A64" s="3" t="s">
        <v>12</v>
      </c>
      <c r="B64" s="2">
        <f>B55</f>
        <v>2.6870000000000002E-2</v>
      </c>
    </row>
    <row r="67" spans="1:4">
      <c r="A67" s="3" t="s">
        <v>2</v>
      </c>
      <c r="B67" s="7"/>
      <c r="C67" s="3"/>
      <c r="D67" s="3" t="s">
        <v>3</v>
      </c>
    </row>
    <row r="68" spans="1:4" ht="28.8">
      <c r="A68" s="3" t="s">
        <v>10</v>
      </c>
      <c r="B68" s="2">
        <f>data!D20</f>
        <v>67.55</v>
      </c>
      <c r="C68" s="3" t="s">
        <v>62</v>
      </c>
      <c r="D68" s="11" t="s">
        <v>63</v>
      </c>
    </row>
    <row r="69" spans="1:4">
      <c r="A69" s="3" t="s">
        <v>12</v>
      </c>
      <c r="B69" s="2">
        <f>B68/1000</f>
        <v>6.7549999999999999E-2</v>
      </c>
      <c r="C69" s="3" t="s">
        <v>64</v>
      </c>
      <c r="D69" s="2" t="s">
        <v>65</v>
      </c>
    </row>
    <row r="70" spans="1:4">
      <c r="C70" s="3" t="s">
        <v>7</v>
      </c>
      <c r="D70" s="2">
        <v>2016</v>
      </c>
    </row>
    <row r="71" spans="1:4">
      <c r="C71" s="3" t="s">
        <v>66</v>
      </c>
      <c r="D71" s="2" t="s">
        <v>67</v>
      </c>
    </row>
    <row r="72" spans="1:4">
      <c r="C72" s="3" t="s">
        <v>6</v>
      </c>
      <c r="D72" s="12" t="s">
        <v>68</v>
      </c>
    </row>
    <row r="73" spans="1:4">
      <c r="C73" s="3" t="s">
        <v>11</v>
      </c>
      <c r="D73" s="2" t="s">
        <v>69</v>
      </c>
    </row>
    <row r="74" spans="1:4">
      <c r="C74" s="3" t="s">
        <v>74</v>
      </c>
      <c r="D74" s="2" t="s">
        <v>75</v>
      </c>
    </row>
    <row r="75" spans="1:4">
      <c r="C75" s="6"/>
    </row>
    <row r="76" spans="1:4">
      <c r="C76" s="6"/>
    </row>
    <row r="77" spans="1:4">
      <c r="A77" s="3" t="s">
        <v>18</v>
      </c>
      <c r="B77" s="7"/>
      <c r="C77" s="7"/>
      <c r="D77" s="7"/>
    </row>
    <row r="78" spans="1:4">
      <c r="A78" s="3" t="s">
        <v>10</v>
      </c>
      <c r="B78" s="2">
        <v>50</v>
      </c>
      <c r="C78" s="3" t="s">
        <v>5</v>
      </c>
      <c r="D78" s="2" t="s">
        <v>4</v>
      </c>
    </row>
    <row r="79" spans="1:4">
      <c r="A79" s="3" t="s">
        <v>12</v>
      </c>
      <c r="B79" s="2">
        <f>B78/1000</f>
        <v>0.05</v>
      </c>
      <c r="C79" s="3" t="s">
        <v>7</v>
      </c>
      <c r="D79" s="2" t="s">
        <v>21</v>
      </c>
    </row>
    <row r="80" spans="1:4">
      <c r="C80" s="3" t="s">
        <v>8</v>
      </c>
      <c r="D80" s="2" t="s">
        <v>22</v>
      </c>
    </row>
    <row r="81" spans="1:4">
      <c r="C81" s="3" t="s">
        <v>6</v>
      </c>
      <c r="D81" s="4" t="s">
        <v>23</v>
      </c>
    </row>
    <row r="82" spans="1:4">
      <c r="C82" s="3" t="s">
        <v>11</v>
      </c>
      <c r="D82" s="2" t="s">
        <v>24</v>
      </c>
    </row>
    <row r="83" spans="1:4">
      <c r="C83" s="3" t="s">
        <v>9</v>
      </c>
    </row>
    <row r="84" spans="1:4">
      <c r="C84" s="6"/>
    </row>
    <row r="85" spans="1:4">
      <c r="C85" s="6"/>
    </row>
    <row r="86" spans="1:4">
      <c r="A86" s="3" t="s">
        <v>19</v>
      </c>
      <c r="B86" s="7"/>
      <c r="C86" s="7"/>
      <c r="D86" s="7"/>
    </row>
    <row r="87" spans="1:4">
      <c r="A87" s="3" t="s">
        <v>10</v>
      </c>
      <c r="B87" s="2">
        <f>B6</f>
        <v>1329.38</v>
      </c>
      <c r="D87" s="8" t="s">
        <v>25</v>
      </c>
    </row>
    <row r="88" spans="1:4">
      <c r="A88" s="3" t="s">
        <v>12</v>
      </c>
      <c r="B88" s="2">
        <f>B7</f>
        <v>1.32938</v>
      </c>
    </row>
    <row r="93" spans="1:4">
      <c r="A93" s="3" t="s">
        <v>20</v>
      </c>
      <c r="B93" s="7"/>
      <c r="C93" s="3"/>
      <c r="D93" s="3" t="s">
        <v>3</v>
      </c>
    </row>
    <row r="94" spans="1:4" ht="28.8">
      <c r="A94" s="3" t="s">
        <v>10</v>
      </c>
      <c r="B94" s="2">
        <f>data!D8</f>
        <v>88.96</v>
      </c>
      <c r="C94" s="3" t="s">
        <v>62</v>
      </c>
      <c r="D94" s="11" t="s">
        <v>63</v>
      </c>
    </row>
    <row r="95" spans="1:4">
      <c r="A95" s="3" t="s">
        <v>12</v>
      </c>
      <c r="B95" s="2">
        <f>B17</f>
        <v>0.78382000000000007</v>
      </c>
      <c r="C95" s="3" t="s">
        <v>64</v>
      </c>
      <c r="D95" s="2" t="s">
        <v>65</v>
      </c>
    </row>
    <row r="96" spans="1:4">
      <c r="C96" s="3" t="s">
        <v>7</v>
      </c>
      <c r="D96" s="2">
        <v>2016</v>
      </c>
    </row>
    <row r="97" spans="1:4">
      <c r="C97" s="3" t="s">
        <v>66</v>
      </c>
      <c r="D97" s="2" t="s">
        <v>67</v>
      </c>
    </row>
    <row r="98" spans="1:4">
      <c r="C98" s="3" t="s">
        <v>6</v>
      </c>
      <c r="D98" s="12" t="s">
        <v>68</v>
      </c>
    </row>
    <row r="99" spans="1:4">
      <c r="C99" s="3" t="s">
        <v>11</v>
      </c>
      <c r="D99" s="2" t="s">
        <v>69</v>
      </c>
    </row>
    <row r="100" spans="1:4" s="14" customFormat="1">
      <c r="C100" s="3" t="s">
        <v>9</v>
      </c>
      <c r="D100" s="14" t="s">
        <v>76</v>
      </c>
    </row>
    <row r="101" spans="1:4" s="14" customFormat="1">
      <c r="C101" s="6"/>
    </row>
    <row r="102" spans="1:4" s="14" customFormat="1">
      <c r="C102" s="6"/>
    </row>
    <row r="103" spans="1:4">
      <c r="A103" s="3" t="s">
        <v>26</v>
      </c>
      <c r="B103" s="7"/>
      <c r="C103" s="7"/>
      <c r="D103" s="7"/>
    </row>
    <row r="104" spans="1:4">
      <c r="A104" s="3" t="s">
        <v>10</v>
      </c>
      <c r="B104" s="2">
        <f>B6</f>
        <v>1329.38</v>
      </c>
      <c r="D104" s="8" t="s">
        <v>30</v>
      </c>
    </row>
    <row r="105" spans="1:4">
      <c r="A105" s="3" t="s">
        <v>12</v>
      </c>
      <c r="B105" s="2">
        <f>B7</f>
        <v>1.32938</v>
      </c>
    </row>
    <row r="108" spans="1:4">
      <c r="A108" s="3" t="s">
        <v>27</v>
      </c>
      <c r="B108" s="7"/>
      <c r="C108" s="7"/>
      <c r="D108" s="7"/>
    </row>
    <row r="109" spans="1:4" ht="28.8">
      <c r="A109" s="3" t="s">
        <v>10</v>
      </c>
      <c r="B109" s="2">
        <f>data!D24</f>
        <v>4.76</v>
      </c>
      <c r="C109" s="3" t="s">
        <v>62</v>
      </c>
      <c r="D109" s="11" t="s">
        <v>63</v>
      </c>
    </row>
    <row r="110" spans="1:4">
      <c r="A110" s="3" t="s">
        <v>12</v>
      </c>
      <c r="B110" s="2">
        <f>B46</f>
        <v>4.3699999999999998E-3</v>
      </c>
      <c r="C110" s="3" t="s">
        <v>64</v>
      </c>
      <c r="D110" s="2" t="s">
        <v>65</v>
      </c>
    </row>
    <row r="111" spans="1:4">
      <c r="C111" s="3" t="s">
        <v>7</v>
      </c>
      <c r="D111" s="2">
        <v>2016</v>
      </c>
    </row>
    <row r="112" spans="1:4">
      <c r="C112" s="3" t="s">
        <v>66</v>
      </c>
      <c r="D112" s="2" t="s">
        <v>67</v>
      </c>
    </row>
    <row r="113" spans="1:4">
      <c r="C113" s="3" t="s">
        <v>6</v>
      </c>
      <c r="D113" s="12" t="s">
        <v>68</v>
      </c>
    </row>
    <row r="114" spans="1:4">
      <c r="C114" s="3" t="s">
        <v>11</v>
      </c>
      <c r="D114" s="2" t="s">
        <v>69</v>
      </c>
    </row>
    <row r="115" spans="1:4" s="14" customFormat="1">
      <c r="C115" s="6"/>
    </row>
    <row r="116" spans="1:4" s="14" customFormat="1">
      <c r="C116" s="6"/>
    </row>
    <row r="117" spans="1:4">
      <c r="A117" s="3" t="s">
        <v>31</v>
      </c>
      <c r="B117" s="7"/>
      <c r="C117" s="7"/>
      <c r="D117" s="7"/>
    </row>
    <row r="118" spans="1:4">
      <c r="A118" s="3" t="s">
        <v>10</v>
      </c>
      <c r="B118" s="2">
        <f>B87</f>
        <v>1329.38</v>
      </c>
      <c r="D118" s="8" t="s">
        <v>34</v>
      </c>
    </row>
    <row r="119" spans="1:4">
      <c r="A119" s="3" t="s">
        <v>12</v>
      </c>
      <c r="B119" s="2">
        <f>B88</f>
        <v>1.32938</v>
      </c>
    </row>
    <row r="122" spans="1:4">
      <c r="A122" s="3" t="s">
        <v>32</v>
      </c>
      <c r="B122" s="7"/>
      <c r="C122" s="7"/>
      <c r="D122" s="7"/>
    </row>
    <row r="123" spans="1:4">
      <c r="A123" s="3" t="s">
        <v>10</v>
      </c>
      <c r="B123" s="2">
        <f>B87</f>
        <v>1329.38</v>
      </c>
      <c r="D123" s="8" t="s">
        <v>34</v>
      </c>
    </row>
    <row r="124" spans="1:4">
      <c r="A124" s="3" t="s">
        <v>12</v>
      </c>
      <c r="B124" s="2">
        <f>B88</f>
        <v>1.32938</v>
      </c>
    </row>
    <row r="127" spans="1:4">
      <c r="A127" s="3" t="s">
        <v>33</v>
      </c>
      <c r="B127" s="7"/>
      <c r="C127" s="7"/>
      <c r="D127" s="7"/>
    </row>
    <row r="128" spans="1:4">
      <c r="A128" s="3" t="s">
        <v>10</v>
      </c>
      <c r="B128" s="2">
        <f>B68</f>
        <v>67.55</v>
      </c>
      <c r="D128" s="8" t="s">
        <v>35</v>
      </c>
    </row>
    <row r="129" spans="1:2">
      <c r="A129" s="3" t="s">
        <v>12</v>
      </c>
      <c r="B129" s="2">
        <f>B69</f>
        <v>6.7549999999999999E-2</v>
      </c>
    </row>
    <row r="134" spans="1:2">
      <c r="A134" s="1" t="s">
        <v>37</v>
      </c>
    </row>
    <row r="135" spans="1:2">
      <c r="A135" s="2" t="s">
        <v>70</v>
      </c>
    </row>
  </sheetData>
  <hyperlinks>
    <hyperlink ref="D81" r:id="rId1" xr:uid="{00000000-0004-0000-0000-000007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153B-D358-4B45-8F2C-8A19D05BE60D}">
  <dimension ref="A1:M30"/>
  <sheetViews>
    <sheetView workbookViewId="0">
      <selection activeCell="A2" sqref="A2"/>
    </sheetView>
  </sheetViews>
  <sheetFormatPr defaultRowHeight="14.4"/>
  <cols>
    <col min="1" max="1" width="35.44140625" customWidth="1"/>
  </cols>
  <sheetData>
    <row r="1" spans="1:13">
      <c r="A1" s="15" t="s">
        <v>77</v>
      </c>
    </row>
    <row r="2" spans="1:13">
      <c r="A2" s="9" t="s">
        <v>38</v>
      </c>
      <c r="D2">
        <v>43.19</v>
      </c>
      <c r="F2" s="9"/>
      <c r="G2" s="9"/>
      <c r="H2" s="9"/>
      <c r="I2" s="9"/>
    </row>
    <row r="3" spans="1:13">
      <c r="A3" s="9" t="s">
        <v>39</v>
      </c>
      <c r="D3">
        <v>1329.38</v>
      </c>
      <c r="F3" s="9"/>
      <c r="G3" s="9"/>
      <c r="H3" s="9"/>
      <c r="I3" s="9"/>
      <c r="J3" s="9"/>
    </row>
    <row r="4" spans="1:13">
      <c r="A4" s="9" t="s">
        <v>40</v>
      </c>
      <c r="D4">
        <v>454.68</v>
      </c>
      <c r="F4" s="9"/>
      <c r="G4" s="9"/>
      <c r="H4" s="9"/>
      <c r="I4" s="9"/>
      <c r="J4" s="9"/>
      <c r="K4" s="9"/>
      <c r="L4" s="9"/>
    </row>
    <row r="5" spans="1:13">
      <c r="A5" s="9" t="s">
        <v>41</v>
      </c>
      <c r="D5">
        <v>1014.71</v>
      </c>
      <c r="F5" s="9"/>
      <c r="G5" s="9"/>
      <c r="H5" s="9"/>
      <c r="I5" s="9"/>
      <c r="J5" s="9"/>
    </row>
    <row r="6" spans="1:13">
      <c r="A6" s="9" t="s">
        <v>41</v>
      </c>
      <c r="D6">
        <v>230.06</v>
      </c>
      <c r="F6" s="9"/>
      <c r="G6" s="9"/>
      <c r="H6" s="9"/>
      <c r="I6" s="9"/>
      <c r="J6" s="9"/>
      <c r="K6" s="9"/>
      <c r="L6" s="9"/>
    </row>
    <row r="7" spans="1:13">
      <c r="A7" s="9" t="s">
        <v>42</v>
      </c>
      <c r="D7">
        <v>498.82</v>
      </c>
      <c r="F7" s="9"/>
      <c r="G7" s="9"/>
      <c r="H7" s="9"/>
      <c r="I7" s="9"/>
      <c r="J7" s="9"/>
      <c r="K7" s="9"/>
      <c r="L7" s="9"/>
      <c r="M7" s="9"/>
    </row>
    <row r="8" spans="1:13">
      <c r="A8" s="9" t="s">
        <v>42</v>
      </c>
      <c r="D8">
        <v>88.96</v>
      </c>
      <c r="F8" s="9"/>
      <c r="G8" s="9"/>
      <c r="H8" s="9"/>
      <c r="I8" s="9"/>
      <c r="J8" s="9"/>
      <c r="K8" s="9"/>
      <c r="L8" s="9"/>
      <c r="M8" s="9"/>
    </row>
    <row r="9" spans="1:13">
      <c r="A9" s="9" t="s">
        <v>43</v>
      </c>
      <c r="D9">
        <v>783.82</v>
      </c>
      <c r="F9" s="9"/>
      <c r="G9" s="9"/>
      <c r="H9" s="9"/>
      <c r="I9" s="9"/>
      <c r="J9" s="9"/>
      <c r="K9" s="9"/>
      <c r="L9" s="9"/>
      <c r="M9" s="9"/>
    </row>
    <row r="10" spans="1:13">
      <c r="A10" s="9" t="s">
        <v>44</v>
      </c>
      <c r="D10">
        <v>1075.6500000000001</v>
      </c>
      <c r="F10" s="9"/>
      <c r="G10" s="9"/>
      <c r="H10" s="9"/>
      <c r="I10" s="9"/>
      <c r="J10" s="9"/>
      <c r="K10" s="9"/>
    </row>
    <row r="11" spans="1:13">
      <c r="A11" s="9" t="s">
        <v>45</v>
      </c>
      <c r="D11">
        <v>245.43</v>
      </c>
      <c r="F11" s="9"/>
      <c r="G11" s="9"/>
      <c r="H11" s="9"/>
      <c r="I11" s="9"/>
      <c r="J11" s="9"/>
      <c r="K11" s="9"/>
      <c r="L11" s="9"/>
      <c r="M11" s="9"/>
    </row>
    <row r="12" spans="1:13">
      <c r="A12" s="9" t="s">
        <v>46</v>
      </c>
      <c r="D12">
        <v>1172.93</v>
      </c>
      <c r="F12" s="9"/>
      <c r="G12" s="9"/>
      <c r="H12" s="9"/>
      <c r="I12" s="9"/>
      <c r="J12" s="9"/>
    </row>
    <row r="13" spans="1:13">
      <c r="A13" s="9" t="s">
        <v>47</v>
      </c>
      <c r="D13">
        <v>314.20999999999998</v>
      </c>
      <c r="F13" s="9"/>
      <c r="G13" s="9"/>
      <c r="H13" s="9"/>
      <c r="I13" s="9"/>
      <c r="J13" s="9"/>
      <c r="K13" s="9"/>
      <c r="L13" s="9"/>
    </row>
    <row r="14" spans="1:13">
      <c r="A14" s="9" t="s">
        <v>48</v>
      </c>
      <c r="D14">
        <v>93.31</v>
      </c>
      <c r="F14" s="9"/>
      <c r="G14" s="9"/>
      <c r="H14" s="9"/>
      <c r="I14" s="9"/>
      <c r="J14" s="9"/>
    </row>
    <row r="15" spans="1:13">
      <c r="A15" s="9" t="s">
        <v>49</v>
      </c>
      <c r="D15">
        <v>51.65</v>
      </c>
      <c r="F15" s="9"/>
      <c r="G15" s="9"/>
      <c r="H15" s="9"/>
      <c r="I15" s="9"/>
      <c r="J15" s="9"/>
      <c r="K15" s="9"/>
    </row>
    <row r="16" spans="1:13">
      <c r="A16" s="9" t="s">
        <v>50</v>
      </c>
      <c r="D16">
        <v>12.94</v>
      </c>
      <c r="F16" s="9"/>
      <c r="G16" s="9"/>
      <c r="H16" s="9"/>
      <c r="I16" s="9"/>
    </row>
    <row r="17" spans="1:12">
      <c r="A17" s="9" t="s">
        <v>51</v>
      </c>
      <c r="D17">
        <v>12.85</v>
      </c>
      <c r="F17" s="9"/>
      <c r="G17" s="9"/>
      <c r="H17" s="10"/>
      <c r="I17" s="9"/>
    </row>
    <row r="18" spans="1:12">
      <c r="A18" s="9" t="s">
        <v>52</v>
      </c>
      <c r="D18">
        <v>15.9</v>
      </c>
      <c r="F18" s="9"/>
      <c r="G18" s="9"/>
      <c r="H18" s="9"/>
      <c r="I18" s="9"/>
    </row>
    <row r="19" spans="1:12">
      <c r="A19" s="9" t="s">
        <v>53</v>
      </c>
      <c r="D19">
        <v>26.19</v>
      </c>
      <c r="F19" s="9"/>
      <c r="G19" s="9"/>
      <c r="H19" s="9"/>
      <c r="I19" s="9"/>
      <c r="J19" s="9"/>
      <c r="K19" s="9"/>
      <c r="L19" s="9"/>
    </row>
    <row r="20" spans="1:12">
      <c r="A20" s="9" t="s">
        <v>54</v>
      </c>
      <c r="D20">
        <v>67.55</v>
      </c>
      <c r="F20" s="9"/>
      <c r="G20" s="9"/>
      <c r="H20" s="9"/>
      <c r="I20" s="9"/>
      <c r="J20" s="9"/>
      <c r="K20" s="9"/>
      <c r="L20" s="9"/>
    </row>
    <row r="21" spans="1:12">
      <c r="A21" s="9" t="s">
        <v>55</v>
      </c>
      <c r="D21">
        <v>135.37</v>
      </c>
      <c r="F21" s="9"/>
      <c r="G21" s="9"/>
    </row>
    <row r="22" spans="1:12">
      <c r="A22" s="9" t="s">
        <v>56</v>
      </c>
      <c r="D22">
        <v>26.87</v>
      </c>
      <c r="F22" s="9"/>
    </row>
    <row r="23" spans="1:12">
      <c r="A23" s="9" t="s">
        <v>57</v>
      </c>
      <c r="D23">
        <v>4.37</v>
      </c>
      <c r="F23" s="9"/>
      <c r="G23" s="9"/>
      <c r="H23" s="9"/>
    </row>
    <row r="24" spans="1:12">
      <c r="A24" s="9" t="s">
        <v>58</v>
      </c>
      <c r="D24">
        <v>4.76</v>
      </c>
      <c r="F24" s="9"/>
      <c r="G24" s="9"/>
      <c r="H24" s="9"/>
    </row>
    <row r="25" spans="1:12">
      <c r="A25" s="9" t="s">
        <v>59</v>
      </c>
      <c r="D25">
        <v>30.57</v>
      </c>
      <c r="F25" s="9"/>
      <c r="G25" s="9"/>
      <c r="H25" s="9"/>
    </row>
    <row r="26" spans="1:12">
      <c r="A26" s="9" t="s">
        <v>60</v>
      </c>
      <c r="D26">
        <v>42.61</v>
      </c>
      <c r="F26" s="9"/>
      <c r="G26" s="9"/>
      <c r="H26" s="9"/>
      <c r="I26" s="9"/>
      <c r="J26" s="9"/>
      <c r="K26" s="9"/>
      <c r="L26" s="9"/>
    </row>
    <row r="27" spans="1:12">
      <c r="A27" t="s">
        <v>61</v>
      </c>
      <c r="D27">
        <v>142.05000000000001</v>
      </c>
    </row>
    <row r="30" spans="1:12">
      <c r="A30" s="2" t="s">
        <v>33</v>
      </c>
      <c r="D30">
        <f>D20</f>
        <v>67.55</v>
      </c>
      <c r="E30" s="8" t="s">
        <v>35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17" sqref="B17"/>
    </sheetView>
  </sheetViews>
  <sheetFormatPr defaultRowHeight="14.4"/>
  <cols>
    <col min="1" max="1" width="24.5546875" customWidth="1"/>
    <col min="2" max="2" width="47" customWidth="1"/>
  </cols>
  <sheetData>
    <row r="1" spans="1:2">
      <c r="B1" s="5" t="s">
        <v>36</v>
      </c>
    </row>
    <row r="2" spans="1:2">
      <c r="A2" t="s">
        <v>28</v>
      </c>
      <c r="B2" s="13">
        <f>data!D3/1000</f>
        <v>1.32938</v>
      </c>
    </row>
    <row r="3" spans="1:2">
      <c r="A3" t="s">
        <v>17</v>
      </c>
      <c r="B3" s="13">
        <f>data!D9/1000</f>
        <v>0.78382000000000007</v>
      </c>
    </row>
    <row r="4" spans="1:2">
      <c r="A4" t="s">
        <v>0</v>
      </c>
      <c r="B4" s="13">
        <f>data!D2/1000</f>
        <v>4.3189999999999999E-2</v>
      </c>
    </row>
    <row r="5" spans="1:2">
      <c r="A5" t="s">
        <v>1</v>
      </c>
      <c r="B5" s="13">
        <f>data!D17/1000</f>
        <v>1.285E-2</v>
      </c>
    </row>
    <row r="6" spans="1:2">
      <c r="A6" t="s">
        <v>29</v>
      </c>
      <c r="B6" s="13">
        <f>data!D23/1000</f>
        <v>4.3699999999999998E-3</v>
      </c>
    </row>
    <row r="7" spans="1:2">
      <c r="A7" t="s">
        <v>13</v>
      </c>
      <c r="B7" s="13">
        <f>data!D22/1000</f>
        <v>2.6870000000000002E-2</v>
      </c>
    </row>
    <row r="8" spans="1:2">
      <c r="A8" t="s">
        <v>14</v>
      </c>
      <c r="B8" s="13">
        <f>About!B64</f>
        <v>2.6870000000000002E-2</v>
      </c>
    </row>
    <row r="9" spans="1:2">
      <c r="A9" t="s">
        <v>2</v>
      </c>
      <c r="B9" s="13">
        <f>data!D20/1000</f>
        <v>6.7549999999999999E-2</v>
      </c>
    </row>
    <row r="10" spans="1:2">
      <c r="A10" t="s">
        <v>18</v>
      </c>
      <c r="B10" s="13">
        <f>About!B79</f>
        <v>0.05</v>
      </c>
    </row>
    <row r="11" spans="1:2">
      <c r="A11" t="s">
        <v>19</v>
      </c>
      <c r="B11" s="13">
        <f>About!B88</f>
        <v>1.32938</v>
      </c>
    </row>
    <row r="12" spans="1:2">
      <c r="A12" t="s">
        <v>20</v>
      </c>
      <c r="B12" s="13">
        <f>data!D8/1000</f>
        <v>8.8959999999999997E-2</v>
      </c>
    </row>
    <row r="13" spans="1:2">
      <c r="A13" t="s">
        <v>26</v>
      </c>
      <c r="B13" s="13">
        <f>B2</f>
        <v>1.32938</v>
      </c>
    </row>
    <row r="14" spans="1:2">
      <c r="A14" t="s">
        <v>27</v>
      </c>
      <c r="B14" s="13">
        <f>data!D24/1000</f>
        <v>4.7599999999999995E-3</v>
      </c>
    </row>
    <row r="15" spans="1:2">
      <c r="A15" t="s">
        <v>31</v>
      </c>
      <c r="B15" s="13">
        <f>About!B119</f>
        <v>1.32938</v>
      </c>
    </row>
    <row r="16" spans="1:2">
      <c r="A16" t="s">
        <v>32</v>
      </c>
      <c r="B16" s="13">
        <f>About!B124</f>
        <v>1.32938</v>
      </c>
    </row>
    <row r="17" spans="1:2">
      <c r="A17" t="s">
        <v>33</v>
      </c>
      <c r="B17" s="13">
        <f>About!B129</f>
        <v>6.7549999999999999E-2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About</vt:lpstr>
      <vt:lpstr>data</vt:lpstr>
      <vt:lpstr>NGEpUO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Eveline Vasquez Arroyo</cp:lastModifiedBy>
  <dcterms:created xsi:type="dcterms:W3CDTF">2014-03-06T20:17:12Z</dcterms:created>
  <dcterms:modified xsi:type="dcterms:W3CDTF">2020-04-30T14:23:34Z</dcterms:modified>
</cp:coreProperties>
</file>