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riz\Desktop\Variáveis marianne FINAL\indst\BSoAIGtAP\"/>
    </mc:Choice>
  </mc:AlternateContent>
  <xr:revisionPtr revIDLastSave="0" documentId="13_ncr:1_{C618F05B-7597-4AAD-AF1C-3CEDC1CBB6E4}" xr6:coauthVersionLast="45" xr6:coauthVersionMax="45" xr10:uidLastSave="{00000000-0000-0000-0000-000000000000}"/>
  <bookViews>
    <workbookView xWindow="-19308" yWindow="-108" windowWidth="19416" windowHeight="10416" xr2:uid="{00000000-000D-0000-FFFF-FFFF00000000}"/>
  </bookViews>
  <sheets>
    <sheet name="About" sheetId="1" r:id="rId1"/>
    <sheet name="Data IBGE" sheetId="5" r:id="rId2"/>
    <sheet name="Data" sheetId="4" r:id="rId3"/>
    <sheet name="BLUES data 1" sheetId="6" r:id="rId4"/>
    <sheet name="BLUES data 2" sheetId="7" r:id="rId5"/>
    <sheet name="BSoAIGtAP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" i="3" l="1"/>
  <c r="AI2" i="3"/>
  <c r="AJ2" i="3"/>
  <c r="AG2" i="3"/>
  <c r="AC2" i="3"/>
  <c r="AD2" i="3"/>
  <c r="AE2" i="3"/>
  <c r="AB2" i="3"/>
  <c r="X2" i="3"/>
  <c r="Y2" i="3"/>
  <c r="Z2" i="3"/>
  <c r="W2" i="3"/>
  <c r="S2" i="3"/>
  <c r="T2" i="3"/>
  <c r="U2" i="3"/>
  <c r="R2" i="3"/>
  <c r="N2" i="3"/>
  <c r="O2" i="3"/>
  <c r="P2" i="3"/>
  <c r="M2" i="3"/>
  <c r="J2" i="3"/>
  <c r="H2" i="3"/>
  <c r="I2" i="3"/>
  <c r="K2" i="3"/>
  <c r="D2" i="3"/>
  <c r="C2" i="3"/>
  <c r="E2" i="3"/>
  <c r="F2" i="3"/>
  <c r="G2" i="3"/>
  <c r="L2" i="3"/>
  <c r="Q2" i="3"/>
  <c r="V2" i="3"/>
  <c r="AA2" i="3"/>
  <c r="AF2" i="3"/>
  <c r="AK2" i="3"/>
  <c r="B2" i="3"/>
  <c r="J20" i="6"/>
  <c r="K20" i="6"/>
  <c r="L20" i="6"/>
  <c r="J21" i="6"/>
  <c r="K21" i="6"/>
  <c r="L21" i="6"/>
  <c r="J22" i="6"/>
  <c r="K22" i="6"/>
  <c r="L22" i="6"/>
  <c r="J23" i="6"/>
  <c r="K23" i="6"/>
  <c r="L23" i="6"/>
  <c r="J24" i="6"/>
  <c r="K24" i="6"/>
  <c r="L24" i="6"/>
  <c r="J25" i="6"/>
  <c r="K25" i="6"/>
  <c r="L25" i="6"/>
  <c r="J26" i="6"/>
  <c r="K26" i="6"/>
  <c r="L26" i="6"/>
  <c r="J27" i="6"/>
  <c r="K27" i="6"/>
  <c r="L27" i="6"/>
  <c r="J28" i="6"/>
  <c r="K28" i="6"/>
  <c r="L28" i="6"/>
  <c r="I21" i="6"/>
  <c r="I22" i="6"/>
  <c r="I23" i="6"/>
  <c r="I24" i="6"/>
  <c r="I25" i="6"/>
  <c r="I26" i="6"/>
  <c r="I27" i="6"/>
  <c r="I28" i="6"/>
  <c r="I20" i="6"/>
  <c r="J19" i="7"/>
  <c r="I19" i="7"/>
  <c r="H19" i="7"/>
  <c r="G19" i="7"/>
  <c r="F19" i="7"/>
  <c r="E19" i="7"/>
  <c r="D19" i="7"/>
  <c r="C19" i="7"/>
  <c r="B19" i="7"/>
  <c r="D36" i="6"/>
  <c r="D35" i="6"/>
  <c r="D34" i="6"/>
  <c r="D33" i="6"/>
  <c r="D32" i="6"/>
  <c r="D31" i="6"/>
  <c r="D30" i="6"/>
  <c r="D29" i="6"/>
  <c r="D28" i="6"/>
  <c r="D25" i="6"/>
  <c r="D24" i="6"/>
  <c r="D23" i="6"/>
  <c r="D22" i="6"/>
  <c r="D21" i="6"/>
  <c r="D20" i="6"/>
  <c r="D19" i="6"/>
  <c r="D18" i="6"/>
  <c r="D17" i="6"/>
  <c r="B10" i="4"/>
  <c r="B5" i="4" s="1"/>
  <c r="N3" i="7" s="1"/>
  <c r="D20" i="7" l="1"/>
  <c r="F20" i="7"/>
  <c r="G20" i="7"/>
  <c r="H20" i="7"/>
  <c r="I20" i="7"/>
  <c r="J20" i="7"/>
  <c r="E20" i="7"/>
  <c r="C20" i="7"/>
  <c r="B3" i="4"/>
  <c r="B4" i="4"/>
  <c r="N4" i="7" s="1"/>
  <c r="G29" i="7" l="1"/>
  <c r="G31" i="7"/>
  <c r="D27" i="7"/>
  <c r="F27" i="7"/>
  <c r="F29" i="7" s="1"/>
  <c r="F31" i="7" s="1"/>
  <c r="G27" i="7"/>
  <c r="H27" i="7"/>
  <c r="H29" i="7" s="1"/>
  <c r="H31" i="7" s="1"/>
  <c r="I27" i="7"/>
  <c r="I29" i="7" s="1"/>
  <c r="I31" i="7" s="1"/>
  <c r="J27" i="7"/>
  <c r="J29" i="7" s="1"/>
  <c r="J31" i="7" s="1"/>
  <c r="E27" i="7"/>
  <c r="E29" i="7" s="1"/>
  <c r="E31" i="7" s="1"/>
  <c r="C27" i="7"/>
  <c r="C29" i="7" s="1"/>
  <c r="C31" i="7" s="1"/>
  <c r="D29" i="7"/>
  <c r="D31" i="7"/>
</calcChain>
</file>

<file path=xl/sharedStrings.xml><?xml version="1.0" encoding="utf-8"?>
<sst xmlns="http://schemas.openxmlformats.org/spreadsheetml/2006/main" count="277" uniqueCount="147">
  <si>
    <t>Source:</t>
  </si>
  <si>
    <t>Notes</t>
  </si>
  <si>
    <t>This variable specifies the share of all agricultural operations within the modeled</t>
  </si>
  <si>
    <t>region that go toward producing animal products.  This includes not only the raising</t>
  </si>
  <si>
    <t>commodity sales</t>
  </si>
  <si>
    <t>crop sales</t>
  </si>
  <si>
    <t>animal product sales</t>
  </si>
  <si>
    <t>Item</t>
  </si>
  <si>
    <t>2017 Census of Agriculture data:</t>
  </si>
  <si>
    <t>M$</t>
  </si>
  <si>
    <t>of meat and dairy animals themselves, but also the production of animal feed</t>
  </si>
  <si>
    <t>and associated revenues.  Many calories of feed must be grown per</t>
  </si>
  <si>
    <t>calorie of meat produced, particularly from cows, so a significant share of</t>
  </si>
  <si>
    <t>crop production goes into making animal products.</t>
  </si>
  <si>
    <t>BSoAIGtAP BAU Share of Agriculture Industry Going to Animal Products</t>
  </si>
  <si>
    <t>For the U.S. BAU case, we assume a constant share.  When adapting this variable</t>
  </si>
  <si>
    <t>to a developing country, the share likely would rise over time.</t>
  </si>
  <si>
    <t>Animal related share</t>
  </si>
  <si>
    <t>(dimensionless)</t>
  </si>
  <si>
    <t>Tabela 1.4.3 - Valor da produção dos estabelecimentos no ano, por tipo de produção, segundo as variáveis selecionadas - Brasil - 2017</t>
  </si>
  <si>
    <t>Variáveis selecionadas</t>
  </si>
  <si>
    <t>Total</t>
  </si>
  <si>
    <t>Animal</t>
  </si>
  <si>
    <t>Vegetal</t>
  </si>
  <si>
    <t>Estabelecimentos</t>
  </si>
  <si>
    <t>Valor (1 000 R$)</t>
  </si>
  <si>
    <t>De grande porte</t>
  </si>
  <si>
    <t>De médio porte</t>
  </si>
  <si>
    <t>Aves</t>
  </si>
  <si>
    <t>Pequenos animais</t>
  </si>
  <si>
    <t>Lavouras</t>
  </si>
  <si>
    <t>Horticultura</t>
  </si>
  <si>
    <t>Floricultura</t>
  </si>
  <si>
    <t>Silvicultura</t>
  </si>
  <si>
    <t>Extração vegetal</t>
  </si>
  <si>
    <t>Permanente</t>
  </si>
  <si>
    <t>Temporária</t>
  </si>
  <si>
    <t>Condição do produtor em relação às terras</t>
  </si>
  <si>
    <t>Proprietário(a)</t>
  </si>
  <si>
    <t>Concessionário(a) ou assentado(a) aguardando titulação definitiva</t>
  </si>
  <si>
    <t>Arrendatário(a)</t>
  </si>
  <si>
    <t>Parceiro(a)</t>
  </si>
  <si>
    <t>Comandatário(a)</t>
  </si>
  <si>
    <t>Ocupante</t>
  </si>
  <si>
    <t>Produtor sem área</t>
  </si>
  <si>
    <t>Grupos de atividade econômica</t>
  </si>
  <si>
    <t>Produção de lavouras temporárias</t>
  </si>
  <si>
    <t>Horticultura e floricultura</t>
  </si>
  <si>
    <t>Produção de lavouras permanentes</t>
  </si>
  <si>
    <t>Produção de sementes e mudas certificadas</t>
  </si>
  <si>
    <t>X</t>
  </si>
  <si>
    <t>Pecuária</t>
  </si>
  <si>
    <t>Produção florestal - florestas plantadas</t>
  </si>
  <si>
    <t>Produção florestal - florestas  nativas</t>
  </si>
  <si>
    <t>Pesca</t>
  </si>
  <si>
    <t>Aqüicultura</t>
  </si>
  <si>
    <t>Classes do valor da produção (R$)</t>
  </si>
  <si>
    <t>Maior de  0 a menos de  2 500</t>
  </si>
  <si>
    <t>-</t>
  </si>
  <si>
    <t>De 2 500 a menos de 10 000</t>
  </si>
  <si>
    <t>De 10 000 a menos de 25 000</t>
  </si>
  <si>
    <t>De 25 000 a menos de 50 000</t>
  </si>
  <si>
    <t>De 50 000 a menos de 100 000</t>
  </si>
  <si>
    <t>De 100 000 a menos de 500 000</t>
  </si>
  <si>
    <t>De 500 000 e mais</t>
  </si>
  <si>
    <t>Grupos de área total (ha)</t>
  </si>
  <si>
    <t>Maior 0 a menos 0,1</t>
  </si>
  <si>
    <t>De 0,1 a menos 0,2</t>
  </si>
  <si>
    <t>De 0,2 a menos 0,5</t>
  </si>
  <si>
    <t>De 0,5 a menos 1</t>
  </si>
  <si>
    <t>De 1 a menos 2</t>
  </si>
  <si>
    <t>De 2 a menos 3</t>
  </si>
  <si>
    <t>De 3 a menos 4</t>
  </si>
  <si>
    <t>De 4 amenos 5</t>
  </si>
  <si>
    <t>De 5 a menos 10</t>
  </si>
  <si>
    <t>De 10 a menos 20</t>
  </si>
  <si>
    <t>De 20 a menos 50</t>
  </si>
  <si>
    <t>De 50 a menos 100</t>
  </si>
  <si>
    <t>De 100 a menos 200</t>
  </si>
  <si>
    <t>De 200 a menos 500</t>
  </si>
  <si>
    <t>De 500 a menos 1 000</t>
  </si>
  <si>
    <t>De 1 000 a menos 2 500</t>
  </si>
  <si>
    <t>De 10 000 e mais</t>
  </si>
  <si>
    <t>Fonte: IBGE, Censo Agropecuário 2017.</t>
  </si>
  <si>
    <t>2017 US$</t>
  </si>
  <si>
    <t xml:space="preserve">1 US$ (2017) = </t>
  </si>
  <si>
    <t>Br. Real (2017)=</t>
  </si>
  <si>
    <t>US$ (2012)</t>
  </si>
  <si>
    <t>Month</t>
  </si>
  <si>
    <t>2017 Br. Real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</si>
  <si>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</si>
  <si>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</si>
  <si>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</si>
  <si>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</si>
  <si>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</si>
  <si>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</si>
  <si>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</si>
  <si>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</si>
  <si>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</si>
  <si>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</si>
  <si>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</si>
  <si>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</si>
  <si>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Censo Agro 2017</t>
  </si>
  <si>
    <t>https://censos.ibge.gov.br/agro/2017/</t>
  </si>
  <si>
    <t>Table 1.4.3</t>
  </si>
  <si>
    <t xml:space="preserve">Notes on the Brazilian case: </t>
  </si>
  <si>
    <t>kton</t>
  </si>
  <si>
    <t>Region</t>
  </si>
  <si>
    <t>Northeast</t>
  </si>
  <si>
    <t>South</t>
  </si>
  <si>
    <t>Southeast</t>
  </si>
  <si>
    <t>North</t>
  </si>
  <si>
    <t>Central-West</t>
  </si>
  <si>
    <t>%animal feed/crop production</t>
  </si>
  <si>
    <t>%animal feed/soy and corn production</t>
  </si>
  <si>
    <t>kt</t>
  </si>
  <si>
    <t>#Bovine Meat</t>
  </si>
  <si>
    <t>#Other Meat</t>
  </si>
  <si>
    <t>#Animal Fat</t>
  </si>
  <si>
    <t>#Butter</t>
  </si>
  <si>
    <t>#Eggs</t>
  </si>
  <si>
    <t>#Fish</t>
  </si>
  <si>
    <t>#Milk</t>
  </si>
  <si>
    <t>Total_Soybean</t>
  </si>
  <si>
    <t>Total_Corn</t>
  </si>
  <si>
    <t>Total_Crop</t>
  </si>
  <si>
    <t>Total_animal feed</t>
  </si>
  <si>
    <t>Total_ Crop</t>
  </si>
  <si>
    <t>Brazil</t>
  </si>
  <si>
    <t>2015 Value of 1kt of Animal product=</t>
  </si>
  <si>
    <t>2015 Value of 1kt of crop=</t>
  </si>
  <si>
    <t>M$ Crop sales</t>
  </si>
  <si>
    <t>M$ animal product sales=</t>
  </si>
  <si>
    <t>total commodity sales</t>
  </si>
  <si>
    <t>Fraction animal product + animal feed</t>
  </si>
  <si>
    <t xml:space="preserve">which are presented in the sheets "BLUES data 1" and "BLUES data 2". </t>
  </si>
  <si>
    <t>Instituto Brasileiro de Geografia e Estatística (IBGE)</t>
  </si>
  <si>
    <t xml:space="preserve">We used IBGE's data on crop and animal sales value in 2017, and considered each crop/animal kt to have the same value until 2050. </t>
  </si>
  <si>
    <t xml:space="preserve">We also excluded exports in our calculations. </t>
  </si>
  <si>
    <t>BLUES Data on crop production and animal feed</t>
  </si>
  <si>
    <t>BLUES Data on animal products</t>
  </si>
  <si>
    <t>Brazilian Institute of Geography and Statistics</t>
  </si>
  <si>
    <t>Brazilian Land Use and Energy System (BLUES)</t>
  </si>
  <si>
    <t>Centro de Economia Energetica e Ambiental/Programa de Planejamento Energetico (Cenergia), Brazil</t>
  </si>
  <si>
    <t>Center for Energy and Environmental Economics / Energy Planning Program (Cenergia), Brazil</t>
  </si>
  <si>
    <t>https://www.iamcdocumentation.eu/index.php/Model_Documentation_-_BLUES</t>
  </si>
  <si>
    <r>
      <t>We ran the</t>
    </r>
    <r>
      <rPr>
        <i/>
        <sz val="11"/>
        <color theme="1"/>
        <rFont val="Calibri"/>
        <family val="2"/>
        <scheme val="minor"/>
      </rPr>
      <t xml:space="preserve"> Brazilian Land-Use and Energy Systems (</t>
    </r>
    <r>
      <rPr>
        <sz val="11"/>
        <color theme="1"/>
        <rFont val="Calibri"/>
        <family val="2"/>
        <scheme val="minor"/>
      </rPr>
      <t>BLUES</t>
    </r>
    <r>
      <rPr>
        <i/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model to get data on crop and animal production in kt from 2010 to 2015 in Brazil,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</si>
</sst>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#"/>
    <numFmt numFmtId="165" formatCode="0.00000%"/>
    <numFmt numFmtId="166" formatCode="0.000"/>
    <numFmt numFmtId="168" formatCode="0.000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2"/>
    <xf numFmtId="9" fontId="0" fillId="0" borderId="0" xfId="1" applyFont="1"/>
    <xf numFmtId="0" fontId="0" fillId="0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164" fontId="5" fillId="0" borderId="0" xfId="0" applyNumberFormat="1" applyFont="1" applyAlignment="1">
      <alignment horizontal="right"/>
    </xf>
    <xf numFmtId="0" fontId="0" fillId="0" borderId="0" xfId="0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1"/>
    </xf>
    <xf numFmtId="164" fontId="7" fillId="0" borderId="0" xfId="0" applyNumberFormat="1" applyFont="1" applyAlignment="1">
      <alignment horizontal="right" vertical="center" wrapText="1"/>
    </xf>
    <xf numFmtId="0" fontId="7" fillId="0" borderId="0" xfId="0" applyFont="1"/>
    <xf numFmtId="164" fontId="5" fillId="0" borderId="0" xfId="0" applyNumberFormat="1" applyFont="1" applyAlignment="1">
      <alignment horizontal="right" vertical="center" wrapText="1"/>
    </xf>
    <xf numFmtId="0" fontId="0" fillId="0" borderId="2" xfId="0" applyBorder="1" applyAlignment="1">
      <alignment horizontal="left" vertical="center" wrapText="1" indent="2"/>
    </xf>
    <xf numFmtId="164" fontId="5" fillId="0" borderId="2" xfId="0" applyNumberFormat="1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165" fontId="0" fillId="0" borderId="0" xfId="1" applyNumberFormat="1" applyFont="1"/>
    <xf numFmtId="0" fontId="2" fillId="0" borderId="0" xfId="0" applyFont="1" applyFill="1"/>
    <xf numFmtId="9" fontId="0" fillId="0" borderId="0" xfId="1" applyNumberFormat="1" applyFont="1" applyFill="1"/>
    <xf numFmtId="9" fontId="0" fillId="0" borderId="0" xfId="0" applyNumberFormat="1" applyFill="1"/>
    <xf numFmtId="166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168" fontId="0" fillId="0" borderId="0" xfId="0" applyNumberFormat="1"/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amcdocumentation.eu/index.php/Model_Documentation_-_BL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4.4"/>
  <cols>
    <col min="2" max="2" width="79.44140625" customWidth="1"/>
  </cols>
  <sheetData>
    <row r="1" spans="1:2">
      <c r="A1" s="1" t="s">
        <v>14</v>
      </c>
    </row>
    <row r="3" spans="1:2">
      <c r="A3" s="1" t="s">
        <v>0</v>
      </c>
      <c r="B3" s="2" t="s">
        <v>102</v>
      </c>
    </row>
    <row r="4" spans="1:2">
      <c r="B4" t="s">
        <v>136</v>
      </c>
    </row>
    <row r="5" spans="1:2">
      <c r="B5" s="35" t="s">
        <v>141</v>
      </c>
    </row>
    <row r="6" spans="1:2">
      <c r="B6" s="4">
        <v>2017</v>
      </c>
    </row>
    <row r="7" spans="1:2">
      <c r="B7" s="5" t="s">
        <v>103</v>
      </c>
    </row>
    <row r="8" spans="1:2">
      <c r="B8" t="s">
        <v>104</v>
      </c>
    </row>
    <row r="10" spans="1:2">
      <c r="B10" s="2" t="s">
        <v>142</v>
      </c>
    </row>
    <row r="11" spans="1:2">
      <c r="B11" t="s">
        <v>143</v>
      </c>
    </row>
    <row r="12" spans="1:2">
      <c r="B12" s="36" t="s">
        <v>144</v>
      </c>
    </row>
    <row r="13" spans="1:2">
      <c r="B13" s="4">
        <v>2020</v>
      </c>
    </row>
    <row r="14" spans="1:2">
      <c r="B14" s="5" t="s">
        <v>145</v>
      </c>
    </row>
    <row r="16" spans="1:2">
      <c r="A16" s="1" t="s">
        <v>1</v>
      </c>
    </row>
    <row r="17" spans="1:6">
      <c r="A17" t="s">
        <v>2</v>
      </c>
    </row>
    <row r="18" spans="1:6">
      <c r="A18" t="s">
        <v>3</v>
      </c>
    </row>
    <row r="19" spans="1:6">
      <c r="A19" t="s">
        <v>10</v>
      </c>
    </row>
    <row r="20" spans="1:6">
      <c r="A20" t="s">
        <v>11</v>
      </c>
    </row>
    <row r="21" spans="1:6">
      <c r="A21" t="s">
        <v>12</v>
      </c>
    </row>
    <row r="22" spans="1:6">
      <c r="A22" t="s">
        <v>13</v>
      </c>
    </row>
    <row r="24" spans="1:6">
      <c r="A24" t="s">
        <v>15</v>
      </c>
    </row>
    <row r="25" spans="1:6">
      <c r="A25" t="s">
        <v>16</v>
      </c>
    </row>
    <row r="27" spans="1:6">
      <c r="A27" s="37" t="s">
        <v>105</v>
      </c>
      <c r="B27" s="37"/>
      <c r="C27" s="38"/>
      <c r="D27" s="38"/>
      <c r="E27" s="38"/>
      <c r="F27" s="38"/>
    </row>
    <row r="28" spans="1:6">
      <c r="A28" t="s">
        <v>146</v>
      </c>
    </row>
    <row r="29" spans="1:6">
      <c r="A29" t="s">
        <v>135</v>
      </c>
    </row>
    <row r="30" spans="1:6">
      <c r="A30" t="s">
        <v>137</v>
      </c>
    </row>
    <row r="31" spans="1:6">
      <c r="A31" t="s">
        <v>138</v>
      </c>
    </row>
  </sheetData>
  <hyperlinks>
    <hyperlink ref="B14" r:id="rId1" xr:uid="{373EEE0C-321C-4846-90B7-E810559ED8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0B95-C685-4B8D-858C-04929AAF3391}">
  <dimension ref="A1:AA53"/>
  <sheetViews>
    <sheetView workbookViewId="0">
      <selection activeCell="E49" sqref="E49"/>
    </sheetView>
  </sheetViews>
  <sheetFormatPr defaultColWidth="9" defaultRowHeight="14.4"/>
  <cols>
    <col min="1" max="1" width="63" customWidth="1"/>
    <col min="2" max="2" width="17.44140625" customWidth="1"/>
    <col min="3" max="3" width="15.6640625" customWidth="1"/>
    <col min="4" max="4" width="17.44140625" customWidth="1"/>
    <col min="5" max="5" width="15.6640625" customWidth="1"/>
    <col min="6" max="6" width="17.44140625" customWidth="1"/>
    <col min="7" max="7" width="15.6640625" customWidth="1"/>
    <col min="8" max="8" width="17.44140625" customWidth="1"/>
    <col min="9" max="9" width="15.6640625" customWidth="1"/>
    <col min="10" max="10" width="17.44140625" customWidth="1"/>
    <col min="11" max="11" width="15.6640625" customWidth="1"/>
    <col min="12" max="12" width="17.44140625" customWidth="1"/>
    <col min="13" max="13" width="15.6640625" customWidth="1"/>
    <col min="14" max="14" width="17.44140625" customWidth="1"/>
    <col min="15" max="15" width="15.6640625" customWidth="1"/>
    <col min="16" max="16" width="17.44140625" customWidth="1"/>
    <col min="17" max="17" width="15.6640625" customWidth="1"/>
    <col min="18" max="18" width="17.44140625" customWidth="1"/>
    <col min="19" max="19" width="15.6640625" customWidth="1"/>
    <col min="20" max="20" width="17.44140625" customWidth="1"/>
    <col min="21" max="21" width="15.6640625" customWidth="1"/>
    <col min="22" max="22" width="17.44140625" customWidth="1"/>
    <col min="23" max="23" width="15.6640625" customWidth="1"/>
    <col min="24" max="24" width="17.44140625" customWidth="1"/>
    <col min="25" max="25" width="15.6640625" customWidth="1"/>
    <col min="26" max="26" width="17.44140625" customWidth="1"/>
    <col min="27" max="27" width="15.6640625" customWidth="1"/>
    <col min="257" max="257" width="63" customWidth="1"/>
    <col min="258" max="258" width="17.44140625" customWidth="1"/>
    <col min="259" max="259" width="15.6640625" customWidth="1"/>
    <col min="260" max="260" width="17.44140625" customWidth="1"/>
    <col min="261" max="261" width="15.6640625" customWidth="1"/>
    <col min="262" max="262" width="17.44140625" customWidth="1"/>
    <col min="263" max="263" width="15.6640625" customWidth="1"/>
    <col min="264" max="264" width="17.44140625" customWidth="1"/>
    <col min="265" max="265" width="15.6640625" customWidth="1"/>
    <col min="266" max="266" width="17.44140625" customWidth="1"/>
    <col min="267" max="267" width="15.6640625" customWidth="1"/>
    <col min="268" max="268" width="17.44140625" customWidth="1"/>
    <col min="269" max="269" width="15.6640625" customWidth="1"/>
    <col min="270" max="270" width="17.44140625" customWidth="1"/>
    <col min="271" max="271" width="15.6640625" customWidth="1"/>
    <col min="272" max="272" width="17.44140625" customWidth="1"/>
    <col min="273" max="273" width="15.6640625" customWidth="1"/>
    <col min="274" max="274" width="17.44140625" customWidth="1"/>
    <col min="275" max="275" width="15.6640625" customWidth="1"/>
    <col min="276" max="276" width="17.44140625" customWidth="1"/>
    <col min="277" max="277" width="15.6640625" customWidth="1"/>
    <col min="278" max="278" width="17.44140625" customWidth="1"/>
    <col min="279" max="279" width="15.6640625" customWidth="1"/>
    <col min="280" max="280" width="17.44140625" customWidth="1"/>
    <col min="281" max="281" width="15.6640625" customWidth="1"/>
    <col min="282" max="282" width="17.44140625" customWidth="1"/>
    <col min="283" max="283" width="15.6640625" customWidth="1"/>
    <col min="513" max="513" width="63" customWidth="1"/>
    <col min="514" max="514" width="17.44140625" customWidth="1"/>
    <col min="515" max="515" width="15.6640625" customWidth="1"/>
    <col min="516" max="516" width="17.44140625" customWidth="1"/>
    <col min="517" max="517" width="15.6640625" customWidth="1"/>
    <col min="518" max="518" width="17.44140625" customWidth="1"/>
    <col min="519" max="519" width="15.6640625" customWidth="1"/>
    <col min="520" max="520" width="17.44140625" customWidth="1"/>
    <col min="521" max="521" width="15.6640625" customWidth="1"/>
    <col min="522" max="522" width="17.44140625" customWidth="1"/>
    <col min="523" max="523" width="15.6640625" customWidth="1"/>
    <col min="524" max="524" width="17.44140625" customWidth="1"/>
    <col min="525" max="525" width="15.6640625" customWidth="1"/>
    <col min="526" max="526" width="17.44140625" customWidth="1"/>
    <col min="527" max="527" width="15.6640625" customWidth="1"/>
    <col min="528" max="528" width="17.44140625" customWidth="1"/>
    <col min="529" max="529" width="15.6640625" customWidth="1"/>
    <col min="530" max="530" width="17.44140625" customWidth="1"/>
    <col min="531" max="531" width="15.6640625" customWidth="1"/>
    <col min="532" max="532" width="17.44140625" customWidth="1"/>
    <col min="533" max="533" width="15.6640625" customWidth="1"/>
    <col min="534" max="534" width="17.44140625" customWidth="1"/>
    <col min="535" max="535" width="15.6640625" customWidth="1"/>
    <col min="536" max="536" width="17.44140625" customWidth="1"/>
    <col min="537" max="537" width="15.6640625" customWidth="1"/>
    <col min="538" max="538" width="17.44140625" customWidth="1"/>
    <col min="539" max="539" width="15.6640625" customWidth="1"/>
    <col min="769" max="769" width="63" customWidth="1"/>
    <col min="770" max="770" width="17.44140625" customWidth="1"/>
    <col min="771" max="771" width="15.6640625" customWidth="1"/>
    <col min="772" max="772" width="17.44140625" customWidth="1"/>
    <col min="773" max="773" width="15.6640625" customWidth="1"/>
    <col min="774" max="774" width="17.44140625" customWidth="1"/>
    <col min="775" max="775" width="15.6640625" customWidth="1"/>
    <col min="776" max="776" width="17.44140625" customWidth="1"/>
    <col min="777" max="777" width="15.6640625" customWidth="1"/>
    <col min="778" max="778" width="17.44140625" customWidth="1"/>
    <col min="779" max="779" width="15.6640625" customWidth="1"/>
    <col min="780" max="780" width="17.44140625" customWidth="1"/>
    <col min="781" max="781" width="15.6640625" customWidth="1"/>
    <col min="782" max="782" width="17.44140625" customWidth="1"/>
    <col min="783" max="783" width="15.6640625" customWidth="1"/>
    <col min="784" max="784" width="17.44140625" customWidth="1"/>
    <col min="785" max="785" width="15.6640625" customWidth="1"/>
    <col min="786" max="786" width="17.44140625" customWidth="1"/>
    <col min="787" max="787" width="15.6640625" customWidth="1"/>
    <col min="788" max="788" width="17.44140625" customWidth="1"/>
    <col min="789" max="789" width="15.6640625" customWidth="1"/>
    <col min="790" max="790" width="17.44140625" customWidth="1"/>
    <col min="791" max="791" width="15.6640625" customWidth="1"/>
    <col min="792" max="792" width="17.44140625" customWidth="1"/>
    <col min="793" max="793" width="15.6640625" customWidth="1"/>
    <col min="794" max="794" width="17.44140625" customWidth="1"/>
    <col min="795" max="795" width="15.6640625" customWidth="1"/>
    <col min="1025" max="1025" width="63" customWidth="1"/>
    <col min="1026" max="1026" width="17.44140625" customWidth="1"/>
    <col min="1027" max="1027" width="15.6640625" customWidth="1"/>
    <col min="1028" max="1028" width="17.44140625" customWidth="1"/>
    <col min="1029" max="1029" width="15.6640625" customWidth="1"/>
    <col min="1030" max="1030" width="17.44140625" customWidth="1"/>
    <col min="1031" max="1031" width="15.6640625" customWidth="1"/>
    <col min="1032" max="1032" width="17.44140625" customWidth="1"/>
    <col min="1033" max="1033" width="15.6640625" customWidth="1"/>
    <col min="1034" max="1034" width="17.44140625" customWidth="1"/>
    <col min="1035" max="1035" width="15.6640625" customWidth="1"/>
    <col min="1036" max="1036" width="17.44140625" customWidth="1"/>
    <col min="1037" max="1037" width="15.6640625" customWidth="1"/>
    <col min="1038" max="1038" width="17.44140625" customWidth="1"/>
    <col min="1039" max="1039" width="15.6640625" customWidth="1"/>
    <col min="1040" max="1040" width="17.44140625" customWidth="1"/>
    <col min="1041" max="1041" width="15.6640625" customWidth="1"/>
    <col min="1042" max="1042" width="17.44140625" customWidth="1"/>
    <col min="1043" max="1043" width="15.6640625" customWidth="1"/>
    <col min="1044" max="1044" width="17.44140625" customWidth="1"/>
    <col min="1045" max="1045" width="15.6640625" customWidth="1"/>
    <col min="1046" max="1046" width="17.44140625" customWidth="1"/>
    <col min="1047" max="1047" width="15.6640625" customWidth="1"/>
    <col min="1048" max="1048" width="17.44140625" customWidth="1"/>
    <col min="1049" max="1049" width="15.6640625" customWidth="1"/>
    <col min="1050" max="1050" width="17.44140625" customWidth="1"/>
    <col min="1051" max="1051" width="15.6640625" customWidth="1"/>
    <col min="1281" max="1281" width="63" customWidth="1"/>
    <col min="1282" max="1282" width="17.44140625" customWidth="1"/>
    <col min="1283" max="1283" width="15.6640625" customWidth="1"/>
    <col min="1284" max="1284" width="17.44140625" customWidth="1"/>
    <col min="1285" max="1285" width="15.6640625" customWidth="1"/>
    <col min="1286" max="1286" width="17.44140625" customWidth="1"/>
    <col min="1287" max="1287" width="15.6640625" customWidth="1"/>
    <col min="1288" max="1288" width="17.44140625" customWidth="1"/>
    <col min="1289" max="1289" width="15.6640625" customWidth="1"/>
    <col min="1290" max="1290" width="17.44140625" customWidth="1"/>
    <col min="1291" max="1291" width="15.6640625" customWidth="1"/>
    <col min="1292" max="1292" width="17.44140625" customWidth="1"/>
    <col min="1293" max="1293" width="15.6640625" customWidth="1"/>
    <col min="1294" max="1294" width="17.44140625" customWidth="1"/>
    <col min="1295" max="1295" width="15.6640625" customWidth="1"/>
    <col min="1296" max="1296" width="17.44140625" customWidth="1"/>
    <col min="1297" max="1297" width="15.6640625" customWidth="1"/>
    <col min="1298" max="1298" width="17.44140625" customWidth="1"/>
    <col min="1299" max="1299" width="15.6640625" customWidth="1"/>
    <col min="1300" max="1300" width="17.44140625" customWidth="1"/>
    <col min="1301" max="1301" width="15.6640625" customWidth="1"/>
    <col min="1302" max="1302" width="17.44140625" customWidth="1"/>
    <col min="1303" max="1303" width="15.6640625" customWidth="1"/>
    <col min="1304" max="1304" width="17.44140625" customWidth="1"/>
    <col min="1305" max="1305" width="15.6640625" customWidth="1"/>
    <col min="1306" max="1306" width="17.44140625" customWidth="1"/>
    <col min="1307" max="1307" width="15.6640625" customWidth="1"/>
    <col min="1537" max="1537" width="63" customWidth="1"/>
    <col min="1538" max="1538" width="17.44140625" customWidth="1"/>
    <col min="1539" max="1539" width="15.6640625" customWidth="1"/>
    <col min="1540" max="1540" width="17.44140625" customWidth="1"/>
    <col min="1541" max="1541" width="15.6640625" customWidth="1"/>
    <col min="1542" max="1542" width="17.44140625" customWidth="1"/>
    <col min="1543" max="1543" width="15.6640625" customWidth="1"/>
    <col min="1544" max="1544" width="17.44140625" customWidth="1"/>
    <col min="1545" max="1545" width="15.6640625" customWidth="1"/>
    <col min="1546" max="1546" width="17.44140625" customWidth="1"/>
    <col min="1547" max="1547" width="15.6640625" customWidth="1"/>
    <col min="1548" max="1548" width="17.44140625" customWidth="1"/>
    <col min="1549" max="1549" width="15.6640625" customWidth="1"/>
    <col min="1550" max="1550" width="17.44140625" customWidth="1"/>
    <col min="1551" max="1551" width="15.6640625" customWidth="1"/>
    <col min="1552" max="1552" width="17.44140625" customWidth="1"/>
    <col min="1553" max="1553" width="15.6640625" customWidth="1"/>
    <col min="1554" max="1554" width="17.44140625" customWidth="1"/>
    <col min="1555" max="1555" width="15.6640625" customWidth="1"/>
    <col min="1556" max="1556" width="17.44140625" customWidth="1"/>
    <col min="1557" max="1557" width="15.6640625" customWidth="1"/>
    <col min="1558" max="1558" width="17.44140625" customWidth="1"/>
    <col min="1559" max="1559" width="15.6640625" customWidth="1"/>
    <col min="1560" max="1560" width="17.44140625" customWidth="1"/>
    <col min="1561" max="1561" width="15.6640625" customWidth="1"/>
    <col min="1562" max="1562" width="17.44140625" customWidth="1"/>
    <col min="1563" max="1563" width="15.6640625" customWidth="1"/>
    <col min="1793" max="1793" width="63" customWidth="1"/>
    <col min="1794" max="1794" width="17.44140625" customWidth="1"/>
    <col min="1795" max="1795" width="15.6640625" customWidth="1"/>
    <col min="1796" max="1796" width="17.44140625" customWidth="1"/>
    <col min="1797" max="1797" width="15.6640625" customWidth="1"/>
    <col min="1798" max="1798" width="17.44140625" customWidth="1"/>
    <col min="1799" max="1799" width="15.6640625" customWidth="1"/>
    <col min="1800" max="1800" width="17.44140625" customWidth="1"/>
    <col min="1801" max="1801" width="15.6640625" customWidth="1"/>
    <col min="1802" max="1802" width="17.44140625" customWidth="1"/>
    <col min="1803" max="1803" width="15.6640625" customWidth="1"/>
    <col min="1804" max="1804" width="17.44140625" customWidth="1"/>
    <col min="1805" max="1805" width="15.6640625" customWidth="1"/>
    <col min="1806" max="1806" width="17.44140625" customWidth="1"/>
    <col min="1807" max="1807" width="15.6640625" customWidth="1"/>
    <col min="1808" max="1808" width="17.44140625" customWidth="1"/>
    <col min="1809" max="1809" width="15.6640625" customWidth="1"/>
    <col min="1810" max="1810" width="17.44140625" customWidth="1"/>
    <col min="1811" max="1811" width="15.6640625" customWidth="1"/>
    <col min="1812" max="1812" width="17.44140625" customWidth="1"/>
    <col min="1813" max="1813" width="15.6640625" customWidth="1"/>
    <col min="1814" max="1814" width="17.44140625" customWidth="1"/>
    <col min="1815" max="1815" width="15.6640625" customWidth="1"/>
    <col min="1816" max="1816" width="17.44140625" customWidth="1"/>
    <col min="1817" max="1817" width="15.6640625" customWidth="1"/>
    <col min="1818" max="1818" width="17.44140625" customWidth="1"/>
    <col min="1819" max="1819" width="15.6640625" customWidth="1"/>
    <col min="2049" max="2049" width="63" customWidth="1"/>
    <col min="2050" max="2050" width="17.44140625" customWidth="1"/>
    <col min="2051" max="2051" width="15.6640625" customWidth="1"/>
    <col min="2052" max="2052" width="17.44140625" customWidth="1"/>
    <col min="2053" max="2053" width="15.6640625" customWidth="1"/>
    <col min="2054" max="2054" width="17.44140625" customWidth="1"/>
    <col min="2055" max="2055" width="15.6640625" customWidth="1"/>
    <col min="2056" max="2056" width="17.44140625" customWidth="1"/>
    <col min="2057" max="2057" width="15.6640625" customWidth="1"/>
    <col min="2058" max="2058" width="17.44140625" customWidth="1"/>
    <col min="2059" max="2059" width="15.6640625" customWidth="1"/>
    <col min="2060" max="2060" width="17.44140625" customWidth="1"/>
    <col min="2061" max="2061" width="15.6640625" customWidth="1"/>
    <col min="2062" max="2062" width="17.44140625" customWidth="1"/>
    <col min="2063" max="2063" width="15.6640625" customWidth="1"/>
    <col min="2064" max="2064" width="17.44140625" customWidth="1"/>
    <col min="2065" max="2065" width="15.6640625" customWidth="1"/>
    <col min="2066" max="2066" width="17.44140625" customWidth="1"/>
    <col min="2067" max="2067" width="15.6640625" customWidth="1"/>
    <col min="2068" max="2068" width="17.44140625" customWidth="1"/>
    <col min="2069" max="2069" width="15.6640625" customWidth="1"/>
    <col min="2070" max="2070" width="17.44140625" customWidth="1"/>
    <col min="2071" max="2071" width="15.6640625" customWidth="1"/>
    <col min="2072" max="2072" width="17.44140625" customWidth="1"/>
    <col min="2073" max="2073" width="15.6640625" customWidth="1"/>
    <col min="2074" max="2074" width="17.44140625" customWidth="1"/>
    <col min="2075" max="2075" width="15.6640625" customWidth="1"/>
    <col min="2305" max="2305" width="63" customWidth="1"/>
    <col min="2306" max="2306" width="17.44140625" customWidth="1"/>
    <col min="2307" max="2307" width="15.6640625" customWidth="1"/>
    <col min="2308" max="2308" width="17.44140625" customWidth="1"/>
    <col min="2309" max="2309" width="15.6640625" customWidth="1"/>
    <col min="2310" max="2310" width="17.44140625" customWidth="1"/>
    <col min="2311" max="2311" width="15.6640625" customWidth="1"/>
    <col min="2312" max="2312" width="17.44140625" customWidth="1"/>
    <col min="2313" max="2313" width="15.6640625" customWidth="1"/>
    <col min="2314" max="2314" width="17.44140625" customWidth="1"/>
    <col min="2315" max="2315" width="15.6640625" customWidth="1"/>
    <col min="2316" max="2316" width="17.44140625" customWidth="1"/>
    <col min="2317" max="2317" width="15.6640625" customWidth="1"/>
    <col min="2318" max="2318" width="17.44140625" customWidth="1"/>
    <col min="2319" max="2319" width="15.6640625" customWidth="1"/>
    <col min="2320" max="2320" width="17.44140625" customWidth="1"/>
    <col min="2321" max="2321" width="15.6640625" customWidth="1"/>
    <col min="2322" max="2322" width="17.44140625" customWidth="1"/>
    <col min="2323" max="2323" width="15.6640625" customWidth="1"/>
    <col min="2324" max="2324" width="17.44140625" customWidth="1"/>
    <col min="2325" max="2325" width="15.6640625" customWidth="1"/>
    <col min="2326" max="2326" width="17.44140625" customWidth="1"/>
    <col min="2327" max="2327" width="15.6640625" customWidth="1"/>
    <col min="2328" max="2328" width="17.44140625" customWidth="1"/>
    <col min="2329" max="2329" width="15.6640625" customWidth="1"/>
    <col min="2330" max="2330" width="17.44140625" customWidth="1"/>
    <col min="2331" max="2331" width="15.6640625" customWidth="1"/>
    <col min="2561" max="2561" width="63" customWidth="1"/>
    <col min="2562" max="2562" width="17.44140625" customWidth="1"/>
    <col min="2563" max="2563" width="15.6640625" customWidth="1"/>
    <col min="2564" max="2564" width="17.44140625" customWidth="1"/>
    <col min="2565" max="2565" width="15.6640625" customWidth="1"/>
    <col min="2566" max="2566" width="17.44140625" customWidth="1"/>
    <col min="2567" max="2567" width="15.6640625" customWidth="1"/>
    <col min="2568" max="2568" width="17.44140625" customWidth="1"/>
    <col min="2569" max="2569" width="15.6640625" customWidth="1"/>
    <col min="2570" max="2570" width="17.44140625" customWidth="1"/>
    <col min="2571" max="2571" width="15.6640625" customWidth="1"/>
    <col min="2572" max="2572" width="17.44140625" customWidth="1"/>
    <col min="2573" max="2573" width="15.6640625" customWidth="1"/>
    <col min="2574" max="2574" width="17.44140625" customWidth="1"/>
    <col min="2575" max="2575" width="15.6640625" customWidth="1"/>
    <col min="2576" max="2576" width="17.44140625" customWidth="1"/>
    <col min="2577" max="2577" width="15.6640625" customWidth="1"/>
    <col min="2578" max="2578" width="17.44140625" customWidth="1"/>
    <col min="2579" max="2579" width="15.6640625" customWidth="1"/>
    <col min="2580" max="2580" width="17.44140625" customWidth="1"/>
    <col min="2581" max="2581" width="15.6640625" customWidth="1"/>
    <col min="2582" max="2582" width="17.44140625" customWidth="1"/>
    <col min="2583" max="2583" width="15.6640625" customWidth="1"/>
    <col min="2584" max="2584" width="17.44140625" customWidth="1"/>
    <col min="2585" max="2585" width="15.6640625" customWidth="1"/>
    <col min="2586" max="2586" width="17.44140625" customWidth="1"/>
    <col min="2587" max="2587" width="15.6640625" customWidth="1"/>
    <col min="2817" max="2817" width="63" customWidth="1"/>
    <col min="2818" max="2818" width="17.44140625" customWidth="1"/>
    <col min="2819" max="2819" width="15.6640625" customWidth="1"/>
    <col min="2820" max="2820" width="17.44140625" customWidth="1"/>
    <col min="2821" max="2821" width="15.6640625" customWidth="1"/>
    <col min="2822" max="2822" width="17.44140625" customWidth="1"/>
    <col min="2823" max="2823" width="15.6640625" customWidth="1"/>
    <col min="2824" max="2824" width="17.44140625" customWidth="1"/>
    <col min="2825" max="2825" width="15.6640625" customWidth="1"/>
    <col min="2826" max="2826" width="17.44140625" customWidth="1"/>
    <col min="2827" max="2827" width="15.6640625" customWidth="1"/>
    <col min="2828" max="2828" width="17.44140625" customWidth="1"/>
    <col min="2829" max="2829" width="15.6640625" customWidth="1"/>
    <col min="2830" max="2830" width="17.44140625" customWidth="1"/>
    <col min="2831" max="2831" width="15.6640625" customWidth="1"/>
    <col min="2832" max="2832" width="17.44140625" customWidth="1"/>
    <col min="2833" max="2833" width="15.6640625" customWidth="1"/>
    <col min="2834" max="2834" width="17.44140625" customWidth="1"/>
    <col min="2835" max="2835" width="15.6640625" customWidth="1"/>
    <col min="2836" max="2836" width="17.44140625" customWidth="1"/>
    <col min="2837" max="2837" width="15.6640625" customWidth="1"/>
    <col min="2838" max="2838" width="17.44140625" customWidth="1"/>
    <col min="2839" max="2839" width="15.6640625" customWidth="1"/>
    <col min="2840" max="2840" width="17.44140625" customWidth="1"/>
    <col min="2841" max="2841" width="15.6640625" customWidth="1"/>
    <col min="2842" max="2842" width="17.44140625" customWidth="1"/>
    <col min="2843" max="2843" width="15.6640625" customWidth="1"/>
    <col min="3073" max="3073" width="63" customWidth="1"/>
    <col min="3074" max="3074" width="17.44140625" customWidth="1"/>
    <col min="3075" max="3075" width="15.6640625" customWidth="1"/>
    <col min="3076" max="3076" width="17.44140625" customWidth="1"/>
    <col min="3077" max="3077" width="15.6640625" customWidth="1"/>
    <col min="3078" max="3078" width="17.44140625" customWidth="1"/>
    <col min="3079" max="3079" width="15.6640625" customWidth="1"/>
    <col min="3080" max="3080" width="17.44140625" customWidth="1"/>
    <col min="3081" max="3081" width="15.6640625" customWidth="1"/>
    <col min="3082" max="3082" width="17.44140625" customWidth="1"/>
    <col min="3083" max="3083" width="15.6640625" customWidth="1"/>
    <col min="3084" max="3084" width="17.44140625" customWidth="1"/>
    <col min="3085" max="3085" width="15.6640625" customWidth="1"/>
    <col min="3086" max="3086" width="17.44140625" customWidth="1"/>
    <col min="3087" max="3087" width="15.6640625" customWidth="1"/>
    <col min="3088" max="3088" width="17.44140625" customWidth="1"/>
    <col min="3089" max="3089" width="15.6640625" customWidth="1"/>
    <col min="3090" max="3090" width="17.44140625" customWidth="1"/>
    <col min="3091" max="3091" width="15.6640625" customWidth="1"/>
    <col min="3092" max="3092" width="17.44140625" customWidth="1"/>
    <col min="3093" max="3093" width="15.6640625" customWidth="1"/>
    <col min="3094" max="3094" width="17.44140625" customWidth="1"/>
    <col min="3095" max="3095" width="15.6640625" customWidth="1"/>
    <col min="3096" max="3096" width="17.44140625" customWidth="1"/>
    <col min="3097" max="3097" width="15.6640625" customWidth="1"/>
    <col min="3098" max="3098" width="17.44140625" customWidth="1"/>
    <col min="3099" max="3099" width="15.6640625" customWidth="1"/>
    <col min="3329" max="3329" width="63" customWidth="1"/>
    <col min="3330" max="3330" width="17.44140625" customWidth="1"/>
    <col min="3331" max="3331" width="15.6640625" customWidth="1"/>
    <col min="3332" max="3332" width="17.44140625" customWidth="1"/>
    <col min="3333" max="3333" width="15.6640625" customWidth="1"/>
    <col min="3334" max="3334" width="17.44140625" customWidth="1"/>
    <col min="3335" max="3335" width="15.6640625" customWidth="1"/>
    <col min="3336" max="3336" width="17.44140625" customWidth="1"/>
    <col min="3337" max="3337" width="15.6640625" customWidth="1"/>
    <col min="3338" max="3338" width="17.44140625" customWidth="1"/>
    <col min="3339" max="3339" width="15.6640625" customWidth="1"/>
    <col min="3340" max="3340" width="17.44140625" customWidth="1"/>
    <col min="3341" max="3341" width="15.6640625" customWidth="1"/>
    <col min="3342" max="3342" width="17.44140625" customWidth="1"/>
    <col min="3343" max="3343" width="15.6640625" customWidth="1"/>
    <col min="3344" max="3344" width="17.44140625" customWidth="1"/>
    <col min="3345" max="3345" width="15.6640625" customWidth="1"/>
    <col min="3346" max="3346" width="17.44140625" customWidth="1"/>
    <col min="3347" max="3347" width="15.6640625" customWidth="1"/>
    <col min="3348" max="3348" width="17.44140625" customWidth="1"/>
    <col min="3349" max="3349" width="15.6640625" customWidth="1"/>
    <col min="3350" max="3350" width="17.44140625" customWidth="1"/>
    <col min="3351" max="3351" width="15.6640625" customWidth="1"/>
    <col min="3352" max="3352" width="17.44140625" customWidth="1"/>
    <col min="3353" max="3353" width="15.6640625" customWidth="1"/>
    <col min="3354" max="3354" width="17.44140625" customWidth="1"/>
    <col min="3355" max="3355" width="15.6640625" customWidth="1"/>
    <col min="3585" max="3585" width="63" customWidth="1"/>
    <col min="3586" max="3586" width="17.44140625" customWidth="1"/>
    <col min="3587" max="3587" width="15.6640625" customWidth="1"/>
    <col min="3588" max="3588" width="17.44140625" customWidth="1"/>
    <col min="3589" max="3589" width="15.6640625" customWidth="1"/>
    <col min="3590" max="3590" width="17.44140625" customWidth="1"/>
    <col min="3591" max="3591" width="15.6640625" customWidth="1"/>
    <col min="3592" max="3592" width="17.44140625" customWidth="1"/>
    <col min="3593" max="3593" width="15.6640625" customWidth="1"/>
    <col min="3594" max="3594" width="17.44140625" customWidth="1"/>
    <col min="3595" max="3595" width="15.6640625" customWidth="1"/>
    <col min="3596" max="3596" width="17.44140625" customWidth="1"/>
    <col min="3597" max="3597" width="15.6640625" customWidth="1"/>
    <col min="3598" max="3598" width="17.44140625" customWidth="1"/>
    <col min="3599" max="3599" width="15.6640625" customWidth="1"/>
    <col min="3600" max="3600" width="17.44140625" customWidth="1"/>
    <col min="3601" max="3601" width="15.6640625" customWidth="1"/>
    <col min="3602" max="3602" width="17.44140625" customWidth="1"/>
    <col min="3603" max="3603" width="15.6640625" customWidth="1"/>
    <col min="3604" max="3604" width="17.44140625" customWidth="1"/>
    <col min="3605" max="3605" width="15.6640625" customWidth="1"/>
    <col min="3606" max="3606" width="17.44140625" customWidth="1"/>
    <col min="3607" max="3607" width="15.6640625" customWidth="1"/>
    <col min="3608" max="3608" width="17.44140625" customWidth="1"/>
    <col min="3609" max="3609" width="15.6640625" customWidth="1"/>
    <col min="3610" max="3610" width="17.44140625" customWidth="1"/>
    <col min="3611" max="3611" width="15.6640625" customWidth="1"/>
    <col min="3841" max="3841" width="63" customWidth="1"/>
    <col min="3842" max="3842" width="17.44140625" customWidth="1"/>
    <col min="3843" max="3843" width="15.6640625" customWidth="1"/>
    <col min="3844" max="3844" width="17.44140625" customWidth="1"/>
    <col min="3845" max="3845" width="15.6640625" customWidth="1"/>
    <col min="3846" max="3846" width="17.44140625" customWidth="1"/>
    <col min="3847" max="3847" width="15.6640625" customWidth="1"/>
    <col min="3848" max="3848" width="17.44140625" customWidth="1"/>
    <col min="3849" max="3849" width="15.6640625" customWidth="1"/>
    <col min="3850" max="3850" width="17.44140625" customWidth="1"/>
    <col min="3851" max="3851" width="15.6640625" customWidth="1"/>
    <col min="3852" max="3852" width="17.44140625" customWidth="1"/>
    <col min="3853" max="3853" width="15.6640625" customWidth="1"/>
    <col min="3854" max="3854" width="17.44140625" customWidth="1"/>
    <col min="3855" max="3855" width="15.6640625" customWidth="1"/>
    <col min="3856" max="3856" width="17.44140625" customWidth="1"/>
    <col min="3857" max="3857" width="15.6640625" customWidth="1"/>
    <col min="3858" max="3858" width="17.44140625" customWidth="1"/>
    <col min="3859" max="3859" width="15.6640625" customWidth="1"/>
    <col min="3860" max="3860" width="17.44140625" customWidth="1"/>
    <col min="3861" max="3861" width="15.6640625" customWidth="1"/>
    <col min="3862" max="3862" width="17.44140625" customWidth="1"/>
    <col min="3863" max="3863" width="15.6640625" customWidth="1"/>
    <col min="3864" max="3864" width="17.44140625" customWidth="1"/>
    <col min="3865" max="3865" width="15.6640625" customWidth="1"/>
    <col min="3866" max="3866" width="17.44140625" customWidth="1"/>
    <col min="3867" max="3867" width="15.6640625" customWidth="1"/>
    <col min="4097" max="4097" width="63" customWidth="1"/>
    <col min="4098" max="4098" width="17.44140625" customWidth="1"/>
    <col min="4099" max="4099" width="15.6640625" customWidth="1"/>
    <col min="4100" max="4100" width="17.44140625" customWidth="1"/>
    <col min="4101" max="4101" width="15.6640625" customWidth="1"/>
    <col min="4102" max="4102" width="17.44140625" customWidth="1"/>
    <col min="4103" max="4103" width="15.6640625" customWidth="1"/>
    <col min="4104" max="4104" width="17.44140625" customWidth="1"/>
    <col min="4105" max="4105" width="15.6640625" customWidth="1"/>
    <col min="4106" max="4106" width="17.44140625" customWidth="1"/>
    <col min="4107" max="4107" width="15.6640625" customWidth="1"/>
    <col min="4108" max="4108" width="17.44140625" customWidth="1"/>
    <col min="4109" max="4109" width="15.6640625" customWidth="1"/>
    <col min="4110" max="4110" width="17.44140625" customWidth="1"/>
    <col min="4111" max="4111" width="15.6640625" customWidth="1"/>
    <col min="4112" max="4112" width="17.44140625" customWidth="1"/>
    <col min="4113" max="4113" width="15.6640625" customWidth="1"/>
    <col min="4114" max="4114" width="17.44140625" customWidth="1"/>
    <col min="4115" max="4115" width="15.6640625" customWidth="1"/>
    <col min="4116" max="4116" width="17.44140625" customWidth="1"/>
    <col min="4117" max="4117" width="15.6640625" customWidth="1"/>
    <col min="4118" max="4118" width="17.44140625" customWidth="1"/>
    <col min="4119" max="4119" width="15.6640625" customWidth="1"/>
    <col min="4120" max="4120" width="17.44140625" customWidth="1"/>
    <col min="4121" max="4121" width="15.6640625" customWidth="1"/>
    <col min="4122" max="4122" width="17.44140625" customWidth="1"/>
    <col min="4123" max="4123" width="15.6640625" customWidth="1"/>
    <col min="4353" max="4353" width="63" customWidth="1"/>
    <col min="4354" max="4354" width="17.44140625" customWidth="1"/>
    <col min="4355" max="4355" width="15.6640625" customWidth="1"/>
    <col min="4356" max="4356" width="17.44140625" customWidth="1"/>
    <col min="4357" max="4357" width="15.6640625" customWidth="1"/>
    <col min="4358" max="4358" width="17.44140625" customWidth="1"/>
    <col min="4359" max="4359" width="15.6640625" customWidth="1"/>
    <col min="4360" max="4360" width="17.44140625" customWidth="1"/>
    <col min="4361" max="4361" width="15.6640625" customWidth="1"/>
    <col min="4362" max="4362" width="17.44140625" customWidth="1"/>
    <col min="4363" max="4363" width="15.6640625" customWidth="1"/>
    <col min="4364" max="4364" width="17.44140625" customWidth="1"/>
    <col min="4365" max="4365" width="15.6640625" customWidth="1"/>
    <col min="4366" max="4366" width="17.44140625" customWidth="1"/>
    <col min="4367" max="4367" width="15.6640625" customWidth="1"/>
    <col min="4368" max="4368" width="17.44140625" customWidth="1"/>
    <col min="4369" max="4369" width="15.6640625" customWidth="1"/>
    <col min="4370" max="4370" width="17.44140625" customWidth="1"/>
    <col min="4371" max="4371" width="15.6640625" customWidth="1"/>
    <col min="4372" max="4372" width="17.44140625" customWidth="1"/>
    <col min="4373" max="4373" width="15.6640625" customWidth="1"/>
    <col min="4374" max="4374" width="17.44140625" customWidth="1"/>
    <col min="4375" max="4375" width="15.6640625" customWidth="1"/>
    <col min="4376" max="4376" width="17.44140625" customWidth="1"/>
    <col min="4377" max="4377" width="15.6640625" customWidth="1"/>
    <col min="4378" max="4378" width="17.44140625" customWidth="1"/>
    <col min="4379" max="4379" width="15.6640625" customWidth="1"/>
    <col min="4609" max="4609" width="63" customWidth="1"/>
    <col min="4610" max="4610" width="17.44140625" customWidth="1"/>
    <col min="4611" max="4611" width="15.6640625" customWidth="1"/>
    <col min="4612" max="4612" width="17.44140625" customWidth="1"/>
    <col min="4613" max="4613" width="15.6640625" customWidth="1"/>
    <col min="4614" max="4614" width="17.44140625" customWidth="1"/>
    <col min="4615" max="4615" width="15.6640625" customWidth="1"/>
    <col min="4616" max="4616" width="17.44140625" customWidth="1"/>
    <col min="4617" max="4617" width="15.6640625" customWidth="1"/>
    <col min="4618" max="4618" width="17.44140625" customWidth="1"/>
    <col min="4619" max="4619" width="15.6640625" customWidth="1"/>
    <col min="4620" max="4620" width="17.44140625" customWidth="1"/>
    <col min="4621" max="4621" width="15.6640625" customWidth="1"/>
    <col min="4622" max="4622" width="17.44140625" customWidth="1"/>
    <col min="4623" max="4623" width="15.6640625" customWidth="1"/>
    <col min="4624" max="4624" width="17.44140625" customWidth="1"/>
    <col min="4625" max="4625" width="15.6640625" customWidth="1"/>
    <col min="4626" max="4626" width="17.44140625" customWidth="1"/>
    <col min="4627" max="4627" width="15.6640625" customWidth="1"/>
    <col min="4628" max="4628" width="17.44140625" customWidth="1"/>
    <col min="4629" max="4629" width="15.6640625" customWidth="1"/>
    <col min="4630" max="4630" width="17.44140625" customWidth="1"/>
    <col min="4631" max="4631" width="15.6640625" customWidth="1"/>
    <col min="4632" max="4632" width="17.44140625" customWidth="1"/>
    <col min="4633" max="4633" width="15.6640625" customWidth="1"/>
    <col min="4634" max="4634" width="17.44140625" customWidth="1"/>
    <col min="4635" max="4635" width="15.6640625" customWidth="1"/>
    <col min="4865" max="4865" width="63" customWidth="1"/>
    <col min="4866" max="4866" width="17.44140625" customWidth="1"/>
    <col min="4867" max="4867" width="15.6640625" customWidth="1"/>
    <col min="4868" max="4868" width="17.44140625" customWidth="1"/>
    <col min="4869" max="4869" width="15.6640625" customWidth="1"/>
    <col min="4870" max="4870" width="17.44140625" customWidth="1"/>
    <col min="4871" max="4871" width="15.6640625" customWidth="1"/>
    <col min="4872" max="4872" width="17.44140625" customWidth="1"/>
    <col min="4873" max="4873" width="15.6640625" customWidth="1"/>
    <col min="4874" max="4874" width="17.44140625" customWidth="1"/>
    <col min="4875" max="4875" width="15.6640625" customWidth="1"/>
    <col min="4876" max="4876" width="17.44140625" customWidth="1"/>
    <col min="4877" max="4877" width="15.6640625" customWidth="1"/>
    <col min="4878" max="4878" width="17.44140625" customWidth="1"/>
    <col min="4879" max="4879" width="15.6640625" customWidth="1"/>
    <col min="4880" max="4880" width="17.44140625" customWidth="1"/>
    <col min="4881" max="4881" width="15.6640625" customWidth="1"/>
    <col min="4882" max="4882" width="17.44140625" customWidth="1"/>
    <col min="4883" max="4883" width="15.6640625" customWidth="1"/>
    <col min="4884" max="4884" width="17.44140625" customWidth="1"/>
    <col min="4885" max="4885" width="15.6640625" customWidth="1"/>
    <col min="4886" max="4886" width="17.44140625" customWidth="1"/>
    <col min="4887" max="4887" width="15.6640625" customWidth="1"/>
    <col min="4888" max="4888" width="17.44140625" customWidth="1"/>
    <col min="4889" max="4889" width="15.6640625" customWidth="1"/>
    <col min="4890" max="4890" width="17.44140625" customWidth="1"/>
    <col min="4891" max="4891" width="15.6640625" customWidth="1"/>
    <col min="5121" max="5121" width="63" customWidth="1"/>
    <col min="5122" max="5122" width="17.44140625" customWidth="1"/>
    <col min="5123" max="5123" width="15.6640625" customWidth="1"/>
    <col min="5124" max="5124" width="17.44140625" customWidth="1"/>
    <col min="5125" max="5125" width="15.6640625" customWidth="1"/>
    <col min="5126" max="5126" width="17.44140625" customWidth="1"/>
    <col min="5127" max="5127" width="15.6640625" customWidth="1"/>
    <col min="5128" max="5128" width="17.44140625" customWidth="1"/>
    <col min="5129" max="5129" width="15.6640625" customWidth="1"/>
    <col min="5130" max="5130" width="17.44140625" customWidth="1"/>
    <col min="5131" max="5131" width="15.6640625" customWidth="1"/>
    <col min="5132" max="5132" width="17.44140625" customWidth="1"/>
    <col min="5133" max="5133" width="15.6640625" customWidth="1"/>
    <col min="5134" max="5134" width="17.44140625" customWidth="1"/>
    <col min="5135" max="5135" width="15.6640625" customWidth="1"/>
    <col min="5136" max="5136" width="17.44140625" customWidth="1"/>
    <col min="5137" max="5137" width="15.6640625" customWidth="1"/>
    <col min="5138" max="5138" width="17.44140625" customWidth="1"/>
    <col min="5139" max="5139" width="15.6640625" customWidth="1"/>
    <col min="5140" max="5140" width="17.44140625" customWidth="1"/>
    <col min="5141" max="5141" width="15.6640625" customWidth="1"/>
    <col min="5142" max="5142" width="17.44140625" customWidth="1"/>
    <col min="5143" max="5143" width="15.6640625" customWidth="1"/>
    <col min="5144" max="5144" width="17.44140625" customWidth="1"/>
    <col min="5145" max="5145" width="15.6640625" customWidth="1"/>
    <col min="5146" max="5146" width="17.44140625" customWidth="1"/>
    <col min="5147" max="5147" width="15.6640625" customWidth="1"/>
    <col min="5377" max="5377" width="63" customWidth="1"/>
    <col min="5378" max="5378" width="17.44140625" customWidth="1"/>
    <col min="5379" max="5379" width="15.6640625" customWidth="1"/>
    <col min="5380" max="5380" width="17.44140625" customWidth="1"/>
    <col min="5381" max="5381" width="15.6640625" customWidth="1"/>
    <col min="5382" max="5382" width="17.44140625" customWidth="1"/>
    <col min="5383" max="5383" width="15.6640625" customWidth="1"/>
    <col min="5384" max="5384" width="17.44140625" customWidth="1"/>
    <col min="5385" max="5385" width="15.6640625" customWidth="1"/>
    <col min="5386" max="5386" width="17.44140625" customWidth="1"/>
    <col min="5387" max="5387" width="15.6640625" customWidth="1"/>
    <col min="5388" max="5388" width="17.44140625" customWidth="1"/>
    <col min="5389" max="5389" width="15.6640625" customWidth="1"/>
    <col min="5390" max="5390" width="17.44140625" customWidth="1"/>
    <col min="5391" max="5391" width="15.6640625" customWidth="1"/>
    <col min="5392" max="5392" width="17.44140625" customWidth="1"/>
    <col min="5393" max="5393" width="15.6640625" customWidth="1"/>
    <col min="5394" max="5394" width="17.44140625" customWidth="1"/>
    <col min="5395" max="5395" width="15.6640625" customWidth="1"/>
    <col min="5396" max="5396" width="17.44140625" customWidth="1"/>
    <col min="5397" max="5397" width="15.6640625" customWidth="1"/>
    <col min="5398" max="5398" width="17.44140625" customWidth="1"/>
    <col min="5399" max="5399" width="15.6640625" customWidth="1"/>
    <col min="5400" max="5400" width="17.44140625" customWidth="1"/>
    <col min="5401" max="5401" width="15.6640625" customWidth="1"/>
    <col min="5402" max="5402" width="17.44140625" customWidth="1"/>
    <col min="5403" max="5403" width="15.6640625" customWidth="1"/>
    <col min="5633" max="5633" width="63" customWidth="1"/>
    <col min="5634" max="5634" width="17.44140625" customWidth="1"/>
    <col min="5635" max="5635" width="15.6640625" customWidth="1"/>
    <col min="5636" max="5636" width="17.44140625" customWidth="1"/>
    <col min="5637" max="5637" width="15.6640625" customWidth="1"/>
    <col min="5638" max="5638" width="17.44140625" customWidth="1"/>
    <col min="5639" max="5639" width="15.6640625" customWidth="1"/>
    <col min="5640" max="5640" width="17.44140625" customWidth="1"/>
    <col min="5641" max="5641" width="15.6640625" customWidth="1"/>
    <col min="5642" max="5642" width="17.44140625" customWidth="1"/>
    <col min="5643" max="5643" width="15.6640625" customWidth="1"/>
    <col min="5644" max="5644" width="17.44140625" customWidth="1"/>
    <col min="5645" max="5645" width="15.6640625" customWidth="1"/>
    <col min="5646" max="5646" width="17.44140625" customWidth="1"/>
    <col min="5647" max="5647" width="15.6640625" customWidth="1"/>
    <col min="5648" max="5648" width="17.44140625" customWidth="1"/>
    <col min="5649" max="5649" width="15.6640625" customWidth="1"/>
    <col min="5650" max="5650" width="17.44140625" customWidth="1"/>
    <col min="5651" max="5651" width="15.6640625" customWidth="1"/>
    <col min="5652" max="5652" width="17.44140625" customWidth="1"/>
    <col min="5653" max="5653" width="15.6640625" customWidth="1"/>
    <col min="5654" max="5654" width="17.44140625" customWidth="1"/>
    <col min="5655" max="5655" width="15.6640625" customWidth="1"/>
    <col min="5656" max="5656" width="17.44140625" customWidth="1"/>
    <col min="5657" max="5657" width="15.6640625" customWidth="1"/>
    <col min="5658" max="5658" width="17.44140625" customWidth="1"/>
    <col min="5659" max="5659" width="15.6640625" customWidth="1"/>
    <col min="5889" max="5889" width="63" customWidth="1"/>
    <col min="5890" max="5890" width="17.44140625" customWidth="1"/>
    <col min="5891" max="5891" width="15.6640625" customWidth="1"/>
    <col min="5892" max="5892" width="17.44140625" customWidth="1"/>
    <col min="5893" max="5893" width="15.6640625" customWidth="1"/>
    <col min="5894" max="5894" width="17.44140625" customWidth="1"/>
    <col min="5895" max="5895" width="15.6640625" customWidth="1"/>
    <col min="5896" max="5896" width="17.44140625" customWidth="1"/>
    <col min="5897" max="5897" width="15.6640625" customWidth="1"/>
    <col min="5898" max="5898" width="17.44140625" customWidth="1"/>
    <col min="5899" max="5899" width="15.6640625" customWidth="1"/>
    <col min="5900" max="5900" width="17.44140625" customWidth="1"/>
    <col min="5901" max="5901" width="15.6640625" customWidth="1"/>
    <col min="5902" max="5902" width="17.44140625" customWidth="1"/>
    <col min="5903" max="5903" width="15.6640625" customWidth="1"/>
    <col min="5904" max="5904" width="17.44140625" customWidth="1"/>
    <col min="5905" max="5905" width="15.6640625" customWidth="1"/>
    <col min="5906" max="5906" width="17.44140625" customWidth="1"/>
    <col min="5907" max="5907" width="15.6640625" customWidth="1"/>
    <col min="5908" max="5908" width="17.44140625" customWidth="1"/>
    <col min="5909" max="5909" width="15.6640625" customWidth="1"/>
    <col min="5910" max="5910" width="17.44140625" customWidth="1"/>
    <col min="5911" max="5911" width="15.6640625" customWidth="1"/>
    <col min="5912" max="5912" width="17.44140625" customWidth="1"/>
    <col min="5913" max="5913" width="15.6640625" customWidth="1"/>
    <col min="5914" max="5914" width="17.44140625" customWidth="1"/>
    <col min="5915" max="5915" width="15.6640625" customWidth="1"/>
    <col min="6145" max="6145" width="63" customWidth="1"/>
    <col min="6146" max="6146" width="17.44140625" customWidth="1"/>
    <col min="6147" max="6147" width="15.6640625" customWidth="1"/>
    <col min="6148" max="6148" width="17.44140625" customWidth="1"/>
    <col min="6149" max="6149" width="15.6640625" customWidth="1"/>
    <col min="6150" max="6150" width="17.44140625" customWidth="1"/>
    <col min="6151" max="6151" width="15.6640625" customWidth="1"/>
    <col min="6152" max="6152" width="17.44140625" customWidth="1"/>
    <col min="6153" max="6153" width="15.6640625" customWidth="1"/>
    <col min="6154" max="6154" width="17.44140625" customWidth="1"/>
    <col min="6155" max="6155" width="15.6640625" customWidth="1"/>
    <col min="6156" max="6156" width="17.44140625" customWidth="1"/>
    <col min="6157" max="6157" width="15.6640625" customWidth="1"/>
    <col min="6158" max="6158" width="17.44140625" customWidth="1"/>
    <col min="6159" max="6159" width="15.6640625" customWidth="1"/>
    <col min="6160" max="6160" width="17.44140625" customWidth="1"/>
    <col min="6161" max="6161" width="15.6640625" customWidth="1"/>
    <col min="6162" max="6162" width="17.44140625" customWidth="1"/>
    <col min="6163" max="6163" width="15.6640625" customWidth="1"/>
    <col min="6164" max="6164" width="17.44140625" customWidth="1"/>
    <col min="6165" max="6165" width="15.6640625" customWidth="1"/>
    <col min="6166" max="6166" width="17.44140625" customWidth="1"/>
    <col min="6167" max="6167" width="15.6640625" customWidth="1"/>
    <col min="6168" max="6168" width="17.44140625" customWidth="1"/>
    <col min="6169" max="6169" width="15.6640625" customWidth="1"/>
    <col min="6170" max="6170" width="17.44140625" customWidth="1"/>
    <col min="6171" max="6171" width="15.6640625" customWidth="1"/>
    <col min="6401" max="6401" width="63" customWidth="1"/>
    <col min="6402" max="6402" width="17.44140625" customWidth="1"/>
    <col min="6403" max="6403" width="15.6640625" customWidth="1"/>
    <col min="6404" max="6404" width="17.44140625" customWidth="1"/>
    <col min="6405" max="6405" width="15.6640625" customWidth="1"/>
    <col min="6406" max="6406" width="17.44140625" customWidth="1"/>
    <col min="6407" max="6407" width="15.6640625" customWidth="1"/>
    <col min="6408" max="6408" width="17.44140625" customWidth="1"/>
    <col min="6409" max="6409" width="15.6640625" customWidth="1"/>
    <col min="6410" max="6410" width="17.44140625" customWidth="1"/>
    <col min="6411" max="6411" width="15.6640625" customWidth="1"/>
    <col min="6412" max="6412" width="17.44140625" customWidth="1"/>
    <col min="6413" max="6413" width="15.6640625" customWidth="1"/>
    <col min="6414" max="6414" width="17.44140625" customWidth="1"/>
    <col min="6415" max="6415" width="15.6640625" customWidth="1"/>
    <col min="6416" max="6416" width="17.44140625" customWidth="1"/>
    <col min="6417" max="6417" width="15.6640625" customWidth="1"/>
    <col min="6418" max="6418" width="17.44140625" customWidth="1"/>
    <col min="6419" max="6419" width="15.6640625" customWidth="1"/>
    <col min="6420" max="6420" width="17.44140625" customWidth="1"/>
    <col min="6421" max="6421" width="15.6640625" customWidth="1"/>
    <col min="6422" max="6422" width="17.44140625" customWidth="1"/>
    <col min="6423" max="6423" width="15.6640625" customWidth="1"/>
    <col min="6424" max="6424" width="17.44140625" customWidth="1"/>
    <col min="6425" max="6425" width="15.6640625" customWidth="1"/>
    <col min="6426" max="6426" width="17.44140625" customWidth="1"/>
    <col min="6427" max="6427" width="15.6640625" customWidth="1"/>
    <col min="6657" max="6657" width="63" customWidth="1"/>
    <col min="6658" max="6658" width="17.44140625" customWidth="1"/>
    <col min="6659" max="6659" width="15.6640625" customWidth="1"/>
    <col min="6660" max="6660" width="17.44140625" customWidth="1"/>
    <col min="6661" max="6661" width="15.6640625" customWidth="1"/>
    <col min="6662" max="6662" width="17.44140625" customWidth="1"/>
    <col min="6663" max="6663" width="15.6640625" customWidth="1"/>
    <col min="6664" max="6664" width="17.44140625" customWidth="1"/>
    <col min="6665" max="6665" width="15.6640625" customWidth="1"/>
    <col min="6666" max="6666" width="17.44140625" customWidth="1"/>
    <col min="6667" max="6667" width="15.6640625" customWidth="1"/>
    <col min="6668" max="6668" width="17.44140625" customWidth="1"/>
    <col min="6669" max="6669" width="15.6640625" customWidth="1"/>
    <col min="6670" max="6670" width="17.44140625" customWidth="1"/>
    <col min="6671" max="6671" width="15.6640625" customWidth="1"/>
    <col min="6672" max="6672" width="17.44140625" customWidth="1"/>
    <col min="6673" max="6673" width="15.6640625" customWidth="1"/>
    <col min="6674" max="6674" width="17.44140625" customWidth="1"/>
    <col min="6675" max="6675" width="15.6640625" customWidth="1"/>
    <col min="6676" max="6676" width="17.44140625" customWidth="1"/>
    <col min="6677" max="6677" width="15.6640625" customWidth="1"/>
    <col min="6678" max="6678" width="17.44140625" customWidth="1"/>
    <col min="6679" max="6679" width="15.6640625" customWidth="1"/>
    <col min="6680" max="6680" width="17.44140625" customWidth="1"/>
    <col min="6681" max="6681" width="15.6640625" customWidth="1"/>
    <col min="6682" max="6682" width="17.44140625" customWidth="1"/>
    <col min="6683" max="6683" width="15.6640625" customWidth="1"/>
    <col min="6913" max="6913" width="63" customWidth="1"/>
    <col min="6914" max="6914" width="17.44140625" customWidth="1"/>
    <col min="6915" max="6915" width="15.6640625" customWidth="1"/>
    <col min="6916" max="6916" width="17.44140625" customWidth="1"/>
    <col min="6917" max="6917" width="15.6640625" customWidth="1"/>
    <col min="6918" max="6918" width="17.44140625" customWidth="1"/>
    <col min="6919" max="6919" width="15.6640625" customWidth="1"/>
    <col min="6920" max="6920" width="17.44140625" customWidth="1"/>
    <col min="6921" max="6921" width="15.6640625" customWidth="1"/>
    <col min="6922" max="6922" width="17.44140625" customWidth="1"/>
    <col min="6923" max="6923" width="15.6640625" customWidth="1"/>
    <col min="6924" max="6924" width="17.44140625" customWidth="1"/>
    <col min="6925" max="6925" width="15.6640625" customWidth="1"/>
    <col min="6926" max="6926" width="17.44140625" customWidth="1"/>
    <col min="6927" max="6927" width="15.6640625" customWidth="1"/>
    <col min="6928" max="6928" width="17.44140625" customWidth="1"/>
    <col min="6929" max="6929" width="15.6640625" customWidth="1"/>
    <col min="6930" max="6930" width="17.44140625" customWidth="1"/>
    <col min="6931" max="6931" width="15.6640625" customWidth="1"/>
    <col min="6932" max="6932" width="17.44140625" customWidth="1"/>
    <col min="6933" max="6933" width="15.6640625" customWidth="1"/>
    <col min="6934" max="6934" width="17.44140625" customWidth="1"/>
    <col min="6935" max="6935" width="15.6640625" customWidth="1"/>
    <col min="6936" max="6936" width="17.44140625" customWidth="1"/>
    <col min="6937" max="6937" width="15.6640625" customWidth="1"/>
    <col min="6938" max="6938" width="17.44140625" customWidth="1"/>
    <col min="6939" max="6939" width="15.6640625" customWidth="1"/>
    <col min="7169" max="7169" width="63" customWidth="1"/>
    <col min="7170" max="7170" width="17.44140625" customWidth="1"/>
    <col min="7171" max="7171" width="15.6640625" customWidth="1"/>
    <col min="7172" max="7172" width="17.44140625" customWidth="1"/>
    <col min="7173" max="7173" width="15.6640625" customWidth="1"/>
    <col min="7174" max="7174" width="17.44140625" customWidth="1"/>
    <col min="7175" max="7175" width="15.6640625" customWidth="1"/>
    <col min="7176" max="7176" width="17.44140625" customWidth="1"/>
    <col min="7177" max="7177" width="15.6640625" customWidth="1"/>
    <col min="7178" max="7178" width="17.44140625" customWidth="1"/>
    <col min="7179" max="7179" width="15.6640625" customWidth="1"/>
    <col min="7180" max="7180" width="17.44140625" customWidth="1"/>
    <col min="7181" max="7181" width="15.6640625" customWidth="1"/>
    <col min="7182" max="7182" width="17.44140625" customWidth="1"/>
    <col min="7183" max="7183" width="15.6640625" customWidth="1"/>
    <col min="7184" max="7184" width="17.44140625" customWidth="1"/>
    <col min="7185" max="7185" width="15.6640625" customWidth="1"/>
    <col min="7186" max="7186" width="17.44140625" customWidth="1"/>
    <col min="7187" max="7187" width="15.6640625" customWidth="1"/>
    <col min="7188" max="7188" width="17.44140625" customWidth="1"/>
    <col min="7189" max="7189" width="15.6640625" customWidth="1"/>
    <col min="7190" max="7190" width="17.44140625" customWidth="1"/>
    <col min="7191" max="7191" width="15.6640625" customWidth="1"/>
    <col min="7192" max="7192" width="17.44140625" customWidth="1"/>
    <col min="7193" max="7193" width="15.6640625" customWidth="1"/>
    <col min="7194" max="7194" width="17.44140625" customWidth="1"/>
    <col min="7195" max="7195" width="15.6640625" customWidth="1"/>
    <col min="7425" max="7425" width="63" customWidth="1"/>
    <col min="7426" max="7426" width="17.44140625" customWidth="1"/>
    <col min="7427" max="7427" width="15.6640625" customWidth="1"/>
    <col min="7428" max="7428" width="17.44140625" customWidth="1"/>
    <col min="7429" max="7429" width="15.6640625" customWidth="1"/>
    <col min="7430" max="7430" width="17.44140625" customWidth="1"/>
    <col min="7431" max="7431" width="15.6640625" customWidth="1"/>
    <col min="7432" max="7432" width="17.44140625" customWidth="1"/>
    <col min="7433" max="7433" width="15.6640625" customWidth="1"/>
    <col min="7434" max="7434" width="17.44140625" customWidth="1"/>
    <col min="7435" max="7435" width="15.6640625" customWidth="1"/>
    <col min="7436" max="7436" width="17.44140625" customWidth="1"/>
    <col min="7437" max="7437" width="15.6640625" customWidth="1"/>
    <col min="7438" max="7438" width="17.44140625" customWidth="1"/>
    <col min="7439" max="7439" width="15.6640625" customWidth="1"/>
    <col min="7440" max="7440" width="17.44140625" customWidth="1"/>
    <col min="7441" max="7441" width="15.6640625" customWidth="1"/>
    <col min="7442" max="7442" width="17.44140625" customWidth="1"/>
    <col min="7443" max="7443" width="15.6640625" customWidth="1"/>
    <col min="7444" max="7444" width="17.44140625" customWidth="1"/>
    <col min="7445" max="7445" width="15.6640625" customWidth="1"/>
    <col min="7446" max="7446" width="17.44140625" customWidth="1"/>
    <col min="7447" max="7447" width="15.6640625" customWidth="1"/>
    <col min="7448" max="7448" width="17.44140625" customWidth="1"/>
    <col min="7449" max="7449" width="15.6640625" customWidth="1"/>
    <col min="7450" max="7450" width="17.44140625" customWidth="1"/>
    <col min="7451" max="7451" width="15.6640625" customWidth="1"/>
    <col min="7681" max="7681" width="63" customWidth="1"/>
    <col min="7682" max="7682" width="17.44140625" customWidth="1"/>
    <col min="7683" max="7683" width="15.6640625" customWidth="1"/>
    <col min="7684" max="7684" width="17.44140625" customWidth="1"/>
    <col min="7685" max="7685" width="15.6640625" customWidth="1"/>
    <col min="7686" max="7686" width="17.44140625" customWidth="1"/>
    <col min="7687" max="7687" width="15.6640625" customWidth="1"/>
    <col min="7688" max="7688" width="17.44140625" customWidth="1"/>
    <col min="7689" max="7689" width="15.6640625" customWidth="1"/>
    <col min="7690" max="7690" width="17.44140625" customWidth="1"/>
    <col min="7691" max="7691" width="15.6640625" customWidth="1"/>
    <col min="7692" max="7692" width="17.44140625" customWidth="1"/>
    <col min="7693" max="7693" width="15.6640625" customWidth="1"/>
    <col min="7694" max="7694" width="17.44140625" customWidth="1"/>
    <col min="7695" max="7695" width="15.6640625" customWidth="1"/>
    <col min="7696" max="7696" width="17.44140625" customWidth="1"/>
    <col min="7697" max="7697" width="15.6640625" customWidth="1"/>
    <col min="7698" max="7698" width="17.44140625" customWidth="1"/>
    <col min="7699" max="7699" width="15.6640625" customWidth="1"/>
    <col min="7700" max="7700" width="17.44140625" customWidth="1"/>
    <col min="7701" max="7701" width="15.6640625" customWidth="1"/>
    <col min="7702" max="7702" width="17.44140625" customWidth="1"/>
    <col min="7703" max="7703" width="15.6640625" customWidth="1"/>
    <col min="7704" max="7704" width="17.44140625" customWidth="1"/>
    <col min="7705" max="7705" width="15.6640625" customWidth="1"/>
    <col min="7706" max="7706" width="17.44140625" customWidth="1"/>
    <col min="7707" max="7707" width="15.6640625" customWidth="1"/>
    <col min="7937" max="7937" width="63" customWidth="1"/>
    <col min="7938" max="7938" width="17.44140625" customWidth="1"/>
    <col min="7939" max="7939" width="15.6640625" customWidth="1"/>
    <col min="7940" max="7940" width="17.44140625" customWidth="1"/>
    <col min="7941" max="7941" width="15.6640625" customWidth="1"/>
    <col min="7942" max="7942" width="17.44140625" customWidth="1"/>
    <col min="7943" max="7943" width="15.6640625" customWidth="1"/>
    <col min="7944" max="7944" width="17.44140625" customWidth="1"/>
    <col min="7945" max="7945" width="15.6640625" customWidth="1"/>
    <col min="7946" max="7946" width="17.44140625" customWidth="1"/>
    <col min="7947" max="7947" width="15.6640625" customWidth="1"/>
    <col min="7948" max="7948" width="17.44140625" customWidth="1"/>
    <col min="7949" max="7949" width="15.6640625" customWidth="1"/>
    <col min="7950" max="7950" width="17.44140625" customWidth="1"/>
    <col min="7951" max="7951" width="15.6640625" customWidth="1"/>
    <col min="7952" max="7952" width="17.44140625" customWidth="1"/>
    <col min="7953" max="7953" width="15.6640625" customWidth="1"/>
    <col min="7954" max="7954" width="17.44140625" customWidth="1"/>
    <col min="7955" max="7955" width="15.6640625" customWidth="1"/>
    <col min="7956" max="7956" width="17.44140625" customWidth="1"/>
    <col min="7957" max="7957" width="15.6640625" customWidth="1"/>
    <col min="7958" max="7958" width="17.44140625" customWidth="1"/>
    <col min="7959" max="7959" width="15.6640625" customWidth="1"/>
    <col min="7960" max="7960" width="17.44140625" customWidth="1"/>
    <col min="7961" max="7961" width="15.6640625" customWidth="1"/>
    <col min="7962" max="7962" width="17.44140625" customWidth="1"/>
    <col min="7963" max="7963" width="15.6640625" customWidth="1"/>
    <col min="8193" max="8193" width="63" customWidth="1"/>
    <col min="8194" max="8194" width="17.44140625" customWidth="1"/>
    <col min="8195" max="8195" width="15.6640625" customWidth="1"/>
    <col min="8196" max="8196" width="17.44140625" customWidth="1"/>
    <col min="8197" max="8197" width="15.6640625" customWidth="1"/>
    <col min="8198" max="8198" width="17.44140625" customWidth="1"/>
    <col min="8199" max="8199" width="15.6640625" customWidth="1"/>
    <col min="8200" max="8200" width="17.44140625" customWidth="1"/>
    <col min="8201" max="8201" width="15.6640625" customWidth="1"/>
    <col min="8202" max="8202" width="17.44140625" customWidth="1"/>
    <col min="8203" max="8203" width="15.6640625" customWidth="1"/>
    <col min="8204" max="8204" width="17.44140625" customWidth="1"/>
    <col min="8205" max="8205" width="15.6640625" customWidth="1"/>
    <col min="8206" max="8206" width="17.44140625" customWidth="1"/>
    <col min="8207" max="8207" width="15.6640625" customWidth="1"/>
    <col min="8208" max="8208" width="17.44140625" customWidth="1"/>
    <col min="8209" max="8209" width="15.6640625" customWidth="1"/>
    <col min="8210" max="8210" width="17.44140625" customWidth="1"/>
    <col min="8211" max="8211" width="15.6640625" customWidth="1"/>
    <col min="8212" max="8212" width="17.44140625" customWidth="1"/>
    <col min="8213" max="8213" width="15.6640625" customWidth="1"/>
    <col min="8214" max="8214" width="17.44140625" customWidth="1"/>
    <col min="8215" max="8215" width="15.6640625" customWidth="1"/>
    <col min="8216" max="8216" width="17.44140625" customWidth="1"/>
    <col min="8217" max="8217" width="15.6640625" customWidth="1"/>
    <col min="8218" max="8218" width="17.44140625" customWidth="1"/>
    <col min="8219" max="8219" width="15.6640625" customWidth="1"/>
    <col min="8449" max="8449" width="63" customWidth="1"/>
    <col min="8450" max="8450" width="17.44140625" customWidth="1"/>
    <col min="8451" max="8451" width="15.6640625" customWidth="1"/>
    <col min="8452" max="8452" width="17.44140625" customWidth="1"/>
    <col min="8453" max="8453" width="15.6640625" customWidth="1"/>
    <col min="8454" max="8454" width="17.44140625" customWidth="1"/>
    <col min="8455" max="8455" width="15.6640625" customWidth="1"/>
    <col min="8456" max="8456" width="17.44140625" customWidth="1"/>
    <col min="8457" max="8457" width="15.6640625" customWidth="1"/>
    <col min="8458" max="8458" width="17.44140625" customWidth="1"/>
    <col min="8459" max="8459" width="15.6640625" customWidth="1"/>
    <col min="8460" max="8460" width="17.44140625" customWidth="1"/>
    <col min="8461" max="8461" width="15.6640625" customWidth="1"/>
    <col min="8462" max="8462" width="17.44140625" customWidth="1"/>
    <col min="8463" max="8463" width="15.6640625" customWidth="1"/>
    <col min="8464" max="8464" width="17.44140625" customWidth="1"/>
    <col min="8465" max="8465" width="15.6640625" customWidth="1"/>
    <col min="8466" max="8466" width="17.44140625" customWidth="1"/>
    <col min="8467" max="8467" width="15.6640625" customWidth="1"/>
    <col min="8468" max="8468" width="17.44140625" customWidth="1"/>
    <col min="8469" max="8469" width="15.6640625" customWidth="1"/>
    <col min="8470" max="8470" width="17.44140625" customWidth="1"/>
    <col min="8471" max="8471" width="15.6640625" customWidth="1"/>
    <col min="8472" max="8472" width="17.44140625" customWidth="1"/>
    <col min="8473" max="8473" width="15.6640625" customWidth="1"/>
    <col min="8474" max="8474" width="17.44140625" customWidth="1"/>
    <col min="8475" max="8475" width="15.6640625" customWidth="1"/>
    <col min="8705" max="8705" width="63" customWidth="1"/>
    <col min="8706" max="8706" width="17.44140625" customWidth="1"/>
    <col min="8707" max="8707" width="15.6640625" customWidth="1"/>
    <col min="8708" max="8708" width="17.44140625" customWidth="1"/>
    <col min="8709" max="8709" width="15.6640625" customWidth="1"/>
    <col min="8710" max="8710" width="17.44140625" customWidth="1"/>
    <col min="8711" max="8711" width="15.6640625" customWidth="1"/>
    <col min="8712" max="8712" width="17.44140625" customWidth="1"/>
    <col min="8713" max="8713" width="15.6640625" customWidth="1"/>
    <col min="8714" max="8714" width="17.44140625" customWidth="1"/>
    <col min="8715" max="8715" width="15.6640625" customWidth="1"/>
    <col min="8716" max="8716" width="17.44140625" customWidth="1"/>
    <col min="8717" max="8717" width="15.6640625" customWidth="1"/>
    <col min="8718" max="8718" width="17.44140625" customWidth="1"/>
    <col min="8719" max="8719" width="15.6640625" customWidth="1"/>
    <col min="8720" max="8720" width="17.44140625" customWidth="1"/>
    <col min="8721" max="8721" width="15.6640625" customWidth="1"/>
    <col min="8722" max="8722" width="17.44140625" customWidth="1"/>
    <col min="8723" max="8723" width="15.6640625" customWidth="1"/>
    <col min="8724" max="8724" width="17.44140625" customWidth="1"/>
    <col min="8725" max="8725" width="15.6640625" customWidth="1"/>
    <col min="8726" max="8726" width="17.44140625" customWidth="1"/>
    <col min="8727" max="8727" width="15.6640625" customWidth="1"/>
    <col min="8728" max="8728" width="17.44140625" customWidth="1"/>
    <col min="8729" max="8729" width="15.6640625" customWidth="1"/>
    <col min="8730" max="8730" width="17.44140625" customWidth="1"/>
    <col min="8731" max="8731" width="15.6640625" customWidth="1"/>
    <col min="8961" max="8961" width="63" customWidth="1"/>
    <col min="8962" max="8962" width="17.44140625" customWidth="1"/>
    <col min="8963" max="8963" width="15.6640625" customWidth="1"/>
    <col min="8964" max="8964" width="17.44140625" customWidth="1"/>
    <col min="8965" max="8965" width="15.6640625" customWidth="1"/>
    <col min="8966" max="8966" width="17.44140625" customWidth="1"/>
    <col min="8967" max="8967" width="15.6640625" customWidth="1"/>
    <col min="8968" max="8968" width="17.44140625" customWidth="1"/>
    <col min="8969" max="8969" width="15.6640625" customWidth="1"/>
    <col min="8970" max="8970" width="17.44140625" customWidth="1"/>
    <col min="8971" max="8971" width="15.6640625" customWidth="1"/>
    <col min="8972" max="8972" width="17.44140625" customWidth="1"/>
    <col min="8973" max="8973" width="15.6640625" customWidth="1"/>
    <col min="8974" max="8974" width="17.44140625" customWidth="1"/>
    <col min="8975" max="8975" width="15.6640625" customWidth="1"/>
    <col min="8976" max="8976" width="17.44140625" customWidth="1"/>
    <col min="8977" max="8977" width="15.6640625" customWidth="1"/>
    <col min="8978" max="8978" width="17.44140625" customWidth="1"/>
    <col min="8979" max="8979" width="15.6640625" customWidth="1"/>
    <col min="8980" max="8980" width="17.44140625" customWidth="1"/>
    <col min="8981" max="8981" width="15.6640625" customWidth="1"/>
    <col min="8982" max="8982" width="17.44140625" customWidth="1"/>
    <col min="8983" max="8983" width="15.6640625" customWidth="1"/>
    <col min="8984" max="8984" width="17.44140625" customWidth="1"/>
    <col min="8985" max="8985" width="15.6640625" customWidth="1"/>
    <col min="8986" max="8986" width="17.44140625" customWidth="1"/>
    <col min="8987" max="8987" width="15.6640625" customWidth="1"/>
    <col min="9217" max="9217" width="63" customWidth="1"/>
    <col min="9218" max="9218" width="17.44140625" customWidth="1"/>
    <col min="9219" max="9219" width="15.6640625" customWidth="1"/>
    <col min="9220" max="9220" width="17.44140625" customWidth="1"/>
    <col min="9221" max="9221" width="15.6640625" customWidth="1"/>
    <col min="9222" max="9222" width="17.44140625" customWidth="1"/>
    <col min="9223" max="9223" width="15.6640625" customWidth="1"/>
    <col min="9224" max="9224" width="17.44140625" customWidth="1"/>
    <col min="9225" max="9225" width="15.6640625" customWidth="1"/>
    <col min="9226" max="9226" width="17.44140625" customWidth="1"/>
    <col min="9227" max="9227" width="15.6640625" customWidth="1"/>
    <col min="9228" max="9228" width="17.44140625" customWidth="1"/>
    <col min="9229" max="9229" width="15.6640625" customWidth="1"/>
    <col min="9230" max="9230" width="17.44140625" customWidth="1"/>
    <col min="9231" max="9231" width="15.6640625" customWidth="1"/>
    <col min="9232" max="9232" width="17.44140625" customWidth="1"/>
    <col min="9233" max="9233" width="15.6640625" customWidth="1"/>
    <col min="9234" max="9234" width="17.44140625" customWidth="1"/>
    <col min="9235" max="9235" width="15.6640625" customWidth="1"/>
    <col min="9236" max="9236" width="17.44140625" customWidth="1"/>
    <col min="9237" max="9237" width="15.6640625" customWidth="1"/>
    <col min="9238" max="9238" width="17.44140625" customWidth="1"/>
    <col min="9239" max="9239" width="15.6640625" customWidth="1"/>
    <col min="9240" max="9240" width="17.44140625" customWidth="1"/>
    <col min="9241" max="9241" width="15.6640625" customWidth="1"/>
    <col min="9242" max="9242" width="17.44140625" customWidth="1"/>
    <col min="9243" max="9243" width="15.6640625" customWidth="1"/>
    <col min="9473" max="9473" width="63" customWidth="1"/>
    <col min="9474" max="9474" width="17.44140625" customWidth="1"/>
    <col min="9475" max="9475" width="15.6640625" customWidth="1"/>
    <col min="9476" max="9476" width="17.44140625" customWidth="1"/>
    <col min="9477" max="9477" width="15.6640625" customWidth="1"/>
    <col min="9478" max="9478" width="17.44140625" customWidth="1"/>
    <col min="9479" max="9479" width="15.6640625" customWidth="1"/>
    <col min="9480" max="9480" width="17.44140625" customWidth="1"/>
    <col min="9481" max="9481" width="15.6640625" customWidth="1"/>
    <col min="9482" max="9482" width="17.44140625" customWidth="1"/>
    <col min="9483" max="9483" width="15.6640625" customWidth="1"/>
    <col min="9484" max="9484" width="17.44140625" customWidth="1"/>
    <col min="9485" max="9485" width="15.6640625" customWidth="1"/>
    <col min="9486" max="9486" width="17.44140625" customWidth="1"/>
    <col min="9487" max="9487" width="15.6640625" customWidth="1"/>
    <col min="9488" max="9488" width="17.44140625" customWidth="1"/>
    <col min="9489" max="9489" width="15.6640625" customWidth="1"/>
    <col min="9490" max="9490" width="17.44140625" customWidth="1"/>
    <col min="9491" max="9491" width="15.6640625" customWidth="1"/>
    <col min="9492" max="9492" width="17.44140625" customWidth="1"/>
    <col min="9493" max="9493" width="15.6640625" customWidth="1"/>
    <col min="9494" max="9494" width="17.44140625" customWidth="1"/>
    <col min="9495" max="9495" width="15.6640625" customWidth="1"/>
    <col min="9496" max="9496" width="17.44140625" customWidth="1"/>
    <col min="9497" max="9497" width="15.6640625" customWidth="1"/>
    <col min="9498" max="9498" width="17.44140625" customWidth="1"/>
    <col min="9499" max="9499" width="15.6640625" customWidth="1"/>
    <col min="9729" max="9729" width="63" customWidth="1"/>
    <col min="9730" max="9730" width="17.44140625" customWidth="1"/>
    <col min="9731" max="9731" width="15.6640625" customWidth="1"/>
    <col min="9732" max="9732" width="17.44140625" customWidth="1"/>
    <col min="9733" max="9733" width="15.6640625" customWidth="1"/>
    <col min="9734" max="9734" width="17.44140625" customWidth="1"/>
    <col min="9735" max="9735" width="15.6640625" customWidth="1"/>
    <col min="9736" max="9736" width="17.44140625" customWidth="1"/>
    <col min="9737" max="9737" width="15.6640625" customWidth="1"/>
    <col min="9738" max="9738" width="17.44140625" customWidth="1"/>
    <col min="9739" max="9739" width="15.6640625" customWidth="1"/>
    <col min="9740" max="9740" width="17.44140625" customWidth="1"/>
    <col min="9741" max="9741" width="15.6640625" customWidth="1"/>
    <col min="9742" max="9742" width="17.44140625" customWidth="1"/>
    <col min="9743" max="9743" width="15.6640625" customWidth="1"/>
    <col min="9744" max="9744" width="17.44140625" customWidth="1"/>
    <col min="9745" max="9745" width="15.6640625" customWidth="1"/>
    <col min="9746" max="9746" width="17.44140625" customWidth="1"/>
    <col min="9747" max="9747" width="15.6640625" customWidth="1"/>
    <col min="9748" max="9748" width="17.44140625" customWidth="1"/>
    <col min="9749" max="9749" width="15.6640625" customWidth="1"/>
    <col min="9750" max="9750" width="17.44140625" customWidth="1"/>
    <col min="9751" max="9751" width="15.6640625" customWidth="1"/>
    <col min="9752" max="9752" width="17.44140625" customWidth="1"/>
    <col min="9753" max="9753" width="15.6640625" customWidth="1"/>
    <col min="9754" max="9754" width="17.44140625" customWidth="1"/>
    <col min="9755" max="9755" width="15.6640625" customWidth="1"/>
    <col min="9985" max="9985" width="63" customWidth="1"/>
    <col min="9986" max="9986" width="17.44140625" customWidth="1"/>
    <col min="9987" max="9987" width="15.6640625" customWidth="1"/>
    <col min="9988" max="9988" width="17.44140625" customWidth="1"/>
    <col min="9989" max="9989" width="15.6640625" customWidth="1"/>
    <col min="9990" max="9990" width="17.44140625" customWidth="1"/>
    <col min="9991" max="9991" width="15.6640625" customWidth="1"/>
    <col min="9992" max="9992" width="17.44140625" customWidth="1"/>
    <col min="9993" max="9993" width="15.6640625" customWidth="1"/>
    <col min="9994" max="9994" width="17.44140625" customWidth="1"/>
    <col min="9995" max="9995" width="15.6640625" customWidth="1"/>
    <col min="9996" max="9996" width="17.44140625" customWidth="1"/>
    <col min="9997" max="9997" width="15.6640625" customWidth="1"/>
    <col min="9998" max="9998" width="17.44140625" customWidth="1"/>
    <col min="9999" max="9999" width="15.6640625" customWidth="1"/>
    <col min="10000" max="10000" width="17.44140625" customWidth="1"/>
    <col min="10001" max="10001" width="15.6640625" customWidth="1"/>
    <col min="10002" max="10002" width="17.44140625" customWidth="1"/>
    <col min="10003" max="10003" width="15.6640625" customWidth="1"/>
    <col min="10004" max="10004" width="17.44140625" customWidth="1"/>
    <col min="10005" max="10005" width="15.6640625" customWidth="1"/>
    <col min="10006" max="10006" width="17.44140625" customWidth="1"/>
    <col min="10007" max="10007" width="15.6640625" customWidth="1"/>
    <col min="10008" max="10008" width="17.44140625" customWidth="1"/>
    <col min="10009" max="10009" width="15.6640625" customWidth="1"/>
    <col min="10010" max="10010" width="17.44140625" customWidth="1"/>
    <col min="10011" max="10011" width="15.6640625" customWidth="1"/>
    <col min="10241" max="10241" width="63" customWidth="1"/>
    <col min="10242" max="10242" width="17.44140625" customWidth="1"/>
    <col min="10243" max="10243" width="15.6640625" customWidth="1"/>
    <col min="10244" max="10244" width="17.44140625" customWidth="1"/>
    <col min="10245" max="10245" width="15.6640625" customWidth="1"/>
    <col min="10246" max="10246" width="17.44140625" customWidth="1"/>
    <col min="10247" max="10247" width="15.6640625" customWidth="1"/>
    <col min="10248" max="10248" width="17.44140625" customWidth="1"/>
    <col min="10249" max="10249" width="15.6640625" customWidth="1"/>
    <col min="10250" max="10250" width="17.44140625" customWidth="1"/>
    <col min="10251" max="10251" width="15.6640625" customWidth="1"/>
    <col min="10252" max="10252" width="17.44140625" customWidth="1"/>
    <col min="10253" max="10253" width="15.6640625" customWidth="1"/>
    <col min="10254" max="10254" width="17.44140625" customWidth="1"/>
    <col min="10255" max="10255" width="15.6640625" customWidth="1"/>
    <col min="10256" max="10256" width="17.44140625" customWidth="1"/>
    <col min="10257" max="10257" width="15.6640625" customWidth="1"/>
    <col min="10258" max="10258" width="17.44140625" customWidth="1"/>
    <col min="10259" max="10259" width="15.6640625" customWidth="1"/>
    <col min="10260" max="10260" width="17.44140625" customWidth="1"/>
    <col min="10261" max="10261" width="15.6640625" customWidth="1"/>
    <col min="10262" max="10262" width="17.44140625" customWidth="1"/>
    <col min="10263" max="10263" width="15.6640625" customWidth="1"/>
    <col min="10264" max="10264" width="17.44140625" customWidth="1"/>
    <col min="10265" max="10265" width="15.6640625" customWidth="1"/>
    <col min="10266" max="10266" width="17.44140625" customWidth="1"/>
    <col min="10267" max="10267" width="15.6640625" customWidth="1"/>
    <col min="10497" max="10497" width="63" customWidth="1"/>
    <col min="10498" max="10498" width="17.44140625" customWidth="1"/>
    <col min="10499" max="10499" width="15.6640625" customWidth="1"/>
    <col min="10500" max="10500" width="17.44140625" customWidth="1"/>
    <col min="10501" max="10501" width="15.6640625" customWidth="1"/>
    <col min="10502" max="10502" width="17.44140625" customWidth="1"/>
    <col min="10503" max="10503" width="15.6640625" customWidth="1"/>
    <col min="10504" max="10504" width="17.44140625" customWidth="1"/>
    <col min="10505" max="10505" width="15.6640625" customWidth="1"/>
    <col min="10506" max="10506" width="17.44140625" customWidth="1"/>
    <col min="10507" max="10507" width="15.6640625" customWidth="1"/>
    <col min="10508" max="10508" width="17.44140625" customWidth="1"/>
    <col min="10509" max="10509" width="15.6640625" customWidth="1"/>
    <col min="10510" max="10510" width="17.44140625" customWidth="1"/>
    <col min="10511" max="10511" width="15.6640625" customWidth="1"/>
    <col min="10512" max="10512" width="17.44140625" customWidth="1"/>
    <col min="10513" max="10513" width="15.6640625" customWidth="1"/>
    <col min="10514" max="10514" width="17.44140625" customWidth="1"/>
    <col min="10515" max="10515" width="15.6640625" customWidth="1"/>
    <col min="10516" max="10516" width="17.44140625" customWidth="1"/>
    <col min="10517" max="10517" width="15.6640625" customWidth="1"/>
    <col min="10518" max="10518" width="17.44140625" customWidth="1"/>
    <col min="10519" max="10519" width="15.6640625" customWidth="1"/>
    <col min="10520" max="10520" width="17.44140625" customWidth="1"/>
    <col min="10521" max="10521" width="15.6640625" customWidth="1"/>
    <col min="10522" max="10522" width="17.44140625" customWidth="1"/>
    <col min="10523" max="10523" width="15.6640625" customWidth="1"/>
    <col min="10753" max="10753" width="63" customWidth="1"/>
    <col min="10754" max="10754" width="17.44140625" customWidth="1"/>
    <col min="10755" max="10755" width="15.6640625" customWidth="1"/>
    <col min="10756" max="10756" width="17.44140625" customWidth="1"/>
    <col min="10757" max="10757" width="15.6640625" customWidth="1"/>
    <col min="10758" max="10758" width="17.44140625" customWidth="1"/>
    <col min="10759" max="10759" width="15.6640625" customWidth="1"/>
    <col min="10760" max="10760" width="17.44140625" customWidth="1"/>
    <col min="10761" max="10761" width="15.6640625" customWidth="1"/>
    <col min="10762" max="10762" width="17.44140625" customWidth="1"/>
    <col min="10763" max="10763" width="15.6640625" customWidth="1"/>
    <col min="10764" max="10764" width="17.44140625" customWidth="1"/>
    <col min="10765" max="10765" width="15.6640625" customWidth="1"/>
    <col min="10766" max="10766" width="17.44140625" customWidth="1"/>
    <col min="10767" max="10767" width="15.6640625" customWidth="1"/>
    <col min="10768" max="10768" width="17.44140625" customWidth="1"/>
    <col min="10769" max="10769" width="15.6640625" customWidth="1"/>
    <col min="10770" max="10770" width="17.44140625" customWidth="1"/>
    <col min="10771" max="10771" width="15.6640625" customWidth="1"/>
    <col min="10772" max="10772" width="17.44140625" customWidth="1"/>
    <col min="10773" max="10773" width="15.6640625" customWidth="1"/>
    <col min="10774" max="10774" width="17.44140625" customWidth="1"/>
    <col min="10775" max="10775" width="15.6640625" customWidth="1"/>
    <col min="10776" max="10776" width="17.44140625" customWidth="1"/>
    <col min="10777" max="10777" width="15.6640625" customWidth="1"/>
    <col min="10778" max="10778" width="17.44140625" customWidth="1"/>
    <col min="10779" max="10779" width="15.6640625" customWidth="1"/>
    <col min="11009" max="11009" width="63" customWidth="1"/>
    <col min="11010" max="11010" width="17.44140625" customWidth="1"/>
    <col min="11011" max="11011" width="15.6640625" customWidth="1"/>
    <col min="11012" max="11012" width="17.44140625" customWidth="1"/>
    <col min="11013" max="11013" width="15.6640625" customWidth="1"/>
    <col min="11014" max="11014" width="17.44140625" customWidth="1"/>
    <col min="11015" max="11015" width="15.6640625" customWidth="1"/>
    <col min="11016" max="11016" width="17.44140625" customWidth="1"/>
    <col min="11017" max="11017" width="15.6640625" customWidth="1"/>
    <col min="11018" max="11018" width="17.44140625" customWidth="1"/>
    <col min="11019" max="11019" width="15.6640625" customWidth="1"/>
    <col min="11020" max="11020" width="17.44140625" customWidth="1"/>
    <col min="11021" max="11021" width="15.6640625" customWidth="1"/>
    <col min="11022" max="11022" width="17.44140625" customWidth="1"/>
    <col min="11023" max="11023" width="15.6640625" customWidth="1"/>
    <col min="11024" max="11024" width="17.44140625" customWidth="1"/>
    <col min="11025" max="11025" width="15.6640625" customWidth="1"/>
    <col min="11026" max="11026" width="17.44140625" customWidth="1"/>
    <col min="11027" max="11027" width="15.6640625" customWidth="1"/>
    <col min="11028" max="11028" width="17.44140625" customWidth="1"/>
    <col min="11029" max="11029" width="15.6640625" customWidth="1"/>
    <col min="11030" max="11030" width="17.44140625" customWidth="1"/>
    <col min="11031" max="11031" width="15.6640625" customWidth="1"/>
    <col min="11032" max="11032" width="17.44140625" customWidth="1"/>
    <col min="11033" max="11033" width="15.6640625" customWidth="1"/>
    <col min="11034" max="11034" width="17.44140625" customWidth="1"/>
    <col min="11035" max="11035" width="15.6640625" customWidth="1"/>
    <col min="11265" max="11265" width="63" customWidth="1"/>
    <col min="11266" max="11266" width="17.44140625" customWidth="1"/>
    <col min="11267" max="11267" width="15.6640625" customWidth="1"/>
    <col min="11268" max="11268" width="17.44140625" customWidth="1"/>
    <col min="11269" max="11269" width="15.6640625" customWidth="1"/>
    <col min="11270" max="11270" width="17.44140625" customWidth="1"/>
    <col min="11271" max="11271" width="15.6640625" customWidth="1"/>
    <col min="11272" max="11272" width="17.44140625" customWidth="1"/>
    <col min="11273" max="11273" width="15.6640625" customWidth="1"/>
    <col min="11274" max="11274" width="17.44140625" customWidth="1"/>
    <col min="11275" max="11275" width="15.6640625" customWidth="1"/>
    <col min="11276" max="11276" width="17.44140625" customWidth="1"/>
    <col min="11277" max="11277" width="15.6640625" customWidth="1"/>
    <col min="11278" max="11278" width="17.44140625" customWidth="1"/>
    <col min="11279" max="11279" width="15.6640625" customWidth="1"/>
    <col min="11280" max="11280" width="17.44140625" customWidth="1"/>
    <col min="11281" max="11281" width="15.6640625" customWidth="1"/>
    <col min="11282" max="11282" width="17.44140625" customWidth="1"/>
    <col min="11283" max="11283" width="15.6640625" customWidth="1"/>
    <col min="11284" max="11284" width="17.44140625" customWidth="1"/>
    <col min="11285" max="11285" width="15.6640625" customWidth="1"/>
    <col min="11286" max="11286" width="17.44140625" customWidth="1"/>
    <col min="11287" max="11287" width="15.6640625" customWidth="1"/>
    <col min="11288" max="11288" width="17.44140625" customWidth="1"/>
    <col min="11289" max="11289" width="15.6640625" customWidth="1"/>
    <col min="11290" max="11290" width="17.44140625" customWidth="1"/>
    <col min="11291" max="11291" width="15.6640625" customWidth="1"/>
    <col min="11521" max="11521" width="63" customWidth="1"/>
    <col min="11522" max="11522" width="17.44140625" customWidth="1"/>
    <col min="11523" max="11523" width="15.6640625" customWidth="1"/>
    <col min="11524" max="11524" width="17.44140625" customWidth="1"/>
    <col min="11525" max="11525" width="15.6640625" customWidth="1"/>
    <col min="11526" max="11526" width="17.44140625" customWidth="1"/>
    <col min="11527" max="11527" width="15.6640625" customWidth="1"/>
    <col min="11528" max="11528" width="17.44140625" customWidth="1"/>
    <col min="11529" max="11529" width="15.6640625" customWidth="1"/>
    <col min="11530" max="11530" width="17.44140625" customWidth="1"/>
    <col min="11531" max="11531" width="15.6640625" customWidth="1"/>
    <col min="11532" max="11532" width="17.44140625" customWidth="1"/>
    <col min="11533" max="11533" width="15.6640625" customWidth="1"/>
    <col min="11534" max="11534" width="17.44140625" customWidth="1"/>
    <col min="11535" max="11535" width="15.6640625" customWidth="1"/>
    <col min="11536" max="11536" width="17.44140625" customWidth="1"/>
    <col min="11537" max="11537" width="15.6640625" customWidth="1"/>
    <col min="11538" max="11538" width="17.44140625" customWidth="1"/>
    <col min="11539" max="11539" width="15.6640625" customWidth="1"/>
    <col min="11540" max="11540" width="17.44140625" customWidth="1"/>
    <col min="11541" max="11541" width="15.6640625" customWidth="1"/>
    <col min="11542" max="11542" width="17.44140625" customWidth="1"/>
    <col min="11543" max="11543" width="15.6640625" customWidth="1"/>
    <col min="11544" max="11544" width="17.44140625" customWidth="1"/>
    <col min="11545" max="11545" width="15.6640625" customWidth="1"/>
    <col min="11546" max="11546" width="17.44140625" customWidth="1"/>
    <col min="11547" max="11547" width="15.6640625" customWidth="1"/>
    <col min="11777" max="11777" width="63" customWidth="1"/>
    <col min="11778" max="11778" width="17.44140625" customWidth="1"/>
    <col min="11779" max="11779" width="15.6640625" customWidth="1"/>
    <col min="11780" max="11780" width="17.44140625" customWidth="1"/>
    <col min="11781" max="11781" width="15.6640625" customWidth="1"/>
    <col min="11782" max="11782" width="17.44140625" customWidth="1"/>
    <col min="11783" max="11783" width="15.6640625" customWidth="1"/>
    <col min="11784" max="11784" width="17.44140625" customWidth="1"/>
    <col min="11785" max="11785" width="15.6640625" customWidth="1"/>
    <col min="11786" max="11786" width="17.44140625" customWidth="1"/>
    <col min="11787" max="11787" width="15.6640625" customWidth="1"/>
    <col min="11788" max="11788" width="17.44140625" customWidth="1"/>
    <col min="11789" max="11789" width="15.6640625" customWidth="1"/>
    <col min="11790" max="11790" width="17.44140625" customWidth="1"/>
    <col min="11791" max="11791" width="15.6640625" customWidth="1"/>
    <col min="11792" max="11792" width="17.44140625" customWidth="1"/>
    <col min="11793" max="11793" width="15.6640625" customWidth="1"/>
    <col min="11794" max="11794" width="17.44140625" customWidth="1"/>
    <col min="11795" max="11795" width="15.6640625" customWidth="1"/>
    <col min="11796" max="11796" width="17.44140625" customWidth="1"/>
    <col min="11797" max="11797" width="15.6640625" customWidth="1"/>
    <col min="11798" max="11798" width="17.44140625" customWidth="1"/>
    <col min="11799" max="11799" width="15.6640625" customWidth="1"/>
    <col min="11800" max="11800" width="17.44140625" customWidth="1"/>
    <col min="11801" max="11801" width="15.6640625" customWidth="1"/>
    <col min="11802" max="11802" width="17.44140625" customWidth="1"/>
    <col min="11803" max="11803" width="15.6640625" customWidth="1"/>
    <col min="12033" max="12033" width="63" customWidth="1"/>
    <col min="12034" max="12034" width="17.44140625" customWidth="1"/>
    <col min="12035" max="12035" width="15.6640625" customWidth="1"/>
    <col min="12036" max="12036" width="17.44140625" customWidth="1"/>
    <col min="12037" max="12037" width="15.6640625" customWidth="1"/>
    <col min="12038" max="12038" width="17.44140625" customWidth="1"/>
    <col min="12039" max="12039" width="15.6640625" customWidth="1"/>
    <col min="12040" max="12040" width="17.44140625" customWidth="1"/>
    <col min="12041" max="12041" width="15.6640625" customWidth="1"/>
    <col min="12042" max="12042" width="17.44140625" customWidth="1"/>
    <col min="12043" max="12043" width="15.6640625" customWidth="1"/>
    <col min="12044" max="12044" width="17.44140625" customWidth="1"/>
    <col min="12045" max="12045" width="15.6640625" customWidth="1"/>
    <col min="12046" max="12046" width="17.44140625" customWidth="1"/>
    <col min="12047" max="12047" width="15.6640625" customWidth="1"/>
    <col min="12048" max="12048" width="17.44140625" customWidth="1"/>
    <col min="12049" max="12049" width="15.6640625" customWidth="1"/>
    <col min="12050" max="12050" width="17.44140625" customWidth="1"/>
    <col min="12051" max="12051" width="15.6640625" customWidth="1"/>
    <col min="12052" max="12052" width="17.44140625" customWidth="1"/>
    <col min="12053" max="12053" width="15.6640625" customWidth="1"/>
    <col min="12054" max="12054" width="17.44140625" customWidth="1"/>
    <col min="12055" max="12055" width="15.6640625" customWidth="1"/>
    <col min="12056" max="12056" width="17.44140625" customWidth="1"/>
    <col min="12057" max="12057" width="15.6640625" customWidth="1"/>
    <col min="12058" max="12058" width="17.44140625" customWidth="1"/>
    <col min="12059" max="12059" width="15.6640625" customWidth="1"/>
    <col min="12289" max="12289" width="63" customWidth="1"/>
    <col min="12290" max="12290" width="17.44140625" customWidth="1"/>
    <col min="12291" max="12291" width="15.6640625" customWidth="1"/>
    <col min="12292" max="12292" width="17.44140625" customWidth="1"/>
    <col min="12293" max="12293" width="15.6640625" customWidth="1"/>
    <col min="12294" max="12294" width="17.44140625" customWidth="1"/>
    <col min="12295" max="12295" width="15.6640625" customWidth="1"/>
    <col min="12296" max="12296" width="17.44140625" customWidth="1"/>
    <col min="12297" max="12297" width="15.6640625" customWidth="1"/>
    <col min="12298" max="12298" width="17.44140625" customWidth="1"/>
    <col min="12299" max="12299" width="15.6640625" customWidth="1"/>
    <col min="12300" max="12300" width="17.44140625" customWidth="1"/>
    <col min="12301" max="12301" width="15.6640625" customWidth="1"/>
    <col min="12302" max="12302" width="17.44140625" customWidth="1"/>
    <col min="12303" max="12303" width="15.6640625" customWidth="1"/>
    <col min="12304" max="12304" width="17.44140625" customWidth="1"/>
    <col min="12305" max="12305" width="15.6640625" customWidth="1"/>
    <col min="12306" max="12306" width="17.44140625" customWidth="1"/>
    <col min="12307" max="12307" width="15.6640625" customWidth="1"/>
    <col min="12308" max="12308" width="17.44140625" customWidth="1"/>
    <col min="12309" max="12309" width="15.6640625" customWidth="1"/>
    <col min="12310" max="12310" width="17.44140625" customWidth="1"/>
    <col min="12311" max="12311" width="15.6640625" customWidth="1"/>
    <col min="12312" max="12312" width="17.44140625" customWidth="1"/>
    <col min="12313" max="12313" width="15.6640625" customWidth="1"/>
    <col min="12314" max="12314" width="17.44140625" customWidth="1"/>
    <col min="12315" max="12315" width="15.6640625" customWidth="1"/>
    <col min="12545" max="12545" width="63" customWidth="1"/>
    <col min="12546" max="12546" width="17.44140625" customWidth="1"/>
    <col min="12547" max="12547" width="15.6640625" customWidth="1"/>
    <col min="12548" max="12548" width="17.44140625" customWidth="1"/>
    <col min="12549" max="12549" width="15.6640625" customWidth="1"/>
    <col min="12550" max="12550" width="17.44140625" customWidth="1"/>
    <col min="12551" max="12551" width="15.6640625" customWidth="1"/>
    <col min="12552" max="12552" width="17.44140625" customWidth="1"/>
    <col min="12553" max="12553" width="15.6640625" customWidth="1"/>
    <col min="12554" max="12554" width="17.44140625" customWidth="1"/>
    <col min="12555" max="12555" width="15.6640625" customWidth="1"/>
    <col min="12556" max="12556" width="17.44140625" customWidth="1"/>
    <col min="12557" max="12557" width="15.6640625" customWidth="1"/>
    <col min="12558" max="12558" width="17.44140625" customWidth="1"/>
    <col min="12559" max="12559" width="15.6640625" customWidth="1"/>
    <col min="12560" max="12560" width="17.44140625" customWidth="1"/>
    <col min="12561" max="12561" width="15.6640625" customWidth="1"/>
    <col min="12562" max="12562" width="17.44140625" customWidth="1"/>
    <col min="12563" max="12563" width="15.6640625" customWidth="1"/>
    <col min="12564" max="12564" width="17.44140625" customWidth="1"/>
    <col min="12565" max="12565" width="15.6640625" customWidth="1"/>
    <col min="12566" max="12566" width="17.44140625" customWidth="1"/>
    <col min="12567" max="12567" width="15.6640625" customWidth="1"/>
    <col min="12568" max="12568" width="17.44140625" customWidth="1"/>
    <col min="12569" max="12569" width="15.6640625" customWidth="1"/>
    <col min="12570" max="12570" width="17.44140625" customWidth="1"/>
    <col min="12571" max="12571" width="15.6640625" customWidth="1"/>
    <col min="12801" max="12801" width="63" customWidth="1"/>
    <col min="12802" max="12802" width="17.44140625" customWidth="1"/>
    <col min="12803" max="12803" width="15.6640625" customWidth="1"/>
    <col min="12804" max="12804" width="17.44140625" customWidth="1"/>
    <col min="12805" max="12805" width="15.6640625" customWidth="1"/>
    <col min="12806" max="12806" width="17.44140625" customWidth="1"/>
    <col min="12807" max="12807" width="15.6640625" customWidth="1"/>
    <col min="12808" max="12808" width="17.44140625" customWidth="1"/>
    <col min="12809" max="12809" width="15.6640625" customWidth="1"/>
    <col min="12810" max="12810" width="17.44140625" customWidth="1"/>
    <col min="12811" max="12811" width="15.6640625" customWidth="1"/>
    <col min="12812" max="12812" width="17.44140625" customWidth="1"/>
    <col min="12813" max="12813" width="15.6640625" customWidth="1"/>
    <col min="12814" max="12814" width="17.44140625" customWidth="1"/>
    <col min="12815" max="12815" width="15.6640625" customWidth="1"/>
    <col min="12816" max="12816" width="17.44140625" customWidth="1"/>
    <col min="12817" max="12817" width="15.6640625" customWidth="1"/>
    <col min="12818" max="12818" width="17.44140625" customWidth="1"/>
    <col min="12819" max="12819" width="15.6640625" customWidth="1"/>
    <col min="12820" max="12820" width="17.44140625" customWidth="1"/>
    <col min="12821" max="12821" width="15.6640625" customWidth="1"/>
    <col min="12822" max="12822" width="17.44140625" customWidth="1"/>
    <col min="12823" max="12823" width="15.6640625" customWidth="1"/>
    <col min="12824" max="12824" width="17.44140625" customWidth="1"/>
    <col min="12825" max="12825" width="15.6640625" customWidth="1"/>
    <col min="12826" max="12826" width="17.44140625" customWidth="1"/>
    <col min="12827" max="12827" width="15.6640625" customWidth="1"/>
    <col min="13057" max="13057" width="63" customWidth="1"/>
    <col min="13058" max="13058" width="17.44140625" customWidth="1"/>
    <col min="13059" max="13059" width="15.6640625" customWidth="1"/>
    <col min="13060" max="13060" width="17.44140625" customWidth="1"/>
    <col min="13061" max="13061" width="15.6640625" customWidth="1"/>
    <col min="13062" max="13062" width="17.44140625" customWidth="1"/>
    <col min="13063" max="13063" width="15.6640625" customWidth="1"/>
    <col min="13064" max="13064" width="17.44140625" customWidth="1"/>
    <col min="13065" max="13065" width="15.6640625" customWidth="1"/>
    <col min="13066" max="13066" width="17.44140625" customWidth="1"/>
    <col min="13067" max="13067" width="15.6640625" customWidth="1"/>
    <col min="13068" max="13068" width="17.44140625" customWidth="1"/>
    <col min="13069" max="13069" width="15.6640625" customWidth="1"/>
    <col min="13070" max="13070" width="17.44140625" customWidth="1"/>
    <col min="13071" max="13071" width="15.6640625" customWidth="1"/>
    <col min="13072" max="13072" width="17.44140625" customWidth="1"/>
    <col min="13073" max="13073" width="15.6640625" customWidth="1"/>
    <col min="13074" max="13074" width="17.44140625" customWidth="1"/>
    <col min="13075" max="13075" width="15.6640625" customWidth="1"/>
    <col min="13076" max="13076" width="17.44140625" customWidth="1"/>
    <col min="13077" max="13077" width="15.6640625" customWidth="1"/>
    <col min="13078" max="13078" width="17.44140625" customWidth="1"/>
    <col min="13079" max="13079" width="15.6640625" customWidth="1"/>
    <col min="13080" max="13080" width="17.44140625" customWidth="1"/>
    <col min="13081" max="13081" width="15.6640625" customWidth="1"/>
    <col min="13082" max="13082" width="17.44140625" customWidth="1"/>
    <col min="13083" max="13083" width="15.6640625" customWidth="1"/>
    <col min="13313" max="13313" width="63" customWidth="1"/>
    <col min="13314" max="13314" width="17.44140625" customWidth="1"/>
    <col min="13315" max="13315" width="15.6640625" customWidth="1"/>
    <col min="13316" max="13316" width="17.44140625" customWidth="1"/>
    <col min="13317" max="13317" width="15.6640625" customWidth="1"/>
    <col min="13318" max="13318" width="17.44140625" customWidth="1"/>
    <col min="13319" max="13319" width="15.6640625" customWidth="1"/>
    <col min="13320" max="13320" width="17.44140625" customWidth="1"/>
    <col min="13321" max="13321" width="15.6640625" customWidth="1"/>
    <col min="13322" max="13322" width="17.44140625" customWidth="1"/>
    <col min="13323" max="13323" width="15.6640625" customWidth="1"/>
    <col min="13324" max="13324" width="17.44140625" customWidth="1"/>
    <col min="13325" max="13325" width="15.6640625" customWidth="1"/>
    <col min="13326" max="13326" width="17.44140625" customWidth="1"/>
    <col min="13327" max="13327" width="15.6640625" customWidth="1"/>
    <col min="13328" max="13328" width="17.44140625" customWidth="1"/>
    <col min="13329" max="13329" width="15.6640625" customWidth="1"/>
    <col min="13330" max="13330" width="17.44140625" customWidth="1"/>
    <col min="13331" max="13331" width="15.6640625" customWidth="1"/>
    <col min="13332" max="13332" width="17.44140625" customWidth="1"/>
    <col min="13333" max="13333" width="15.6640625" customWidth="1"/>
    <col min="13334" max="13334" width="17.44140625" customWidth="1"/>
    <col min="13335" max="13335" width="15.6640625" customWidth="1"/>
    <col min="13336" max="13336" width="17.44140625" customWidth="1"/>
    <col min="13337" max="13337" width="15.6640625" customWidth="1"/>
    <col min="13338" max="13338" width="17.44140625" customWidth="1"/>
    <col min="13339" max="13339" width="15.6640625" customWidth="1"/>
    <col min="13569" max="13569" width="63" customWidth="1"/>
    <col min="13570" max="13570" width="17.44140625" customWidth="1"/>
    <col min="13571" max="13571" width="15.6640625" customWidth="1"/>
    <col min="13572" max="13572" width="17.44140625" customWidth="1"/>
    <col min="13573" max="13573" width="15.6640625" customWidth="1"/>
    <col min="13574" max="13574" width="17.44140625" customWidth="1"/>
    <col min="13575" max="13575" width="15.6640625" customWidth="1"/>
    <col min="13576" max="13576" width="17.44140625" customWidth="1"/>
    <col min="13577" max="13577" width="15.6640625" customWidth="1"/>
    <col min="13578" max="13578" width="17.44140625" customWidth="1"/>
    <col min="13579" max="13579" width="15.6640625" customWidth="1"/>
    <col min="13580" max="13580" width="17.44140625" customWidth="1"/>
    <col min="13581" max="13581" width="15.6640625" customWidth="1"/>
    <col min="13582" max="13582" width="17.44140625" customWidth="1"/>
    <col min="13583" max="13583" width="15.6640625" customWidth="1"/>
    <col min="13584" max="13584" width="17.44140625" customWidth="1"/>
    <col min="13585" max="13585" width="15.6640625" customWidth="1"/>
    <col min="13586" max="13586" width="17.44140625" customWidth="1"/>
    <col min="13587" max="13587" width="15.6640625" customWidth="1"/>
    <col min="13588" max="13588" width="17.44140625" customWidth="1"/>
    <col min="13589" max="13589" width="15.6640625" customWidth="1"/>
    <col min="13590" max="13590" width="17.44140625" customWidth="1"/>
    <col min="13591" max="13591" width="15.6640625" customWidth="1"/>
    <col min="13592" max="13592" width="17.44140625" customWidth="1"/>
    <col min="13593" max="13593" width="15.6640625" customWidth="1"/>
    <col min="13594" max="13594" width="17.44140625" customWidth="1"/>
    <col min="13595" max="13595" width="15.6640625" customWidth="1"/>
    <col min="13825" max="13825" width="63" customWidth="1"/>
    <col min="13826" max="13826" width="17.44140625" customWidth="1"/>
    <col min="13827" max="13827" width="15.6640625" customWidth="1"/>
    <col min="13828" max="13828" width="17.44140625" customWidth="1"/>
    <col min="13829" max="13829" width="15.6640625" customWidth="1"/>
    <col min="13830" max="13830" width="17.44140625" customWidth="1"/>
    <col min="13831" max="13831" width="15.6640625" customWidth="1"/>
    <col min="13832" max="13832" width="17.44140625" customWidth="1"/>
    <col min="13833" max="13833" width="15.6640625" customWidth="1"/>
    <col min="13834" max="13834" width="17.44140625" customWidth="1"/>
    <col min="13835" max="13835" width="15.6640625" customWidth="1"/>
    <col min="13836" max="13836" width="17.44140625" customWidth="1"/>
    <col min="13837" max="13837" width="15.6640625" customWidth="1"/>
    <col min="13838" max="13838" width="17.44140625" customWidth="1"/>
    <col min="13839" max="13839" width="15.6640625" customWidth="1"/>
    <col min="13840" max="13840" width="17.44140625" customWidth="1"/>
    <col min="13841" max="13841" width="15.6640625" customWidth="1"/>
    <col min="13842" max="13842" width="17.44140625" customWidth="1"/>
    <col min="13843" max="13843" width="15.6640625" customWidth="1"/>
    <col min="13844" max="13844" width="17.44140625" customWidth="1"/>
    <col min="13845" max="13845" width="15.6640625" customWidth="1"/>
    <col min="13846" max="13846" width="17.44140625" customWidth="1"/>
    <col min="13847" max="13847" width="15.6640625" customWidth="1"/>
    <col min="13848" max="13848" width="17.44140625" customWidth="1"/>
    <col min="13849" max="13849" width="15.6640625" customWidth="1"/>
    <col min="13850" max="13850" width="17.44140625" customWidth="1"/>
    <col min="13851" max="13851" width="15.6640625" customWidth="1"/>
    <col min="14081" max="14081" width="63" customWidth="1"/>
    <col min="14082" max="14082" width="17.44140625" customWidth="1"/>
    <col min="14083" max="14083" width="15.6640625" customWidth="1"/>
    <col min="14084" max="14084" width="17.44140625" customWidth="1"/>
    <col min="14085" max="14085" width="15.6640625" customWidth="1"/>
    <col min="14086" max="14086" width="17.44140625" customWidth="1"/>
    <col min="14087" max="14087" width="15.6640625" customWidth="1"/>
    <col min="14088" max="14088" width="17.44140625" customWidth="1"/>
    <col min="14089" max="14089" width="15.6640625" customWidth="1"/>
    <col min="14090" max="14090" width="17.44140625" customWidth="1"/>
    <col min="14091" max="14091" width="15.6640625" customWidth="1"/>
    <col min="14092" max="14092" width="17.44140625" customWidth="1"/>
    <col min="14093" max="14093" width="15.6640625" customWidth="1"/>
    <col min="14094" max="14094" width="17.44140625" customWidth="1"/>
    <col min="14095" max="14095" width="15.6640625" customWidth="1"/>
    <col min="14096" max="14096" width="17.44140625" customWidth="1"/>
    <col min="14097" max="14097" width="15.6640625" customWidth="1"/>
    <col min="14098" max="14098" width="17.44140625" customWidth="1"/>
    <col min="14099" max="14099" width="15.6640625" customWidth="1"/>
    <col min="14100" max="14100" width="17.44140625" customWidth="1"/>
    <col min="14101" max="14101" width="15.6640625" customWidth="1"/>
    <col min="14102" max="14102" width="17.44140625" customWidth="1"/>
    <col min="14103" max="14103" width="15.6640625" customWidth="1"/>
    <col min="14104" max="14104" width="17.44140625" customWidth="1"/>
    <col min="14105" max="14105" width="15.6640625" customWidth="1"/>
    <col min="14106" max="14106" width="17.44140625" customWidth="1"/>
    <col min="14107" max="14107" width="15.6640625" customWidth="1"/>
    <col min="14337" max="14337" width="63" customWidth="1"/>
    <col min="14338" max="14338" width="17.44140625" customWidth="1"/>
    <col min="14339" max="14339" width="15.6640625" customWidth="1"/>
    <col min="14340" max="14340" width="17.44140625" customWidth="1"/>
    <col min="14341" max="14341" width="15.6640625" customWidth="1"/>
    <col min="14342" max="14342" width="17.44140625" customWidth="1"/>
    <col min="14343" max="14343" width="15.6640625" customWidth="1"/>
    <col min="14344" max="14344" width="17.44140625" customWidth="1"/>
    <col min="14345" max="14345" width="15.6640625" customWidth="1"/>
    <col min="14346" max="14346" width="17.44140625" customWidth="1"/>
    <col min="14347" max="14347" width="15.6640625" customWidth="1"/>
    <col min="14348" max="14348" width="17.44140625" customWidth="1"/>
    <col min="14349" max="14349" width="15.6640625" customWidth="1"/>
    <col min="14350" max="14350" width="17.44140625" customWidth="1"/>
    <col min="14351" max="14351" width="15.6640625" customWidth="1"/>
    <col min="14352" max="14352" width="17.44140625" customWidth="1"/>
    <col min="14353" max="14353" width="15.6640625" customWidth="1"/>
    <col min="14354" max="14354" width="17.44140625" customWidth="1"/>
    <col min="14355" max="14355" width="15.6640625" customWidth="1"/>
    <col min="14356" max="14356" width="17.44140625" customWidth="1"/>
    <col min="14357" max="14357" width="15.6640625" customWidth="1"/>
    <col min="14358" max="14358" width="17.44140625" customWidth="1"/>
    <col min="14359" max="14359" width="15.6640625" customWidth="1"/>
    <col min="14360" max="14360" width="17.44140625" customWidth="1"/>
    <col min="14361" max="14361" width="15.6640625" customWidth="1"/>
    <col min="14362" max="14362" width="17.44140625" customWidth="1"/>
    <col min="14363" max="14363" width="15.6640625" customWidth="1"/>
    <col min="14593" max="14593" width="63" customWidth="1"/>
    <col min="14594" max="14594" width="17.44140625" customWidth="1"/>
    <col min="14595" max="14595" width="15.6640625" customWidth="1"/>
    <col min="14596" max="14596" width="17.44140625" customWidth="1"/>
    <col min="14597" max="14597" width="15.6640625" customWidth="1"/>
    <col min="14598" max="14598" width="17.44140625" customWidth="1"/>
    <col min="14599" max="14599" width="15.6640625" customWidth="1"/>
    <col min="14600" max="14600" width="17.44140625" customWidth="1"/>
    <col min="14601" max="14601" width="15.6640625" customWidth="1"/>
    <col min="14602" max="14602" width="17.44140625" customWidth="1"/>
    <col min="14603" max="14603" width="15.6640625" customWidth="1"/>
    <col min="14604" max="14604" width="17.44140625" customWidth="1"/>
    <col min="14605" max="14605" width="15.6640625" customWidth="1"/>
    <col min="14606" max="14606" width="17.44140625" customWidth="1"/>
    <col min="14607" max="14607" width="15.6640625" customWidth="1"/>
    <col min="14608" max="14608" width="17.44140625" customWidth="1"/>
    <col min="14609" max="14609" width="15.6640625" customWidth="1"/>
    <col min="14610" max="14610" width="17.44140625" customWidth="1"/>
    <col min="14611" max="14611" width="15.6640625" customWidth="1"/>
    <col min="14612" max="14612" width="17.44140625" customWidth="1"/>
    <col min="14613" max="14613" width="15.6640625" customWidth="1"/>
    <col min="14614" max="14614" width="17.44140625" customWidth="1"/>
    <col min="14615" max="14615" width="15.6640625" customWidth="1"/>
    <col min="14616" max="14616" width="17.44140625" customWidth="1"/>
    <col min="14617" max="14617" width="15.6640625" customWidth="1"/>
    <col min="14618" max="14618" width="17.44140625" customWidth="1"/>
    <col min="14619" max="14619" width="15.6640625" customWidth="1"/>
    <col min="14849" max="14849" width="63" customWidth="1"/>
    <col min="14850" max="14850" width="17.44140625" customWidth="1"/>
    <col min="14851" max="14851" width="15.6640625" customWidth="1"/>
    <col min="14852" max="14852" width="17.44140625" customWidth="1"/>
    <col min="14853" max="14853" width="15.6640625" customWidth="1"/>
    <col min="14854" max="14854" width="17.44140625" customWidth="1"/>
    <col min="14855" max="14855" width="15.6640625" customWidth="1"/>
    <col min="14856" max="14856" width="17.44140625" customWidth="1"/>
    <col min="14857" max="14857" width="15.6640625" customWidth="1"/>
    <col min="14858" max="14858" width="17.44140625" customWidth="1"/>
    <col min="14859" max="14859" width="15.6640625" customWidth="1"/>
    <col min="14860" max="14860" width="17.44140625" customWidth="1"/>
    <col min="14861" max="14861" width="15.6640625" customWidth="1"/>
    <col min="14862" max="14862" width="17.44140625" customWidth="1"/>
    <col min="14863" max="14863" width="15.6640625" customWidth="1"/>
    <col min="14864" max="14864" width="17.44140625" customWidth="1"/>
    <col min="14865" max="14865" width="15.6640625" customWidth="1"/>
    <col min="14866" max="14866" width="17.44140625" customWidth="1"/>
    <col min="14867" max="14867" width="15.6640625" customWidth="1"/>
    <col min="14868" max="14868" width="17.44140625" customWidth="1"/>
    <col min="14869" max="14869" width="15.6640625" customWidth="1"/>
    <col min="14870" max="14870" width="17.44140625" customWidth="1"/>
    <col min="14871" max="14871" width="15.6640625" customWidth="1"/>
    <col min="14872" max="14872" width="17.44140625" customWidth="1"/>
    <col min="14873" max="14873" width="15.6640625" customWidth="1"/>
    <col min="14874" max="14874" width="17.44140625" customWidth="1"/>
    <col min="14875" max="14875" width="15.6640625" customWidth="1"/>
    <col min="15105" max="15105" width="63" customWidth="1"/>
    <col min="15106" max="15106" width="17.44140625" customWidth="1"/>
    <col min="15107" max="15107" width="15.6640625" customWidth="1"/>
    <col min="15108" max="15108" width="17.44140625" customWidth="1"/>
    <col min="15109" max="15109" width="15.6640625" customWidth="1"/>
    <col min="15110" max="15110" width="17.44140625" customWidth="1"/>
    <col min="15111" max="15111" width="15.6640625" customWidth="1"/>
    <col min="15112" max="15112" width="17.44140625" customWidth="1"/>
    <col min="15113" max="15113" width="15.6640625" customWidth="1"/>
    <col min="15114" max="15114" width="17.44140625" customWidth="1"/>
    <col min="15115" max="15115" width="15.6640625" customWidth="1"/>
    <col min="15116" max="15116" width="17.44140625" customWidth="1"/>
    <col min="15117" max="15117" width="15.6640625" customWidth="1"/>
    <col min="15118" max="15118" width="17.44140625" customWidth="1"/>
    <col min="15119" max="15119" width="15.6640625" customWidth="1"/>
    <col min="15120" max="15120" width="17.44140625" customWidth="1"/>
    <col min="15121" max="15121" width="15.6640625" customWidth="1"/>
    <col min="15122" max="15122" width="17.44140625" customWidth="1"/>
    <col min="15123" max="15123" width="15.6640625" customWidth="1"/>
    <col min="15124" max="15124" width="17.44140625" customWidth="1"/>
    <col min="15125" max="15125" width="15.6640625" customWidth="1"/>
    <col min="15126" max="15126" width="17.44140625" customWidth="1"/>
    <col min="15127" max="15127" width="15.6640625" customWidth="1"/>
    <col min="15128" max="15128" width="17.44140625" customWidth="1"/>
    <col min="15129" max="15129" width="15.6640625" customWidth="1"/>
    <col min="15130" max="15130" width="17.44140625" customWidth="1"/>
    <col min="15131" max="15131" width="15.6640625" customWidth="1"/>
    <col min="15361" max="15361" width="63" customWidth="1"/>
    <col min="15362" max="15362" width="17.44140625" customWidth="1"/>
    <col min="15363" max="15363" width="15.6640625" customWidth="1"/>
    <col min="15364" max="15364" width="17.44140625" customWidth="1"/>
    <col min="15365" max="15365" width="15.6640625" customWidth="1"/>
    <col min="15366" max="15366" width="17.44140625" customWidth="1"/>
    <col min="15367" max="15367" width="15.6640625" customWidth="1"/>
    <col min="15368" max="15368" width="17.44140625" customWidth="1"/>
    <col min="15369" max="15369" width="15.6640625" customWidth="1"/>
    <col min="15370" max="15370" width="17.44140625" customWidth="1"/>
    <col min="15371" max="15371" width="15.6640625" customWidth="1"/>
    <col min="15372" max="15372" width="17.44140625" customWidth="1"/>
    <col min="15373" max="15373" width="15.6640625" customWidth="1"/>
    <col min="15374" max="15374" width="17.44140625" customWidth="1"/>
    <col min="15375" max="15375" width="15.6640625" customWidth="1"/>
    <col min="15376" max="15376" width="17.44140625" customWidth="1"/>
    <col min="15377" max="15377" width="15.6640625" customWidth="1"/>
    <col min="15378" max="15378" width="17.44140625" customWidth="1"/>
    <col min="15379" max="15379" width="15.6640625" customWidth="1"/>
    <col min="15380" max="15380" width="17.44140625" customWidth="1"/>
    <col min="15381" max="15381" width="15.6640625" customWidth="1"/>
    <col min="15382" max="15382" width="17.44140625" customWidth="1"/>
    <col min="15383" max="15383" width="15.6640625" customWidth="1"/>
    <col min="15384" max="15384" width="17.44140625" customWidth="1"/>
    <col min="15385" max="15385" width="15.6640625" customWidth="1"/>
    <col min="15386" max="15386" width="17.44140625" customWidth="1"/>
    <col min="15387" max="15387" width="15.6640625" customWidth="1"/>
    <col min="15617" max="15617" width="63" customWidth="1"/>
    <col min="15618" max="15618" width="17.44140625" customWidth="1"/>
    <col min="15619" max="15619" width="15.6640625" customWidth="1"/>
    <col min="15620" max="15620" width="17.44140625" customWidth="1"/>
    <col min="15621" max="15621" width="15.6640625" customWidth="1"/>
    <col min="15622" max="15622" width="17.44140625" customWidth="1"/>
    <col min="15623" max="15623" width="15.6640625" customWidth="1"/>
    <col min="15624" max="15624" width="17.44140625" customWidth="1"/>
    <col min="15625" max="15625" width="15.6640625" customWidth="1"/>
    <col min="15626" max="15626" width="17.44140625" customWidth="1"/>
    <col min="15627" max="15627" width="15.6640625" customWidth="1"/>
    <col min="15628" max="15628" width="17.44140625" customWidth="1"/>
    <col min="15629" max="15629" width="15.6640625" customWidth="1"/>
    <col min="15630" max="15630" width="17.44140625" customWidth="1"/>
    <col min="15631" max="15631" width="15.6640625" customWidth="1"/>
    <col min="15632" max="15632" width="17.44140625" customWidth="1"/>
    <col min="15633" max="15633" width="15.6640625" customWidth="1"/>
    <col min="15634" max="15634" width="17.44140625" customWidth="1"/>
    <col min="15635" max="15635" width="15.6640625" customWidth="1"/>
    <col min="15636" max="15636" width="17.44140625" customWidth="1"/>
    <col min="15637" max="15637" width="15.6640625" customWidth="1"/>
    <col min="15638" max="15638" width="17.44140625" customWidth="1"/>
    <col min="15639" max="15639" width="15.6640625" customWidth="1"/>
    <col min="15640" max="15640" width="17.44140625" customWidth="1"/>
    <col min="15641" max="15641" width="15.6640625" customWidth="1"/>
    <col min="15642" max="15642" width="17.44140625" customWidth="1"/>
    <col min="15643" max="15643" width="15.6640625" customWidth="1"/>
    <col min="15873" max="15873" width="63" customWidth="1"/>
    <col min="15874" max="15874" width="17.44140625" customWidth="1"/>
    <col min="15875" max="15875" width="15.6640625" customWidth="1"/>
    <col min="15876" max="15876" width="17.44140625" customWidth="1"/>
    <col min="15877" max="15877" width="15.6640625" customWidth="1"/>
    <col min="15878" max="15878" width="17.44140625" customWidth="1"/>
    <col min="15879" max="15879" width="15.6640625" customWidth="1"/>
    <col min="15880" max="15880" width="17.44140625" customWidth="1"/>
    <col min="15881" max="15881" width="15.6640625" customWidth="1"/>
    <col min="15882" max="15882" width="17.44140625" customWidth="1"/>
    <col min="15883" max="15883" width="15.6640625" customWidth="1"/>
    <col min="15884" max="15884" width="17.44140625" customWidth="1"/>
    <col min="15885" max="15885" width="15.6640625" customWidth="1"/>
    <col min="15886" max="15886" width="17.44140625" customWidth="1"/>
    <col min="15887" max="15887" width="15.6640625" customWidth="1"/>
    <col min="15888" max="15888" width="17.44140625" customWidth="1"/>
    <col min="15889" max="15889" width="15.6640625" customWidth="1"/>
    <col min="15890" max="15890" width="17.44140625" customWidth="1"/>
    <col min="15891" max="15891" width="15.6640625" customWidth="1"/>
    <col min="15892" max="15892" width="17.44140625" customWidth="1"/>
    <col min="15893" max="15893" width="15.6640625" customWidth="1"/>
    <col min="15894" max="15894" width="17.44140625" customWidth="1"/>
    <col min="15895" max="15895" width="15.6640625" customWidth="1"/>
    <col min="15896" max="15896" width="17.44140625" customWidth="1"/>
    <col min="15897" max="15897" width="15.6640625" customWidth="1"/>
    <col min="15898" max="15898" width="17.44140625" customWidth="1"/>
    <col min="15899" max="15899" width="15.6640625" customWidth="1"/>
    <col min="16129" max="16129" width="63" customWidth="1"/>
    <col min="16130" max="16130" width="17.44140625" customWidth="1"/>
    <col min="16131" max="16131" width="15.6640625" customWidth="1"/>
    <col min="16132" max="16132" width="17.44140625" customWidth="1"/>
    <col min="16133" max="16133" width="15.6640625" customWidth="1"/>
    <col min="16134" max="16134" width="17.44140625" customWidth="1"/>
    <col min="16135" max="16135" width="15.6640625" customWidth="1"/>
    <col min="16136" max="16136" width="17.44140625" customWidth="1"/>
    <col min="16137" max="16137" width="15.6640625" customWidth="1"/>
    <col min="16138" max="16138" width="17.44140625" customWidth="1"/>
    <col min="16139" max="16139" width="15.6640625" customWidth="1"/>
    <col min="16140" max="16140" width="17.44140625" customWidth="1"/>
    <col min="16141" max="16141" width="15.6640625" customWidth="1"/>
    <col min="16142" max="16142" width="17.44140625" customWidth="1"/>
    <col min="16143" max="16143" width="15.6640625" customWidth="1"/>
    <col min="16144" max="16144" width="17.44140625" customWidth="1"/>
    <col min="16145" max="16145" width="15.6640625" customWidth="1"/>
    <col min="16146" max="16146" width="17.44140625" customWidth="1"/>
    <col min="16147" max="16147" width="15.6640625" customWidth="1"/>
    <col min="16148" max="16148" width="17.44140625" customWidth="1"/>
    <col min="16149" max="16149" width="15.6640625" customWidth="1"/>
    <col min="16150" max="16150" width="17.44140625" customWidth="1"/>
    <col min="16151" max="16151" width="15.6640625" customWidth="1"/>
    <col min="16152" max="16152" width="17.44140625" customWidth="1"/>
    <col min="16153" max="16153" width="15.6640625" customWidth="1"/>
    <col min="16154" max="16154" width="17.44140625" customWidth="1"/>
    <col min="16155" max="16155" width="15.6640625" customWidth="1"/>
  </cols>
  <sheetData>
    <row r="1" spans="1:27" ht="12.75" customHeight="1">
      <c r="A1" s="31" t="s">
        <v>19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12.75" customHeight="1">
      <c r="A2" s="31" t="s">
        <v>20</v>
      </c>
      <c r="B2" s="31" t="s">
        <v>21</v>
      </c>
      <c r="C2" s="31"/>
      <c r="D2" s="31" t="s">
        <v>22</v>
      </c>
      <c r="E2" s="31"/>
      <c r="F2" s="31"/>
      <c r="G2" s="31"/>
      <c r="H2" s="31"/>
      <c r="I2" s="31"/>
      <c r="J2" s="31"/>
      <c r="K2" s="31"/>
      <c r="L2" s="31"/>
      <c r="M2" s="31"/>
      <c r="N2" s="31" t="s">
        <v>23</v>
      </c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 ht="12.75" customHeight="1">
      <c r="A3" s="31"/>
      <c r="B3" s="31" t="s">
        <v>24</v>
      </c>
      <c r="C3" s="31" t="s">
        <v>25</v>
      </c>
      <c r="D3" s="31" t="s">
        <v>21</v>
      </c>
      <c r="E3" s="31"/>
      <c r="F3" s="31" t="s">
        <v>26</v>
      </c>
      <c r="G3" s="31"/>
      <c r="H3" s="31" t="s">
        <v>27</v>
      </c>
      <c r="I3" s="31"/>
      <c r="J3" s="31" t="s">
        <v>28</v>
      </c>
      <c r="K3" s="31"/>
      <c r="L3" s="31" t="s">
        <v>29</v>
      </c>
      <c r="M3" s="31"/>
      <c r="N3" s="31" t="s">
        <v>21</v>
      </c>
      <c r="O3" s="31"/>
      <c r="P3" s="31" t="s">
        <v>30</v>
      </c>
      <c r="Q3" s="31"/>
      <c r="R3" s="31"/>
      <c r="S3" s="31"/>
      <c r="T3" s="31" t="s">
        <v>31</v>
      </c>
      <c r="U3" s="31"/>
      <c r="V3" s="31" t="s">
        <v>32</v>
      </c>
      <c r="W3" s="31"/>
      <c r="X3" s="31" t="s">
        <v>33</v>
      </c>
      <c r="Y3" s="31"/>
      <c r="Z3" s="31" t="s">
        <v>34</v>
      </c>
      <c r="AA3" s="31"/>
    </row>
    <row r="4" spans="1:27" ht="12.75" customHeight="1">
      <c r="A4" s="31"/>
      <c r="B4" s="31"/>
      <c r="C4" s="31"/>
      <c r="D4" s="31" t="s">
        <v>24</v>
      </c>
      <c r="E4" s="31" t="s">
        <v>25</v>
      </c>
      <c r="F4" s="31" t="s">
        <v>24</v>
      </c>
      <c r="G4" s="31" t="s">
        <v>25</v>
      </c>
      <c r="H4" s="31" t="s">
        <v>24</v>
      </c>
      <c r="I4" s="31" t="s">
        <v>25</v>
      </c>
      <c r="J4" s="31" t="s">
        <v>24</v>
      </c>
      <c r="K4" s="31" t="s">
        <v>25</v>
      </c>
      <c r="L4" s="31" t="s">
        <v>24</v>
      </c>
      <c r="M4" s="31" t="s">
        <v>25</v>
      </c>
      <c r="N4" s="31" t="s">
        <v>24</v>
      </c>
      <c r="O4" s="31" t="s">
        <v>25</v>
      </c>
      <c r="P4" s="31" t="s">
        <v>35</v>
      </c>
      <c r="Q4" s="31"/>
      <c r="R4" s="31" t="s">
        <v>36</v>
      </c>
      <c r="S4" s="31"/>
      <c r="T4" s="31" t="s">
        <v>24</v>
      </c>
      <c r="U4" s="31" t="s">
        <v>25</v>
      </c>
      <c r="V4" s="31" t="s">
        <v>24</v>
      </c>
      <c r="W4" s="31" t="s">
        <v>25</v>
      </c>
      <c r="X4" s="31" t="s">
        <v>24</v>
      </c>
      <c r="Y4" s="31" t="s">
        <v>25</v>
      </c>
      <c r="Z4" s="31" t="s">
        <v>24</v>
      </c>
      <c r="AA4" s="31" t="s">
        <v>25</v>
      </c>
    </row>
    <row r="5" spans="1:27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10" t="s">
        <v>24</v>
      </c>
      <c r="Q5" s="10" t="s">
        <v>25</v>
      </c>
      <c r="R5" s="10" t="s">
        <v>24</v>
      </c>
      <c r="S5" s="10" t="s">
        <v>25</v>
      </c>
      <c r="T5" s="31"/>
      <c r="U5" s="31"/>
      <c r="V5" s="31"/>
      <c r="W5" s="31"/>
      <c r="X5" s="31"/>
      <c r="Y5" s="31"/>
      <c r="Z5" s="31"/>
      <c r="AA5" s="31"/>
    </row>
    <row r="6" spans="1:27">
      <c r="A6" s="11" t="s">
        <v>21</v>
      </c>
      <c r="B6" s="12">
        <v>4751193</v>
      </c>
      <c r="C6" s="12">
        <v>465105945</v>
      </c>
      <c r="D6" s="12">
        <v>3393859</v>
      </c>
      <c r="E6" s="12">
        <v>157489766</v>
      </c>
      <c r="F6" s="12">
        <v>1914616</v>
      </c>
      <c r="G6" s="12">
        <v>111003254</v>
      </c>
      <c r="H6" s="12">
        <v>758005</v>
      </c>
      <c r="I6" s="12">
        <v>12568492</v>
      </c>
      <c r="J6" s="12">
        <v>2366490</v>
      </c>
      <c r="K6" s="12">
        <v>29971206</v>
      </c>
      <c r="L6" s="12">
        <v>97668</v>
      </c>
      <c r="M6" s="12">
        <v>3863820</v>
      </c>
      <c r="N6" s="12">
        <v>3690537</v>
      </c>
      <c r="O6" s="12">
        <v>307616194</v>
      </c>
      <c r="P6" s="12">
        <v>838031</v>
      </c>
      <c r="Q6" s="12">
        <v>40221864</v>
      </c>
      <c r="R6" s="12">
        <v>3026646</v>
      </c>
      <c r="S6" s="12">
        <v>236984983</v>
      </c>
      <c r="T6" s="12">
        <v>336195</v>
      </c>
      <c r="U6" s="12">
        <v>8645763</v>
      </c>
      <c r="V6" s="12">
        <v>12060</v>
      </c>
      <c r="W6" s="12">
        <v>1753860</v>
      </c>
      <c r="X6" s="12">
        <v>109082</v>
      </c>
      <c r="Y6" s="12">
        <v>17631242</v>
      </c>
      <c r="Z6" s="12">
        <v>467340</v>
      </c>
      <c r="AA6" s="12">
        <v>2378614</v>
      </c>
    </row>
    <row r="7" spans="1:27">
      <c r="A7" s="11" t="s">
        <v>37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13" t="s">
        <v>38</v>
      </c>
      <c r="B8" s="12">
        <v>3834627</v>
      </c>
      <c r="C8" s="12">
        <v>389846402</v>
      </c>
      <c r="D8" s="12">
        <v>2830504</v>
      </c>
      <c r="E8" s="12">
        <v>142600834</v>
      </c>
      <c r="F8" s="12">
        <v>1673158</v>
      </c>
      <c r="G8" s="12">
        <v>102543863</v>
      </c>
      <c r="H8" s="12">
        <v>617146</v>
      </c>
      <c r="I8" s="12">
        <v>11420197</v>
      </c>
      <c r="J8" s="12">
        <v>1947731</v>
      </c>
      <c r="K8" s="12">
        <v>25435771</v>
      </c>
      <c r="L8" s="12">
        <v>80397</v>
      </c>
      <c r="M8" s="12">
        <v>3136175</v>
      </c>
      <c r="N8" s="12">
        <v>2925689</v>
      </c>
      <c r="O8" s="12">
        <v>247245628</v>
      </c>
      <c r="P8" s="12">
        <v>712435</v>
      </c>
      <c r="Q8" s="12">
        <v>36273601</v>
      </c>
      <c r="R8" s="12">
        <v>2379118</v>
      </c>
      <c r="S8" s="12">
        <v>185756148</v>
      </c>
      <c r="T8" s="12">
        <v>247433</v>
      </c>
      <c r="U8" s="12">
        <v>6017339</v>
      </c>
      <c r="V8" s="12">
        <v>9440</v>
      </c>
      <c r="W8" s="12">
        <v>1437491</v>
      </c>
      <c r="X8" s="12">
        <v>97757</v>
      </c>
      <c r="Y8" s="12">
        <v>15854799</v>
      </c>
      <c r="Z8" s="12">
        <v>346046</v>
      </c>
      <c r="AA8" s="12">
        <v>1906343</v>
      </c>
    </row>
    <row r="9" spans="1:27">
      <c r="A9" s="13" t="s">
        <v>39</v>
      </c>
      <c r="B9" s="12">
        <v>246853</v>
      </c>
      <c r="C9" s="12">
        <v>5008529</v>
      </c>
      <c r="D9" s="12">
        <v>179665</v>
      </c>
      <c r="E9" s="12">
        <v>2148889</v>
      </c>
      <c r="F9" s="12">
        <v>96846</v>
      </c>
      <c r="G9" s="12">
        <v>1663142</v>
      </c>
      <c r="H9" s="12">
        <v>42140</v>
      </c>
      <c r="I9" s="12">
        <v>143659</v>
      </c>
      <c r="J9" s="12">
        <v>135972</v>
      </c>
      <c r="K9" s="12">
        <v>253286</v>
      </c>
      <c r="L9" s="12">
        <v>5354</v>
      </c>
      <c r="M9" s="12">
        <v>84293</v>
      </c>
      <c r="N9" s="12">
        <v>197717</v>
      </c>
      <c r="O9" s="12">
        <v>2859625</v>
      </c>
      <c r="P9" s="12">
        <v>43122</v>
      </c>
      <c r="Q9" s="12">
        <v>507488</v>
      </c>
      <c r="R9" s="12">
        <v>175588</v>
      </c>
      <c r="S9" s="12">
        <v>1928804</v>
      </c>
      <c r="T9" s="12">
        <v>24948</v>
      </c>
      <c r="U9" s="12">
        <v>241089</v>
      </c>
      <c r="V9" s="12">
        <v>628</v>
      </c>
      <c r="W9" s="12">
        <v>15348</v>
      </c>
      <c r="X9" s="12">
        <v>3257</v>
      </c>
      <c r="Y9" s="12">
        <v>61080</v>
      </c>
      <c r="Z9" s="12">
        <v>34013</v>
      </c>
      <c r="AA9" s="12">
        <v>105785</v>
      </c>
    </row>
    <row r="10" spans="1:27">
      <c r="A10" s="13" t="s">
        <v>40</v>
      </c>
      <c r="B10" s="12">
        <v>147647</v>
      </c>
      <c r="C10" s="12">
        <v>48927233</v>
      </c>
      <c r="D10" s="12">
        <v>75850</v>
      </c>
      <c r="E10" s="12">
        <v>8483311</v>
      </c>
      <c r="F10" s="12">
        <v>44688</v>
      </c>
      <c r="G10" s="12">
        <v>4255215</v>
      </c>
      <c r="H10" s="12">
        <v>14853</v>
      </c>
      <c r="I10" s="12">
        <v>643038</v>
      </c>
      <c r="J10" s="12">
        <v>43524</v>
      </c>
      <c r="K10" s="12">
        <v>3272609</v>
      </c>
      <c r="L10" s="12">
        <v>1659</v>
      </c>
      <c r="M10" s="12">
        <v>311436</v>
      </c>
      <c r="N10" s="12">
        <v>117303</v>
      </c>
      <c r="O10" s="12">
        <v>40443903</v>
      </c>
      <c r="P10" s="12">
        <v>11347</v>
      </c>
      <c r="Q10" s="12">
        <v>1939239</v>
      </c>
      <c r="R10" s="12">
        <v>96965</v>
      </c>
      <c r="S10" s="12">
        <v>35460914</v>
      </c>
      <c r="T10" s="12">
        <v>16794</v>
      </c>
      <c r="U10" s="12">
        <v>1607596</v>
      </c>
      <c r="V10" s="12">
        <v>1030</v>
      </c>
      <c r="W10" s="12">
        <v>172998</v>
      </c>
      <c r="X10" s="12">
        <v>1879</v>
      </c>
      <c r="Y10" s="12">
        <v>1230517</v>
      </c>
      <c r="Z10" s="12">
        <v>7242</v>
      </c>
      <c r="AA10" s="12">
        <v>32680</v>
      </c>
    </row>
    <row r="11" spans="1:27">
      <c r="A11" s="13" t="s">
        <v>41</v>
      </c>
      <c r="B11" s="12">
        <v>109812</v>
      </c>
      <c r="C11" s="12">
        <v>13312326</v>
      </c>
      <c r="D11" s="12">
        <v>60436</v>
      </c>
      <c r="E11" s="12">
        <v>967555</v>
      </c>
      <c r="F11" s="12">
        <v>20734</v>
      </c>
      <c r="G11" s="12">
        <v>599679</v>
      </c>
      <c r="H11" s="12">
        <v>14738</v>
      </c>
      <c r="I11" s="12">
        <v>125538</v>
      </c>
      <c r="J11" s="12">
        <v>47475</v>
      </c>
      <c r="K11" s="12">
        <v>185930</v>
      </c>
      <c r="L11" s="12">
        <v>1432</v>
      </c>
      <c r="M11" s="12">
        <v>55315</v>
      </c>
      <c r="N11" s="12">
        <v>97415</v>
      </c>
      <c r="O11" s="12">
        <v>12344793</v>
      </c>
      <c r="P11" s="12">
        <v>22831</v>
      </c>
      <c r="Q11" s="12">
        <v>807668</v>
      </c>
      <c r="R11" s="12">
        <v>75497</v>
      </c>
      <c r="S11" s="12">
        <v>10897690</v>
      </c>
      <c r="T11" s="12">
        <v>10405</v>
      </c>
      <c r="U11" s="12">
        <v>275597</v>
      </c>
      <c r="V11" s="12">
        <v>232</v>
      </c>
      <c r="W11" s="12">
        <v>13343</v>
      </c>
      <c r="X11" s="12">
        <v>1698</v>
      </c>
      <c r="Y11" s="12">
        <v>325137</v>
      </c>
      <c r="Z11" s="12">
        <v>10800</v>
      </c>
      <c r="AA11" s="12">
        <v>25360</v>
      </c>
    </row>
    <row r="12" spans="1:27">
      <c r="A12" s="13" t="s">
        <v>42</v>
      </c>
      <c r="B12" s="12">
        <v>239236</v>
      </c>
      <c r="C12" s="12">
        <v>4999378</v>
      </c>
      <c r="D12" s="12">
        <v>159912</v>
      </c>
      <c r="E12" s="12">
        <v>2017045</v>
      </c>
      <c r="F12" s="12">
        <v>55508</v>
      </c>
      <c r="G12" s="12">
        <v>1358918</v>
      </c>
      <c r="H12" s="12">
        <v>45354</v>
      </c>
      <c r="I12" s="12">
        <v>176826</v>
      </c>
      <c r="J12" s="12">
        <v>127653</v>
      </c>
      <c r="K12" s="12">
        <v>396504</v>
      </c>
      <c r="L12" s="12">
        <v>3733</v>
      </c>
      <c r="M12" s="12">
        <v>81555</v>
      </c>
      <c r="N12" s="12">
        <v>205375</v>
      </c>
      <c r="O12" s="12">
        <v>2982305</v>
      </c>
      <c r="P12" s="12">
        <v>33177</v>
      </c>
      <c r="Q12" s="12">
        <v>540574</v>
      </c>
      <c r="R12" s="12">
        <v>174519</v>
      </c>
      <c r="S12" s="12">
        <v>1726621</v>
      </c>
      <c r="T12" s="12">
        <v>24856</v>
      </c>
      <c r="U12" s="12">
        <v>417058</v>
      </c>
      <c r="V12" s="12">
        <v>487</v>
      </c>
      <c r="W12" s="12">
        <v>108468</v>
      </c>
      <c r="X12" s="12">
        <v>3506</v>
      </c>
      <c r="Y12" s="12">
        <v>125288</v>
      </c>
      <c r="Z12" s="12">
        <v>34836</v>
      </c>
      <c r="AA12" s="12">
        <v>64336</v>
      </c>
    </row>
    <row r="13" spans="1:27">
      <c r="A13" s="13" t="s">
        <v>43</v>
      </c>
      <c r="B13" s="12">
        <v>99857</v>
      </c>
      <c r="C13" s="12">
        <v>2183093</v>
      </c>
      <c r="D13" s="12">
        <v>59946</v>
      </c>
      <c r="E13" s="12">
        <v>1010549</v>
      </c>
      <c r="F13" s="12">
        <v>18983</v>
      </c>
      <c r="G13" s="12">
        <v>523424</v>
      </c>
      <c r="H13" s="12">
        <v>16031</v>
      </c>
      <c r="I13" s="12">
        <v>39160</v>
      </c>
      <c r="J13" s="12">
        <v>46452</v>
      </c>
      <c r="K13" s="12">
        <v>413108</v>
      </c>
      <c r="L13" s="12">
        <v>1308</v>
      </c>
      <c r="M13" s="12">
        <v>30587</v>
      </c>
      <c r="N13" s="12">
        <v>86573</v>
      </c>
      <c r="O13" s="12">
        <v>1172487</v>
      </c>
      <c r="P13" s="12">
        <v>14421</v>
      </c>
      <c r="Q13" s="12">
        <v>146512</v>
      </c>
      <c r="R13" s="12">
        <v>77113</v>
      </c>
      <c r="S13" s="12">
        <v>833587</v>
      </c>
      <c r="T13" s="12">
        <v>10229</v>
      </c>
      <c r="U13" s="12">
        <v>64598</v>
      </c>
      <c r="V13" s="12">
        <v>236</v>
      </c>
      <c r="W13" s="12">
        <v>6075</v>
      </c>
      <c r="X13" s="12">
        <v>812</v>
      </c>
      <c r="Y13" s="12">
        <v>32109</v>
      </c>
      <c r="Z13" s="12">
        <v>16915</v>
      </c>
      <c r="AA13" s="12">
        <v>89581</v>
      </c>
    </row>
    <row r="14" spans="1:27">
      <c r="A14" s="13" t="s">
        <v>44</v>
      </c>
      <c r="B14" s="12">
        <v>73161</v>
      </c>
      <c r="C14" s="12">
        <v>829097</v>
      </c>
      <c r="D14" s="12">
        <v>27546</v>
      </c>
      <c r="E14" s="12">
        <v>261586</v>
      </c>
      <c r="F14" s="12">
        <v>4699</v>
      </c>
      <c r="G14" s="12">
        <v>59325</v>
      </c>
      <c r="H14" s="12">
        <v>7743</v>
      </c>
      <c r="I14" s="12">
        <v>20282</v>
      </c>
      <c r="J14" s="12">
        <v>17683</v>
      </c>
      <c r="K14" s="12">
        <v>13733</v>
      </c>
      <c r="L14" s="12">
        <v>3785</v>
      </c>
      <c r="M14" s="12">
        <v>164589</v>
      </c>
      <c r="N14" s="12">
        <v>60465</v>
      </c>
      <c r="O14" s="12">
        <v>567504</v>
      </c>
      <c r="P14" s="12">
        <v>698</v>
      </c>
      <c r="Q14" s="12">
        <v>6863</v>
      </c>
      <c r="R14" s="12">
        <v>47846</v>
      </c>
      <c r="S14" s="12">
        <v>381097</v>
      </c>
      <c r="T14" s="12">
        <v>1530</v>
      </c>
      <c r="U14" s="12">
        <v>22544</v>
      </c>
      <c r="V14" s="12">
        <v>7</v>
      </c>
      <c r="W14" s="12">
        <v>153</v>
      </c>
      <c r="X14" s="12">
        <v>173</v>
      </c>
      <c r="Y14" s="12">
        <v>2331</v>
      </c>
      <c r="Z14" s="12">
        <v>17488</v>
      </c>
      <c r="AA14" s="12">
        <v>154490</v>
      </c>
    </row>
    <row r="15" spans="1:27" s="16" customFormat="1" ht="13.2">
      <c r="A15" s="14" t="s">
        <v>45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>
      <c r="A16" s="13" t="s">
        <v>46</v>
      </c>
      <c r="B16" s="12">
        <v>1617582</v>
      </c>
      <c r="C16" s="12">
        <v>232512692</v>
      </c>
      <c r="D16" s="12">
        <v>786202</v>
      </c>
      <c r="E16" s="12">
        <v>9210219</v>
      </c>
      <c r="F16" s="12">
        <v>243788</v>
      </c>
      <c r="G16" s="12">
        <v>7846363</v>
      </c>
      <c r="H16" s="12">
        <v>141748</v>
      </c>
      <c r="I16" s="12">
        <v>526235</v>
      </c>
      <c r="J16" s="12">
        <v>670043</v>
      </c>
      <c r="K16" s="12">
        <v>702534</v>
      </c>
      <c r="L16" s="12">
        <v>19218</v>
      </c>
      <c r="M16" s="12">
        <v>120822</v>
      </c>
      <c r="N16" s="12">
        <v>1617582</v>
      </c>
      <c r="O16" s="12">
        <v>223302587</v>
      </c>
      <c r="P16" s="12">
        <v>136211</v>
      </c>
      <c r="Q16" s="12">
        <v>1039086</v>
      </c>
      <c r="R16" s="12">
        <v>1617582</v>
      </c>
      <c r="S16" s="12">
        <v>221321081</v>
      </c>
      <c r="T16" s="12">
        <v>81377</v>
      </c>
      <c r="U16" s="12">
        <v>458162</v>
      </c>
      <c r="V16" s="12">
        <v>647</v>
      </c>
      <c r="W16" s="12">
        <v>11110</v>
      </c>
      <c r="X16" s="12">
        <v>48092</v>
      </c>
      <c r="Y16" s="12">
        <v>317492</v>
      </c>
      <c r="Z16" s="12">
        <v>156881</v>
      </c>
      <c r="AA16" s="12">
        <v>155647</v>
      </c>
    </row>
    <row r="17" spans="1:27">
      <c r="A17" s="13" t="s">
        <v>47</v>
      </c>
      <c r="B17" s="12">
        <v>154247</v>
      </c>
      <c r="C17" s="12">
        <v>10225187</v>
      </c>
      <c r="D17" s="12">
        <v>44809</v>
      </c>
      <c r="E17" s="12">
        <v>231595</v>
      </c>
      <c r="F17" s="12">
        <v>13869</v>
      </c>
      <c r="G17" s="12">
        <v>157423</v>
      </c>
      <c r="H17" s="12">
        <v>8361</v>
      </c>
      <c r="I17" s="12">
        <v>20394</v>
      </c>
      <c r="J17" s="12">
        <v>34443</v>
      </c>
      <c r="K17" s="12">
        <v>44767</v>
      </c>
      <c r="L17" s="12">
        <v>1626</v>
      </c>
      <c r="M17" s="12">
        <v>8166</v>
      </c>
      <c r="N17" s="12">
        <v>154247</v>
      </c>
      <c r="O17" s="12">
        <v>9993631</v>
      </c>
      <c r="P17" s="12">
        <v>19566</v>
      </c>
      <c r="Q17" s="12">
        <v>168135</v>
      </c>
      <c r="R17" s="12">
        <v>57518</v>
      </c>
      <c r="S17" s="12">
        <v>438676</v>
      </c>
      <c r="T17" s="12">
        <v>145777</v>
      </c>
      <c r="U17" s="12">
        <v>7661783</v>
      </c>
      <c r="V17" s="12">
        <v>9640</v>
      </c>
      <c r="W17" s="12">
        <v>1712366</v>
      </c>
      <c r="X17" s="12">
        <v>1065</v>
      </c>
      <c r="Y17" s="12">
        <v>8113</v>
      </c>
      <c r="Z17" s="12">
        <v>3826</v>
      </c>
      <c r="AA17" s="12">
        <v>4582</v>
      </c>
    </row>
    <row r="18" spans="1:27">
      <c r="A18" s="13" t="s">
        <v>48</v>
      </c>
      <c r="B18" s="12">
        <v>515064</v>
      </c>
      <c r="C18" s="12">
        <v>40150040</v>
      </c>
      <c r="D18" s="12">
        <v>182603</v>
      </c>
      <c r="E18" s="12">
        <v>1356465</v>
      </c>
      <c r="F18" s="12">
        <v>60194</v>
      </c>
      <c r="G18" s="12">
        <v>1086175</v>
      </c>
      <c r="H18" s="12">
        <v>25296</v>
      </c>
      <c r="I18" s="12">
        <v>73741</v>
      </c>
      <c r="J18" s="12">
        <v>142425</v>
      </c>
      <c r="K18" s="12">
        <v>150316</v>
      </c>
      <c r="L18" s="12">
        <v>4921</v>
      </c>
      <c r="M18" s="12">
        <v>41398</v>
      </c>
      <c r="N18" s="12">
        <v>515064</v>
      </c>
      <c r="O18" s="12">
        <v>38793495</v>
      </c>
      <c r="P18" s="12">
        <v>515064</v>
      </c>
      <c r="Q18" s="12">
        <v>37035495</v>
      </c>
      <c r="R18" s="12">
        <v>151818</v>
      </c>
      <c r="S18" s="12">
        <v>1439737</v>
      </c>
      <c r="T18" s="12">
        <v>22760</v>
      </c>
      <c r="U18" s="12">
        <v>203449</v>
      </c>
      <c r="V18" s="12">
        <v>521</v>
      </c>
      <c r="W18" s="12">
        <v>8941</v>
      </c>
      <c r="X18" s="12">
        <v>4822</v>
      </c>
      <c r="Y18" s="12">
        <v>74563</v>
      </c>
      <c r="Z18" s="12">
        <v>17995</v>
      </c>
      <c r="AA18" s="12">
        <v>31331</v>
      </c>
    </row>
    <row r="19" spans="1:27">
      <c r="A19" s="13" t="s">
        <v>49</v>
      </c>
      <c r="B19" s="12">
        <v>3709</v>
      </c>
      <c r="C19" s="12">
        <v>2559430</v>
      </c>
      <c r="D19" s="12">
        <v>1467</v>
      </c>
      <c r="E19" s="12">
        <v>40260</v>
      </c>
      <c r="F19" s="12">
        <v>514</v>
      </c>
      <c r="G19" s="12">
        <v>36281</v>
      </c>
      <c r="H19" s="12">
        <v>187</v>
      </c>
      <c r="I19" s="12">
        <v>2314</v>
      </c>
      <c r="J19" s="12">
        <v>1165</v>
      </c>
      <c r="K19" s="12">
        <v>1389</v>
      </c>
      <c r="L19" s="12">
        <v>35</v>
      </c>
      <c r="M19" s="12">
        <v>281</v>
      </c>
      <c r="N19" s="12">
        <v>3709</v>
      </c>
      <c r="O19" s="12">
        <v>2519186</v>
      </c>
      <c r="P19" s="12">
        <v>2040</v>
      </c>
      <c r="Q19" s="12">
        <v>716769</v>
      </c>
      <c r="R19" s="12">
        <v>2390</v>
      </c>
      <c r="S19" s="12">
        <v>1790944</v>
      </c>
      <c r="T19" s="12">
        <v>217</v>
      </c>
      <c r="U19" s="12">
        <v>1728</v>
      </c>
      <c r="V19" s="12">
        <v>59</v>
      </c>
      <c r="W19" s="12" t="s">
        <v>50</v>
      </c>
      <c r="X19" s="12">
        <v>67</v>
      </c>
      <c r="Y19" s="12" t="s">
        <v>50</v>
      </c>
      <c r="Z19" s="12">
        <v>264</v>
      </c>
      <c r="AA19" s="12">
        <v>280</v>
      </c>
    </row>
    <row r="20" spans="1:27">
      <c r="A20" s="13" t="s">
        <v>51</v>
      </c>
      <c r="B20" s="12">
        <v>2272293</v>
      </c>
      <c r="C20" s="12">
        <v>156508894</v>
      </c>
      <c r="D20" s="12">
        <v>2272293</v>
      </c>
      <c r="E20" s="12">
        <v>143129028</v>
      </c>
      <c r="F20" s="12">
        <v>1576838</v>
      </c>
      <c r="G20" s="12">
        <v>101561188</v>
      </c>
      <c r="H20" s="12">
        <v>561155</v>
      </c>
      <c r="I20" s="12">
        <v>11898195</v>
      </c>
      <c r="J20" s="12">
        <v>1443004</v>
      </c>
      <c r="K20" s="12">
        <v>29006870</v>
      </c>
      <c r="L20" s="12">
        <v>50214</v>
      </c>
      <c r="M20" s="12">
        <v>654664</v>
      </c>
      <c r="N20" s="12">
        <v>1225160</v>
      </c>
      <c r="O20" s="12">
        <v>13379892</v>
      </c>
      <c r="P20" s="12">
        <v>146470</v>
      </c>
      <c r="Q20" s="12">
        <v>1146220</v>
      </c>
      <c r="R20" s="12">
        <v>1112399</v>
      </c>
      <c r="S20" s="12">
        <v>11599572</v>
      </c>
      <c r="T20" s="12">
        <v>77587</v>
      </c>
      <c r="U20" s="12">
        <v>296747</v>
      </c>
      <c r="V20" s="12">
        <v>770</v>
      </c>
      <c r="W20" s="12">
        <v>10160</v>
      </c>
      <c r="X20" s="12">
        <v>24979</v>
      </c>
      <c r="Y20" s="12">
        <v>197511</v>
      </c>
      <c r="Z20" s="12">
        <v>152627</v>
      </c>
      <c r="AA20" s="12">
        <v>129784</v>
      </c>
    </row>
    <row r="21" spans="1:27">
      <c r="A21" s="13" t="s">
        <v>52</v>
      </c>
      <c r="B21" s="12">
        <v>29403</v>
      </c>
      <c r="C21" s="12">
        <v>17489619</v>
      </c>
      <c r="D21" s="12">
        <v>13966</v>
      </c>
      <c r="E21" s="12">
        <v>188269</v>
      </c>
      <c r="F21" s="12">
        <v>6776</v>
      </c>
      <c r="G21" s="12">
        <v>151266</v>
      </c>
      <c r="H21" s="12">
        <v>1942</v>
      </c>
      <c r="I21" s="12">
        <v>7856</v>
      </c>
      <c r="J21" s="12">
        <v>10711</v>
      </c>
      <c r="K21" s="12">
        <v>21607</v>
      </c>
      <c r="L21" s="12">
        <v>1069</v>
      </c>
      <c r="M21" s="12">
        <v>7428</v>
      </c>
      <c r="N21" s="12">
        <v>29403</v>
      </c>
      <c r="O21" s="12">
        <v>17301380</v>
      </c>
      <c r="P21" s="12">
        <v>2962</v>
      </c>
      <c r="Q21" s="12">
        <v>56223</v>
      </c>
      <c r="R21" s="12">
        <v>12302</v>
      </c>
      <c r="S21" s="12">
        <v>193843</v>
      </c>
      <c r="T21" s="12">
        <v>1347</v>
      </c>
      <c r="U21" s="12">
        <v>9379</v>
      </c>
      <c r="V21" s="12">
        <v>108</v>
      </c>
      <c r="W21" s="12">
        <v>5497</v>
      </c>
      <c r="X21" s="12">
        <v>29403</v>
      </c>
      <c r="Y21" s="12">
        <v>17023915</v>
      </c>
      <c r="Z21" s="12">
        <v>1117</v>
      </c>
      <c r="AA21" s="12">
        <v>12547</v>
      </c>
    </row>
    <row r="22" spans="1:27">
      <c r="A22" s="13" t="s">
        <v>53</v>
      </c>
      <c r="B22" s="12">
        <v>131160</v>
      </c>
      <c r="C22" s="12">
        <v>2299086</v>
      </c>
      <c r="D22" s="12">
        <v>64784</v>
      </c>
      <c r="E22" s="12">
        <v>106592</v>
      </c>
      <c r="F22" s="12">
        <v>7885</v>
      </c>
      <c r="G22" s="12">
        <v>50926</v>
      </c>
      <c r="H22" s="12">
        <v>15703</v>
      </c>
      <c r="I22" s="12">
        <v>18474</v>
      </c>
      <c r="J22" s="12">
        <v>53756</v>
      </c>
      <c r="K22" s="12">
        <v>21913</v>
      </c>
      <c r="L22" s="12">
        <v>1419</v>
      </c>
      <c r="M22" s="12">
        <v>3757</v>
      </c>
      <c r="N22" s="12">
        <v>131160</v>
      </c>
      <c r="O22" s="12">
        <v>2192519</v>
      </c>
      <c r="P22" s="12">
        <v>11475</v>
      </c>
      <c r="Q22" s="12">
        <v>35687</v>
      </c>
      <c r="R22" s="12">
        <v>61953</v>
      </c>
      <c r="S22" s="12">
        <v>108941</v>
      </c>
      <c r="T22" s="12">
        <v>5098</v>
      </c>
      <c r="U22" s="12">
        <v>5433</v>
      </c>
      <c r="V22" s="12">
        <v>279</v>
      </c>
      <c r="W22" s="12">
        <v>36</v>
      </c>
      <c r="X22" s="12">
        <v>400</v>
      </c>
      <c r="Y22" s="12">
        <v>3370</v>
      </c>
      <c r="Z22" s="12">
        <v>131160</v>
      </c>
      <c r="AA22" s="12">
        <v>2039025</v>
      </c>
    </row>
    <row r="23" spans="1:27">
      <c r="A23" s="13" t="s">
        <v>54</v>
      </c>
      <c r="B23" s="12">
        <v>8775</v>
      </c>
      <c r="C23" s="12">
        <v>63555</v>
      </c>
      <c r="D23" s="12">
        <v>8775</v>
      </c>
      <c r="E23" s="12">
        <v>47751</v>
      </c>
      <c r="F23" s="12">
        <v>516</v>
      </c>
      <c r="G23" s="12">
        <v>1662</v>
      </c>
      <c r="H23" s="12">
        <v>863</v>
      </c>
      <c r="I23" s="12">
        <v>998</v>
      </c>
      <c r="J23" s="12">
        <v>3433</v>
      </c>
      <c r="K23" s="12">
        <v>1995</v>
      </c>
      <c r="L23" s="12">
        <v>206</v>
      </c>
      <c r="M23" s="12">
        <v>1562</v>
      </c>
      <c r="N23" s="12">
        <v>6171</v>
      </c>
      <c r="O23" s="12">
        <v>15800</v>
      </c>
      <c r="P23" s="12">
        <v>1988</v>
      </c>
      <c r="Q23" s="12">
        <v>3398</v>
      </c>
      <c r="R23" s="12">
        <v>4381</v>
      </c>
      <c r="S23" s="12">
        <v>7871</v>
      </c>
      <c r="T23" s="12">
        <v>948</v>
      </c>
      <c r="U23" s="12">
        <v>1443</v>
      </c>
      <c r="V23" s="12">
        <v>5</v>
      </c>
      <c r="W23" s="12" t="s">
        <v>50</v>
      </c>
      <c r="X23" s="12">
        <v>30</v>
      </c>
      <c r="Y23" s="12" t="s">
        <v>50</v>
      </c>
      <c r="Z23" s="12">
        <v>2597</v>
      </c>
      <c r="AA23" s="12">
        <v>3076</v>
      </c>
    </row>
    <row r="24" spans="1:27">
      <c r="A24" s="13" t="s">
        <v>55</v>
      </c>
      <c r="B24" s="12">
        <v>18960</v>
      </c>
      <c r="C24" s="12">
        <v>3297547</v>
      </c>
      <c r="D24" s="12">
        <v>18960</v>
      </c>
      <c r="E24" s="12">
        <v>3179712</v>
      </c>
      <c r="F24" s="12">
        <v>4236</v>
      </c>
      <c r="G24" s="12">
        <v>112296</v>
      </c>
      <c r="H24" s="12">
        <v>2750</v>
      </c>
      <c r="I24" s="12">
        <v>20626</v>
      </c>
      <c r="J24" s="12">
        <v>7510</v>
      </c>
      <c r="K24" s="12">
        <v>19675</v>
      </c>
      <c r="L24" s="12">
        <v>18960</v>
      </c>
      <c r="M24" s="12">
        <v>3025984</v>
      </c>
      <c r="N24" s="12">
        <v>8041</v>
      </c>
      <c r="O24" s="12">
        <v>117835</v>
      </c>
      <c r="P24" s="12">
        <v>2255</v>
      </c>
      <c r="Q24" s="12">
        <v>20984</v>
      </c>
      <c r="R24" s="12">
        <v>6303</v>
      </c>
      <c r="S24" s="12">
        <v>84267</v>
      </c>
      <c r="T24" s="12">
        <v>1084</v>
      </c>
      <c r="U24" s="12">
        <v>7650</v>
      </c>
      <c r="V24" s="12">
        <v>31</v>
      </c>
      <c r="W24" s="12" t="s">
        <v>50</v>
      </c>
      <c r="X24" s="12">
        <v>224</v>
      </c>
      <c r="Y24" s="12" t="s">
        <v>50</v>
      </c>
      <c r="Z24" s="12">
        <v>873</v>
      </c>
      <c r="AA24" s="12">
        <v>2307</v>
      </c>
    </row>
    <row r="25" spans="1:27">
      <c r="A25" s="11" t="s">
        <v>56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13" t="s">
        <v>57</v>
      </c>
      <c r="B26" s="12" t="s">
        <v>58</v>
      </c>
      <c r="C26" s="12" t="s">
        <v>58</v>
      </c>
      <c r="D26" s="12" t="s">
        <v>58</v>
      </c>
      <c r="E26" s="12" t="s">
        <v>58</v>
      </c>
      <c r="F26" s="12" t="s">
        <v>58</v>
      </c>
      <c r="G26" s="12" t="s">
        <v>58</v>
      </c>
      <c r="H26" s="12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 t="s">
        <v>58</v>
      </c>
      <c r="Q26" s="12" t="s">
        <v>58</v>
      </c>
      <c r="R26" s="12" t="s">
        <v>58</v>
      </c>
      <c r="S26" s="12" t="s">
        <v>58</v>
      </c>
      <c r="T26" s="12" t="s">
        <v>58</v>
      </c>
      <c r="U26" s="12" t="s">
        <v>58</v>
      </c>
      <c r="V26" s="12" t="s">
        <v>58</v>
      </c>
      <c r="W26" s="12" t="s">
        <v>58</v>
      </c>
      <c r="X26" s="12" t="s">
        <v>58</v>
      </c>
      <c r="Y26" s="12" t="s">
        <v>58</v>
      </c>
      <c r="Z26" s="12" t="s">
        <v>58</v>
      </c>
      <c r="AA26" s="12" t="s">
        <v>58</v>
      </c>
    </row>
    <row r="27" spans="1:27">
      <c r="A27" s="13" t="s">
        <v>59</v>
      </c>
      <c r="B27" s="12" t="s">
        <v>58</v>
      </c>
      <c r="C27" s="12" t="s">
        <v>58</v>
      </c>
      <c r="D27" s="12" t="s">
        <v>58</v>
      </c>
      <c r="E27" s="12" t="s">
        <v>58</v>
      </c>
      <c r="F27" s="12" t="s">
        <v>58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12" t="s">
        <v>58</v>
      </c>
      <c r="R27" s="12" t="s">
        <v>58</v>
      </c>
      <c r="S27" s="12" t="s">
        <v>58</v>
      </c>
      <c r="T27" s="12" t="s">
        <v>58</v>
      </c>
      <c r="U27" s="12" t="s">
        <v>58</v>
      </c>
      <c r="V27" s="12" t="s">
        <v>58</v>
      </c>
      <c r="W27" s="12" t="s">
        <v>58</v>
      </c>
      <c r="X27" s="12" t="s">
        <v>58</v>
      </c>
      <c r="Y27" s="12" t="s">
        <v>58</v>
      </c>
      <c r="Z27" s="12" t="s">
        <v>58</v>
      </c>
      <c r="AA27" s="12" t="s">
        <v>58</v>
      </c>
    </row>
    <row r="28" spans="1:27">
      <c r="A28" s="13" t="s">
        <v>60</v>
      </c>
      <c r="B28" s="12">
        <v>784498</v>
      </c>
      <c r="C28" s="12">
        <v>12656420</v>
      </c>
      <c r="D28" s="12">
        <v>609793</v>
      </c>
      <c r="E28" s="12">
        <v>6681220</v>
      </c>
      <c r="F28" s="12">
        <v>470990</v>
      </c>
      <c r="G28" s="12">
        <v>5553287</v>
      </c>
      <c r="H28" s="12">
        <v>137015</v>
      </c>
      <c r="I28" s="12">
        <v>411595</v>
      </c>
      <c r="J28" s="12">
        <v>388479</v>
      </c>
      <c r="K28" s="12">
        <v>560737</v>
      </c>
      <c r="L28" s="12">
        <v>21864</v>
      </c>
      <c r="M28" s="12">
        <v>127313</v>
      </c>
      <c r="N28" s="12">
        <v>583316</v>
      </c>
      <c r="O28" s="12">
        <v>5975174</v>
      </c>
      <c r="P28" s="12">
        <v>181854</v>
      </c>
      <c r="Q28" s="12">
        <v>1766660</v>
      </c>
      <c r="R28" s="12">
        <v>450262</v>
      </c>
      <c r="S28" s="12">
        <v>3237078</v>
      </c>
      <c r="T28" s="12">
        <v>69204</v>
      </c>
      <c r="U28" s="12">
        <v>514484</v>
      </c>
      <c r="V28" s="12">
        <v>2168</v>
      </c>
      <c r="W28" s="12">
        <v>26183</v>
      </c>
      <c r="X28" s="12">
        <v>16256</v>
      </c>
      <c r="Y28" s="12">
        <v>94609</v>
      </c>
      <c r="Z28" s="12">
        <v>85227</v>
      </c>
      <c r="AA28" s="12">
        <v>336315</v>
      </c>
    </row>
    <row r="29" spans="1:27">
      <c r="A29" s="13" t="s">
        <v>61</v>
      </c>
      <c r="B29" s="12">
        <v>491027</v>
      </c>
      <c r="C29" s="12">
        <v>17427130</v>
      </c>
      <c r="D29" s="12">
        <v>382767</v>
      </c>
      <c r="E29" s="12">
        <v>8989322</v>
      </c>
      <c r="F29" s="12">
        <v>314090</v>
      </c>
      <c r="G29" s="12">
        <v>7926255</v>
      </c>
      <c r="H29" s="12">
        <v>75684</v>
      </c>
      <c r="I29" s="12">
        <v>346294</v>
      </c>
      <c r="J29" s="12">
        <v>235827</v>
      </c>
      <c r="K29" s="12">
        <v>528387</v>
      </c>
      <c r="L29" s="12">
        <v>16092</v>
      </c>
      <c r="M29" s="12">
        <v>175676</v>
      </c>
      <c r="N29" s="12">
        <v>357902</v>
      </c>
      <c r="O29" s="12">
        <v>8437844</v>
      </c>
      <c r="P29" s="12">
        <v>114683</v>
      </c>
      <c r="Q29" s="12">
        <v>2510967</v>
      </c>
      <c r="R29" s="12">
        <v>270655</v>
      </c>
      <c r="S29" s="12">
        <v>4618023</v>
      </c>
      <c r="T29" s="12">
        <v>44974</v>
      </c>
      <c r="U29" s="12">
        <v>808278</v>
      </c>
      <c r="V29" s="12">
        <v>1703</v>
      </c>
      <c r="W29" s="12">
        <v>45676</v>
      </c>
      <c r="X29" s="12">
        <v>18451</v>
      </c>
      <c r="Y29" s="12">
        <v>164977</v>
      </c>
      <c r="Z29" s="12">
        <v>38255</v>
      </c>
      <c r="AA29" s="12">
        <v>290082</v>
      </c>
    </row>
    <row r="30" spans="1:27">
      <c r="A30" s="13" t="s">
        <v>62</v>
      </c>
      <c r="B30" s="12">
        <v>359992</v>
      </c>
      <c r="C30" s="12">
        <v>25271846</v>
      </c>
      <c r="D30" s="12">
        <v>281053</v>
      </c>
      <c r="E30" s="12">
        <v>12516005</v>
      </c>
      <c r="F30" s="12">
        <v>235185</v>
      </c>
      <c r="G30" s="12">
        <v>11138139</v>
      </c>
      <c r="H30" s="12">
        <v>51154</v>
      </c>
      <c r="I30" s="12">
        <v>409935</v>
      </c>
      <c r="J30" s="12">
        <v>171383</v>
      </c>
      <c r="K30" s="12">
        <v>712015</v>
      </c>
      <c r="L30" s="12">
        <v>13267</v>
      </c>
      <c r="M30" s="12">
        <v>250545</v>
      </c>
      <c r="N30" s="12">
        <v>267077</v>
      </c>
      <c r="O30" s="12">
        <v>12755840</v>
      </c>
      <c r="P30" s="12">
        <v>77151</v>
      </c>
      <c r="Q30" s="12">
        <v>3442250</v>
      </c>
      <c r="R30" s="12">
        <v>205224</v>
      </c>
      <c r="S30" s="12">
        <v>7480852</v>
      </c>
      <c r="T30" s="12">
        <v>32215</v>
      </c>
      <c r="U30" s="12">
        <v>1195033</v>
      </c>
      <c r="V30" s="12">
        <v>1902</v>
      </c>
      <c r="W30" s="12">
        <v>102385</v>
      </c>
      <c r="X30" s="12">
        <v>22939</v>
      </c>
      <c r="Y30" s="12">
        <v>268458</v>
      </c>
      <c r="Z30" s="12">
        <v>21813</v>
      </c>
      <c r="AA30" s="12">
        <v>267027</v>
      </c>
    </row>
    <row r="31" spans="1:27">
      <c r="A31" s="13" t="s">
        <v>63</v>
      </c>
      <c r="B31" s="12">
        <v>360769</v>
      </c>
      <c r="C31" s="12">
        <v>73488709</v>
      </c>
      <c r="D31" s="12">
        <v>275889</v>
      </c>
      <c r="E31" s="12">
        <v>36129406</v>
      </c>
      <c r="F31" s="12">
        <v>237759</v>
      </c>
      <c r="G31" s="12">
        <v>31581733</v>
      </c>
      <c r="H31" s="12">
        <v>48304</v>
      </c>
      <c r="I31" s="12">
        <v>1346182</v>
      </c>
      <c r="J31" s="12">
        <v>155392</v>
      </c>
      <c r="K31" s="12">
        <v>2428774</v>
      </c>
      <c r="L31" s="12">
        <v>13213</v>
      </c>
      <c r="M31" s="12">
        <v>768169</v>
      </c>
      <c r="N31" s="12">
        <v>271080</v>
      </c>
      <c r="O31" s="12">
        <v>37359333</v>
      </c>
      <c r="P31" s="12">
        <v>67562</v>
      </c>
      <c r="Q31" s="12">
        <v>8953165</v>
      </c>
      <c r="R31" s="12">
        <v>214782</v>
      </c>
      <c r="S31" s="12">
        <v>23895114</v>
      </c>
      <c r="T31" s="12">
        <v>26417</v>
      </c>
      <c r="U31" s="12">
        <v>2745700</v>
      </c>
      <c r="V31" s="12">
        <v>2339</v>
      </c>
      <c r="W31" s="12">
        <v>396701</v>
      </c>
      <c r="X31" s="12">
        <v>23865</v>
      </c>
      <c r="Y31" s="12">
        <v>965666</v>
      </c>
      <c r="Z31" s="12">
        <v>17423</v>
      </c>
      <c r="AA31" s="12">
        <v>403196</v>
      </c>
    </row>
    <row r="32" spans="1:27">
      <c r="A32" s="13" t="s">
        <v>64</v>
      </c>
      <c r="B32" s="12">
        <v>108416</v>
      </c>
      <c r="C32" s="12">
        <v>328313085</v>
      </c>
      <c r="D32" s="12">
        <v>67359</v>
      </c>
      <c r="E32" s="12">
        <v>89419207</v>
      </c>
      <c r="F32" s="12">
        <v>55990</v>
      </c>
      <c r="G32" s="12">
        <v>52565098</v>
      </c>
      <c r="H32" s="12">
        <v>12316</v>
      </c>
      <c r="I32" s="12">
        <v>9508153</v>
      </c>
      <c r="J32" s="12">
        <v>29231</v>
      </c>
      <c r="K32" s="12">
        <v>24866173</v>
      </c>
      <c r="L32" s="12">
        <v>2573</v>
      </c>
      <c r="M32" s="12">
        <v>2478513</v>
      </c>
      <c r="N32" s="12">
        <v>85369</v>
      </c>
      <c r="O32" s="12">
        <v>238893922</v>
      </c>
      <c r="P32" s="12">
        <v>14075</v>
      </c>
      <c r="Q32" s="12">
        <v>22665151</v>
      </c>
      <c r="R32" s="12">
        <v>72304</v>
      </c>
      <c r="S32" s="12">
        <v>195034058</v>
      </c>
      <c r="T32" s="12">
        <v>3088</v>
      </c>
      <c r="U32" s="12">
        <v>3142215</v>
      </c>
      <c r="V32" s="12">
        <v>682</v>
      </c>
      <c r="W32" s="12">
        <v>1175544</v>
      </c>
      <c r="X32" s="12">
        <v>5472</v>
      </c>
      <c r="Y32" s="12">
        <v>16102085</v>
      </c>
      <c r="Z32" s="12">
        <v>2619</v>
      </c>
      <c r="AA32" s="12">
        <v>774970</v>
      </c>
    </row>
    <row r="33" spans="1:27">
      <c r="A33" s="11" t="s">
        <v>65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13" t="s">
        <v>44</v>
      </c>
      <c r="B34" s="12">
        <v>73161</v>
      </c>
      <c r="C34" s="12">
        <v>829097</v>
      </c>
      <c r="D34" s="12">
        <v>27546</v>
      </c>
      <c r="E34" s="12">
        <v>261586</v>
      </c>
      <c r="F34" s="12">
        <v>4699</v>
      </c>
      <c r="G34" s="12">
        <v>59325</v>
      </c>
      <c r="H34" s="12">
        <v>7743</v>
      </c>
      <c r="I34" s="12">
        <v>20282</v>
      </c>
      <c r="J34" s="12">
        <v>17683</v>
      </c>
      <c r="K34" s="12">
        <v>13733</v>
      </c>
      <c r="L34" s="12">
        <v>3785</v>
      </c>
      <c r="M34" s="12">
        <v>164589</v>
      </c>
      <c r="N34" s="12">
        <v>60465</v>
      </c>
      <c r="O34" s="12">
        <v>567504</v>
      </c>
      <c r="P34" s="12">
        <v>698</v>
      </c>
      <c r="Q34" s="12">
        <v>6863</v>
      </c>
      <c r="R34" s="12">
        <v>47846</v>
      </c>
      <c r="S34" s="12">
        <v>381097</v>
      </c>
      <c r="T34" s="12">
        <v>1530</v>
      </c>
      <c r="U34" s="12">
        <v>22544</v>
      </c>
      <c r="V34" s="12">
        <v>7</v>
      </c>
      <c r="W34" s="12" t="s">
        <v>50</v>
      </c>
      <c r="X34" s="12">
        <v>173</v>
      </c>
      <c r="Y34" s="12" t="s">
        <v>50</v>
      </c>
      <c r="Z34" s="12">
        <v>17488</v>
      </c>
      <c r="AA34" s="12">
        <v>154490</v>
      </c>
    </row>
    <row r="35" spans="1:27">
      <c r="A35" s="13" t="s">
        <v>66</v>
      </c>
      <c r="B35" s="12">
        <v>67871</v>
      </c>
      <c r="C35" s="12">
        <v>454464</v>
      </c>
      <c r="D35" s="12">
        <v>38573</v>
      </c>
      <c r="E35" s="12">
        <v>203848</v>
      </c>
      <c r="F35" s="12">
        <v>3309</v>
      </c>
      <c r="G35" s="12">
        <v>37140</v>
      </c>
      <c r="H35" s="12">
        <v>8517</v>
      </c>
      <c r="I35" s="12">
        <v>35029</v>
      </c>
      <c r="J35" s="12">
        <v>32133</v>
      </c>
      <c r="K35" s="12">
        <v>96369</v>
      </c>
      <c r="L35" s="12">
        <v>995</v>
      </c>
      <c r="M35" s="12">
        <v>31371</v>
      </c>
      <c r="N35" s="12">
        <v>46822</v>
      </c>
      <c r="O35" s="12">
        <v>250608</v>
      </c>
      <c r="P35" s="12">
        <v>6920</v>
      </c>
      <c r="Q35" s="12">
        <v>50676</v>
      </c>
      <c r="R35" s="12">
        <v>31023</v>
      </c>
      <c r="S35" s="12">
        <v>44787</v>
      </c>
      <c r="T35" s="12">
        <v>11902</v>
      </c>
      <c r="U35" s="12">
        <v>98230</v>
      </c>
      <c r="V35" s="12">
        <v>838</v>
      </c>
      <c r="W35" s="12">
        <v>11269</v>
      </c>
      <c r="X35" s="12">
        <v>190</v>
      </c>
      <c r="Y35" s="12">
        <v>1613</v>
      </c>
      <c r="Z35" s="12">
        <v>9718</v>
      </c>
      <c r="AA35" s="12">
        <v>43942</v>
      </c>
    </row>
    <row r="36" spans="1:27">
      <c r="A36" s="13" t="s">
        <v>67</v>
      </c>
      <c r="B36" s="12">
        <v>51066</v>
      </c>
      <c r="C36" s="12">
        <v>347124</v>
      </c>
      <c r="D36" s="12">
        <v>27718</v>
      </c>
      <c r="E36" s="12">
        <v>145026</v>
      </c>
      <c r="F36" s="12">
        <v>2895</v>
      </c>
      <c r="G36" s="12">
        <v>25833</v>
      </c>
      <c r="H36" s="12">
        <v>6194</v>
      </c>
      <c r="I36" s="12">
        <v>19121</v>
      </c>
      <c r="J36" s="12">
        <v>23490</v>
      </c>
      <c r="K36" s="12">
        <v>82890</v>
      </c>
      <c r="L36" s="12">
        <v>507</v>
      </c>
      <c r="M36" s="12">
        <v>15023</v>
      </c>
      <c r="N36" s="12">
        <v>40935</v>
      </c>
      <c r="O36" s="12">
        <v>202076</v>
      </c>
      <c r="P36" s="12">
        <v>6183</v>
      </c>
      <c r="Q36" s="12">
        <v>21735</v>
      </c>
      <c r="R36" s="12">
        <v>30911</v>
      </c>
      <c r="S36" s="12">
        <v>42414</v>
      </c>
      <c r="T36" s="12">
        <v>8857</v>
      </c>
      <c r="U36" s="12">
        <v>97993</v>
      </c>
      <c r="V36" s="12">
        <v>572</v>
      </c>
      <c r="W36" s="12" t="s">
        <v>50</v>
      </c>
      <c r="X36" s="12">
        <v>178</v>
      </c>
      <c r="Y36" s="12" t="s">
        <v>50</v>
      </c>
      <c r="Z36" s="12">
        <v>6388</v>
      </c>
      <c r="AA36" s="12">
        <v>26239</v>
      </c>
    </row>
    <row r="37" spans="1:27">
      <c r="A37" s="13" t="s">
        <v>68</v>
      </c>
      <c r="B37" s="12">
        <v>165191</v>
      </c>
      <c r="C37" s="12">
        <v>1775822</v>
      </c>
      <c r="D37" s="12">
        <v>85909</v>
      </c>
      <c r="E37" s="12">
        <v>620551</v>
      </c>
      <c r="F37" s="12">
        <v>8595</v>
      </c>
      <c r="G37" s="12">
        <v>66231</v>
      </c>
      <c r="H37" s="12">
        <v>18693</v>
      </c>
      <c r="I37" s="12">
        <v>54900</v>
      </c>
      <c r="J37" s="12">
        <v>74123</v>
      </c>
      <c r="K37" s="12">
        <v>442513</v>
      </c>
      <c r="L37" s="12">
        <v>1251</v>
      </c>
      <c r="M37" s="12">
        <v>52385</v>
      </c>
      <c r="N37" s="12">
        <v>144035</v>
      </c>
      <c r="O37" s="12">
        <v>1155271</v>
      </c>
      <c r="P37" s="12">
        <v>23279</v>
      </c>
      <c r="Q37" s="12">
        <v>68712</v>
      </c>
      <c r="R37" s="12">
        <v>119032</v>
      </c>
      <c r="S37" s="12">
        <v>149471</v>
      </c>
      <c r="T37" s="12">
        <v>21949</v>
      </c>
      <c r="U37" s="12">
        <v>234156</v>
      </c>
      <c r="V37" s="12">
        <v>774</v>
      </c>
      <c r="W37" s="12">
        <v>30458</v>
      </c>
      <c r="X37" s="12">
        <v>518</v>
      </c>
      <c r="Y37" s="12">
        <v>622856</v>
      </c>
      <c r="Z37" s="12">
        <v>15445</v>
      </c>
      <c r="AA37" s="12">
        <v>49562</v>
      </c>
    </row>
    <row r="38" spans="1:27">
      <c r="A38" s="13" t="s">
        <v>69</v>
      </c>
      <c r="B38" s="12">
        <v>290008</v>
      </c>
      <c r="C38" s="12">
        <v>2131505</v>
      </c>
      <c r="D38" s="12">
        <v>156403</v>
      </c>
      <c r="E38" s="12">
        <v>1146894</v>
      </c>
      <c r="F38" s="12">
        <v>20377</v>
      </c>
      <c r="G38" s="12">
        <v>126689</v>
      </c>
      <c r="H38" s="12">
        <v>38770</v>
      </c>
      <c r="I38" s="12">
        <v>114131</v>
      </c>
      <c r="J38" s="12">
        <v>133337</v>
      </c>
      <c r="K38" s="12">
        <v>794873</v>
      </c>
      <c r="L38" s="12">
        <v>2275</v>
      </c>
      <c r="M38" s="12">
        <v>104927</v>
      </c>
      <c r="N38" s="12">
        <v>263554</v>
      </c>
      <c r="O38" s="12">
        <v>984613</v>
      </c>
      <c r="P38" s="12">
        <v>39922</v>
      </c>
      <c r="Q38" s="12">
        <v>134295</v>
      </c>
      <c r="R38" s="12">
        <v>229767</v>
      </c>
      <c r="S38" s="12">
        <v>413232</v>
      </c>
      <c r="T38" s="12">
        <v>28727</v>
      </c>
      <c r="U38" s="12">
        <v>321011</v>
      </c>
      <c r="V38" s="12">
        <v>799</v>
      </c>
      <c r="W38" s="12">
        <v>41855</v>
      </c>
      <c r="X38" s="12">
        <v>1152</v>
      </c>
      <c r="Y38" s="12">
        <v>6021</v>
      </c>
      <c r="Z38" s="12">
        <v>31198</v>
      </c>
      <c r="AA38" s="12">
        <v>68170</v>
      </c>
    </row>
    <row r="39" spans="1:27">
      <c r="A39" s="13" t="s">
        <v>70</v>
      </c>
      <c r="B39" s="12">
        <v>446513</v>
      </c>
      <c r="C39" s="12">
        <v>3731114</v>
      </c>
      <c r="D39" s="12">
        <v>262241</v>
      </c>
      <c r="E39" s="12">
        <v>1547418</v>
      </c>
      <c r="F39" s="12">
        <v>50388</v>
      </c>
      <c r="G39" s="12">
        <v>320099</v>
      </c>
      <c r="H39" s="12">
        <v>67656</v>
      </c>
      <c r="I39" s="12">
        <v>250827</v>
      </c>
      <c r="J39" s="12">
        <v>219987</v>
      </c>
      <c r="K39" s="12">
        <v>823507</v>
      </c>
      <c r="L39" s="12">
        <v>4787</v>
      </c>
      <c r="M39" s="12">
        <v>142529</v>
      </c>
      <c r="N39" s="12">
        <v>402597</v>
      </c>
      <c r="O39" s="12">
        <v>2183647</v>
      </c>
      <c r="P39" s="12">
        <v>81081</v>
      </c>
      <c r="Q39" s="12">
        <v>404065</v>
      </c>
      <c r="R39" s="12">
        <v>338469</v>
      </c>
      <c r="S39" s="12">
        <v>824495</v>
      </c>
      <c r="T39" s="12">
        <v>41433</v>
      </c>
      <c r="U39" s="12">
        <v>616712</v>
      </c>
      <c r="V39" s="12">
        <v>1221</v>
      </c>
      <c r="W39" s="12">
        <v>94937</v>
      </c>
      <c r="X39" s="12">
        <v>2823</v>
      </c>
      <c r="Y39" s="12">
        <v>25902</v>
      </c>
      <c r="Z39" s="12">
        <v>51232</v>
      </c>
      <c r="AA39" s="12">
        <v>217581</v>
      </c>
    </row>
    <row r="40" spans="1:27">
      <c r="A40" s="13" t="s">
        <v>71</v>
      </c>
      <c r="B40" s="12">
        <v>318047</v>
      </c>
      <c r="C40" s="12">
        <v>3900869</v>
      </c>
      <c r="D40" s="12">
        <v>198606</v>
      </c>
      <c r="E40" s="12">
        <v>1569860</v>
      </c>
      <c r="F40" s="12">
        <v>58202</v>
      </c>
      <c r="G40" s="12">
        <v>444780</v>
      </c>
      <c r="H40" s="12">
        <v>50467</v>
      </c>
      <c r="I40" s="12">
        <v>290217</v>
      </c>
      <c r="J40" s="12">
        <v>160104</v>
      </c>
      <c r="K40" s="12">
        <v>667330</v>
      </c>
      <c r="L40" s="12">
        <v>4594</v>
      </c>
      <c r="M40" s="12">
        <v>160466</v>
      </c>
      <c r="N40" s="12">
        <v>276743</v>
      </c>
      <c r="O40" s="12">
        <v>2330949</v>
      </c>
      <c r="P40" s="12">
        <v>71367</v>
      </c>
      <c r="Q40" s="12">
        <v>579509</v>
      </c>
      <c r="R40" s="12">
        <v>219909</v>
      </c>
      <c r="S40" s="12">
        <v>821462</v>
      </c>
      <c r="T40" s="12">
        <v>31689</v>
      </c>
      <c r="U40" s="12">
        <v>671412</v>
      </c>
      <c r="V40" s="12">
        <v>1152</v>
      </c>
      <c r="W40" s="12">
        <v>93354</v>
      </c>
      <c r="X40" s="12">
        <v>3084</v>
      </c>
      <c r="Y40" s="12">
        <v>51332</v>
      </c>
      <c r="Z40" s="12">
        <v>34984</v>
      </c>
      <c r="AA40" s="12">
        <v>113961</v>
      </c>
    </row>
    <row r="41" spans="1:27">
      <c r="A41" s="13" t="s">
        <v>72</v>
      </c>
      <c r="B41" s="12">
        <v>245602</v>
      </c>
      <c r="C41" s="12">
        <v>4086536</v>
      </c>
      <c r="D41" s="12">
        <v>159076</v>
      </c>
      <c r="E41" s="12">
        <v>1796732</v>
      </c>
      <c r="F41" s="12">
        <v>60317</v>
      </c>
      <c r="G41" s="12">
        <v>498794</v>
      </c>
      <c r="H41" s="12">
        <v>39841</v>
      </c>
      <c r="I41" s="12">
        <v>256978</v>
      </c>
      <c r="J41" s="12">
        <v>123745</v>
      </c>
      <c r="K41" s="12">
        <v>932091</v>
      </c>
      <c r="L41" s="12">
        <v>4380</v>
      </c>
      <c r="M41" s="12">
        <v>104360</v>
      </c>
      <c r="N41" s="12">
        <v>212926</v>
      </c>
      <c r="O41" s="12">
        <v>2289805</v>
      </c>
      <c r="P41" s="12">
        <v>58404</v>
      </c>
      <c r="Q41" s="12">
        <v>701178</v>
      </c>
      <c r="R41" s="12">
        <v>169537</v>
      </c>
      <c r="S41" s="12">
        <v>836445</v>
      </c>
      <c r="T41" s="12">
        <v>22484</v>
      </c>
      <c r="U41" s="12">
        <v>491228</v>
      </c>
      <c r="V41" s="12">
        <v>736</v>
      </c>
      <c r="W41" s="12">
        <v>67902</v>
      </c>
      <c r="X41" s="12">
        <v>3212</v>
      </c>
      <c r="Y41" s="12">
        <v>83230</v>
      </c>
      <c r="Z41" s="12">
        <v>25123</v>
      </c>
      <c r="AA41" s="12">
        <v>109857</v>
      </c>
    </row>
    <row r="42" spans="1:27">
      <c r="A42" s="13" t="s">
        <v>73</v>
      </c>
      <c r="B42" s="12">
        <v>204845</v>
      </c>
      <c r="C42" s="12">
        <v>4883717</v>
      </c>
      <c r="D42" s="12">
        <v>136687</v>
      </c>
      <c r="E42" s="12">
        <v>2426119</v>
      </c>
      <c r="F42" s="12">
        <v>62527</v>
      </c>
      <c r="G42" s="12">
        <v>641034</v>
      </c>
      <c r="H42" s="12">
        <v>31657</v>
      </c>
      <c r="I42" s="12">
        <v>298533</v>
      </c>
      <c r="J42" s="12">
        <v>102625</v>
      </c>
      <c r="K42" s="12">
        <v>1383228</v>
      </c>
      <c r="L42" s="12">
        <v>3899</v>
      </c>
      <c r="M42" s="12">
        <v>100029</v>
      </c>
      <c r="N42" s="12">
        <v>169029</v>
      </c>
      <c r="O42" s="12">
        <v>2457580</v>
      </c>
      <c r="P42" s="12">
        <v>52170</v>
      </c>
      <c r="Q42" s="12">
        <v>762313</v>
      </c>
      <c r="R42" s="12">
        <v>129229</v>
      </c>
      <c r="S42" s="12">
        <v>879824</v>
      </c>
      <c r="T42" s="12">
        <v>19061</v>
      </c>
      <c r="U42" s="12">
        <v>607900</v>
      </c>
      <c r="V42" s="12">
        <v>698</v>
      </c>
      <c r="W42" s="12">
        <v>72814</v>
      </c>
      <c r="X42" s="12">
        <v>3504</v>
      </c>
      <c r="Y42" s="12">
        <v>80884</v>
      </c>
      <c r="Z42" s="12">
        <v>17164</v>
      </c>
      <c r="AA42" s="12">
        <v>53923</v>
      </c>
    </row>
    <row r="43" spans="1:27">
      <c r="A43" s="13" t="s">
        <v>74</v>
      </c>
      <c r="B43" s="12">
        <v>607744</v>
      </c>
      <c r="C43" s="12">
        <v>15653334</v>
      </c>
      <c r="D43" s="12">
        <v>430659</v>
      </c>
      <c r="E43" s="12">
        <v>7027821</v>
      </c>
      <c r="F43" s="12">
        <v>235220</v>
      </c>
      <c r="G43" s="12">
        <v>3065996</v>
      </c>
      <c r="H43" s="12">
        <v>95885</v>
      </c>
      <c r="I43" s="12">
        <v>896401</v>
      </c>
      <c r="J43" s="12">
        <v>312649</v>
      </c>
      <c r="K43" s="12">
        <v>2738474</v>
      </c>
      <c r="L43" s="12">
        <v>13483</v>
      </c>
      <c r="M43" s="12">
        <v>317734</v>
      </c>
      <c r="N43" s="12">
        <v>500250</v>
      </c>
      <c r="O43" s="12">
        <v>8625536</v>
      </c>
      <c r="P43" s="12">
        <v>144253</v>
      </c>
      <c r="Q43" s="12">
        <v>2871708</v>
      </c>
      <c r="R43" s="12">
        <v>395712</v>
      </c>
      <c r="S43" s="12">
        <v>3776097</v>
      </c>
      <c r="T43" s="12">
        <v>50443</v>
      </c>
      <c r="U43" s="12">
        <v>1211703</v>
      </c>
      <c r="V43" s="12">
        <v>1857</v>
      </c>
      <c r="W43" s="12">
        <v>238428</v>
      </c>
      <c r="X43" s="12">
        <v>16978</v>
      </c>
      <c r="Y43" s="12">
        <v>295901</v>
      </c>
      <c r="Z43" s="12">
        <v>54932</v>
      </c>
      <c r="AA43" s="12">
        <v>231775</v>
      </c>
    </row>
    <row r="44" spans="1:27">
      <c r="A44" s="13" t="s">
        <v>75</v>
      </c>
      <c r="B44" s="12">
        <v>682634</v>
      </c>
      <c r="C44" s="12">
        <v>26706838</v>
      </c>
      <c r="D44" s="12">
        <v>531461</v>
      </c>
      <c r="E44" s="12">
        <v>13076831</v>
      </c>
      <c r="F44" s="12">
        <v>350574</v>
      </c>
      <c r="G44" s="12">
        <v>7209471</v>
      </c>
      <c r="H44" s="12">
        <v>114881</v>
      </c>
      <c r="I44" s="12">
        <v>1691049</v>
      </c>
      <c r="J44" s="12">
        <v>368889</v>
      </c>
      <c r="K44" s="12">
        <v>3643146</v>
      </c>
      <c r="L44" s="12">
        <v>18888</v>
      </c>
      <c r="M44" s="12">
        <v>524052</v>
      </c>
      <c r="N44" s="12">
        <v>538109</v>
      </c>
      <c r="O44" s="12">
        <v>13630058</v>
      </c>
      <c r="P44" s="12">
        <v>130205</v>
      </c>
      <c r="Q44" s="12">
        <v>4029149</v>
      </c>
      <c r="R44" s="12">
        <v>445286</v>
      </c>
      <c r="S44" s="12">
        <v>7139539</v>
      </c>
      <c r="T44" s="12">
        <v>44078</v>
      </c>
      <c r="U44" s="12">
        <v>1301730</v>
      </c>
      <c r="V44" s="12">
        <v>1509</v>
      </c>
      <c r="W44" s="12">
        <v>317320</v>
      </c>
      <c r="X44" s="12">
        <v>29373</v>
      </c>
      <c r="Y44" s="12">
        <v>591651</v>
      </c>
      <c r="Z44" s="12">
        <v>63948</v>
      </c>
      <c r="AA44" s="12">
        <v>250779</v>
      </c>
    </row>
    <row r="45" spans="1:27">
      <c r="A45" s="13" t="s">
        <v>76</v>
      </c>
      <c r="B45" s="12">
        <v>797729</v>
      </c>
      <c r="C45" s="12">
        <v>46493880</v>
      </c>
      <c r="D45" s="12">
        <v>659391</v>
      </c>
      <c r="E45" s="12">
        <v>24196000</v>
      </c>
      <c r="F45" s="12">
        <v>484887</v>
      </c>
      <c r="G45" s="12">
        <v>15087023</v>
      </c>
      <c r="H45" s="12">
        <v>143384</v>
      </c>
      <c r="I45" s="12">
        <v>2586108</v>
      </c>
      <c r="J45" s="12">
        <v>433031</v>
      </c>
      <c r="K45" s="12">
        <v>5918285</v>
      </c>
      <c r="L45" s="12">
        <v>21657</v>
      </c>
      <c r="M45" s="12">
        <v>595668</v>
      </c>
      <c r="N45" s="12">
        <v>569030</v>
      </c>
      <c r="O45" s="12">
        <v>22297862</v>
      </c>
      <c r="P45" s="12">
        <v>125741</v>
      </c>
      <c r="Q45" s="12">
        <v>6111865</v>
      </c>
      <c r="R45" s="12">
        <v>481375</v>
      </c>
      <c r="S45" s="12">
        <v>12712944</v>
      </c>
      <c r="T45" s="12">
        <v>35914</v>
      </c>
      <c r="U45" s="12">
        <v>1509775</v>
      </c>
      <c r="V45" s="12">
        <v>1150</v>
      </c>
      <c r="W45" s="12">
        <v>293862</v>
      </c>
      <c r="X45" s="12">
        <v>30055</v>
      </c>
      <c r="Y45" s="12">
        <v>1262430</v>
      </c>
      <c r="Z45" s="12">
        <v>75725</v>
      </c>
      <c r="AA45" s="12">
        <v>407159</v>
      </c>
    </row>
    <row r="46" spans="1:27">
      <c r="A46" s="13" t="s">
        <v>77</v>
      </c>
      <c r="B46" s="12">
        <v>365564</v>
      </c>
      <c r="C46" s="12">
        <v>33797284</v>
      </c>
      <c r="D46" s="12">
        <v>309802</v>
      </c>
      <c r="E46" s="12">
        <v>17013020</v>
      </c>
      <c r="F46" s="12">
        <v>247321</v>
      </c>
      <c r="G46" s="12">
        <v>11815363</v>
      </c>
      <c r="H46" s="12">
        <v>64449</v>
      </c>
      <c r="I46" s="12">
        <v>1532205</v>
      </c>
      <c r="J46" s="12">
        <v>185441</v>
      </c>
      <c r="K46" s="12">
        <v>3391279</v>
      </c>
      <c r="L46" s="12">
        <v>9167</v>
      </c>
      <c r="M46" s="12">
        <v>269908</v>
      </c>
      <c r="N46" s="12">
        <v>232974</v>
      </c>
      <c r="O46" s="12">
        <v>16784233</v>
      </c>
      <c r="P46" s="12">
        <v>54290</v>
      </c>
      <c r="Q46" s="12">
        <v>4489909</v>
      </c>
      <c r="R46" s="12">
        <v>193226</v>
      </c>
      <c r="S46" s="12">
        <v>10776894</v>
      </c>
      <c r="T46" s="12">
        <v>10979</v>
      </c>
      <c r="U46" s="12">
        <v>521767</v>
      </c>
      <c r="V46" s="12">
        <v>395</v>
      </c>
      <c r="W46" s="12">
        <v>160464</v>
      </c>
      <c r="X46" s="12">
        <v>8651</v>
      </c>
      <c r="Y46" s="12">
        <v>627142</v>
      </c>
      <c r="Z46" s="12">
        <v>33990</v>
      </c>
      <c r="AA46" s="12">
        <v>208205</v>
      </c>
    </row>
    <row r="47" spans="1:27">
      <c r="A47" s="13" t="s">
        <v>78</v>
      </c>
      <c r="B47" s="12">
        <v>202409</v>
      </c>
      <c r="C47" s="12">
        <v>33532537</v>
      </c>
      <c r="D47" s="12">
        <v>173651</v>
      </c>
      <c r="E47" s="12">
        <v>15702510</v>
      </c>
      <c r="F47" s="12">
        <v>147895</v>
      </c>
      <c r="G47" s="12">
        <v>11413940</v>
      </c>
      <c r="H47" s="12">
        <v>34528</v>
      </c>
      <c r="I47" s="12">
        <v>1164832</v>
      </c>
      <c r="J47" s="12">
        <v>93051</v>
      </c>
      <c r="K47" s="12">
        <v>2707241</v>
      </c>
      <c r="L47" s="12">
        <v>4312</v>
      </c>
      <c r="M47" s="12">
        <v>414414</v>
      </c>
      <c r="N47" s="12">
        <v>116962</v>
      </c>
      <c r="O47" s="12">
        <v>17830021</v>
      </c>
      <c r="P47" s="12">
        <v>25994</v>
      </c>
      <c r="Q47" s="12">
        <v>4278747</v>
      </c>
      <c r="R47" s="12">
        <v>96758</v>
      </c>
      <c r="S47" s="12">
        <v>12378570</v>
      </c>
      <c r="T47" s="12">
        <v>4194</v>
      </c>
      <c r="U47" s="12">
        <v>282057</v>
      </c>
      <c r="V47" s="12">
        <v>195</v>
      </c>
      <c r="W47" s="12">
        <v>142998</v>
      </c>
      <c r="X47" s="12">
        <v>3681</v>
      </c>
      <c r="Y47" s="12">
        <v>582837</v>
      </c>
      <c r="Z47" s="12">
        <v>16485</v>
      </c>
      <c r="AA47" s="12">
        <v>164965</v>
      </c>
    </row>
    <row r="48" spans="1:27">
      <c r="A48" s="13" t="s">
        <v>79</v>
      </c>
      <c r="B48" s="12">
        <v>135719</v>
      </c>
      <c r="C48" s="12">
        <v>52518270</v>
      </c>
      <c r="D48" s="12">
        <v>116440</v>
      </c>
      <c r="E48" s="12">
        <v>20914233</v>
      </c>
      <c r="F48" s="12">
        <v>104242</v>
      </c>
      <c r="G48" s="12">
        <v>15958214</v>
      </c>
      <c r="H48" s="12">
        <v>22175</v>
      </c>
      <c r="I48" s="12">
        <v>1410652</v>
      </c>
      <c r="J48" s="12">
        <v>54281</v>
      </c>
      <c r="K48" s="12">
        <v>3253903</v>
      </c>
      <c r="L48" s="12">
        <v>2374</v>
      </c>
      <c r="M48" s="12">
        <v>290722</v>
      </c>
      <c r="N48" s="12">
        <v>69739</v>
      </c>
      <c r="O48" s="12">
        <v>31604080</v>
      </c>
      <c r="P48" s="12">
        <v>12497</v>
      </c>
      <c r="Q48" s="12">
        <v>5166018</v>
      </c>
      <c r="R48" s="12">
        <v>58594</v>
      </c>
      <c r="S48" s="12">
        <v>23689267</v>
      </c>
      <c r="T48" s="12">
        <v>2100</v>
      </c>
      <c r="U48" s="12">
        <v>282939</v>
      </c>
      <c r="V48" s="12">
        <v>116</v>
      </c>
      <c r="W48" s="12">
        <v>164246</v>
      </c>
      <c r="X48" s="12">
        <v>2699</v>
      </c>
      <c r="Y48" s="12">
        <v>2199849</v>
      </c>
      <c r="Z48" s="12">
        <v>8845</v>
      </c>
      <c r="AA48" s="12">
        <v>101845</v>
      </c>
    </row>
    <row r="49" spans="1:27">
      <c r="A49" s="13" t="s">
        <v>80</v>
      </c>
      <c r="B49" s="12">
        <v>50456</v>
      </c>
      <c r="C49" s="12">
        <v>43419993</v>
      </c>
      <c r="D49" s="12">
        <v>42692</v>
      </c>
      <c r="E49" s="12">
        <v>14221147</v>
      </c>
      <c r="F49" s="12">
        <v>38919</v>
      </c>
      <c r="G49" s="12">
        <v>11606125</v>
      </c>
      <c r="H49" s="12">
        <v>7803</v>
      </c>
      <c r="I49" s="12">
        <v>890877</v>
      </c>
      <c r="J49" s="12">
        <v>18070</v>
      </c>
      <c r="K49" s="12">
        <v>1510015</v>
      </c>
      <c r="L49" s="12">
        <v>737</v>
      </c>
      <c r="M49" s="12">
        <v>213664</v>
      </c>
      <c r="N49" s="12">
        <v>23948</v>
      </c>
      <c r="O49" s="12">
        <v>29198836</v>
      </c>
      <c r="P49" s="12">
        <v>3182</v>
      </c>
      <c r="Q49" s="12">
        <v>3689389</v>
      </c>
      <c r="R49" s="12">
        <v>20550</v>
      </c>
      <c r="S49" s="12">
        <v>24406686</v>
      </c>
      <c r="T49" s="12">
        <v>518</v>
      </c>
      <c r="U49" s="12">
        <v>146421</v>
      </c>
      <c r="V49" s="12">
        <v>19</v>
      </c>
      <c r="W49" s="12">
        <v>5597</v>
      </c>
      <c r="X49" s="12">
        <v>1138</v>
      </c>
      <c r="Y49" s="12">
        <v>907650</v>
      </c>
      <c r="Z49" s="12">
        <v>2771</v>
      </c>
      <c r="AA49" s="12">
        <v>43128</v>
      </c>
    </row>
    <row r="50" spans="1:27">
      <c r="A50" s="13" t="s">
        <v>81</v>
      </c>
      <c r="B50" s="12">
        <v>31426</v>
      </c>
      <c r="C50" s="12">
        <v>60683701</v>
      </c>
      <c r="D50" s="12">
        <v>25736</v>
      </c>
      <c r="E50" s="12">
        <v>15783883</v>
      </c>
      <c r="F50" s="12">
        <v>23732</v>
      </c>
      <c r="G50" s="12">
        <v>13843161</v>
      </c>
      <c r="H50" s="12">
        <v>4165</v>
      </c>
      <c r="I50" s="12">
        <v>550569</v>
      </c>
      <c r="J50" s="12">
        <v>10002</v>
      </c>
      <c r="K50" s="12">
        <v>1169783</v>
      </c>
      <c r="L50" s="12">
        <v>403</v>
      </c>
      <c r="M50" s="12">
        <v>220276</v>
      </c>
      <c r="N50" s="12">
        <v>14609</v>
      </c>
      <c r="O50" s="12">
        <v>44899864</v>
      </c>
      <c r="P50" s="12">
        <v>1368</v>
      </c>
      <c r="Q50" s="12">
        <v>4332091</v>
      </c>
      <c r="R50" s="12">
        <v>12761</v>
      </c>
      <c r="S50" s="12">
        <v>38755035</v>
      </c>
      <c r="T50" s="12">
        <v>240</v>
      </c>
      <c r="U50" s="12">
        <v>89583</v>
      </c>
      <c r="V50" s="12">
        <v>19</v>
      </c>
      <c r="W50" s="12">
        <v>5613</v>
      </c>
      <c r="X50" s="12">
        <v>894</v>
      </c>
      <c r="Y50" s="12">
        <v>1660680</v>
      </c>
      <c r="Z50" s="12">
        <v>1290</v>
      </c>
      <c r="AA50" s="12">
        <v>56896</v>
      </c>
    </row>
    <row r="51" spans="1:27">
      <c r="A51" s="13" t="s">
        <v>59</v>
      </c>
      <c r="B51" s="12">
        <v>13003</v>
      </c>
      <c r="C51" s="12">
        <v>73088425</v>
      </c>
      <c r="D51" s="12">
        <v>9893</v>
      </c>
      <c r="E51" s="12">
        <v>14023127</v>
      </c>
      <c r="F51" s="12">
        <v>9227</v>
      </c>
      <c r="G51" s="12">
        <v>13086029</v>
      </c>
      <c r="H51" s="12">
        <v>1129</v>
      </c>
      <c r="I51" s="12">
        <v>456166</v>
      </c>
      <c r="J51" s="12">
        <v>3449</v>
      </c>
      <c r="K51" s="12">
        <v>391074</v>
      </c>
      <c r="L51" s="12">
        <v>152</v>
      </c>
      <c r="M51" s="12">
        <v>89841</v>
      </c>
      <c r="N51" s="12">
        <v>6445</v>
      </c>
      <c r="O51" s="12">
        <v>59065316</v>
      </c>
      <c r="P51" s="12">
        <v>402</v>
      </c>
      <c r="Q51" s="12" t="s">
        <v>50</v>
      </c>
      <c r="R51" s="12">
        <v>5549</v>
      </c>
      <c r="S51" s="12">
        <v>53988173</v>
      </c>
      <c r="T51" s="12">
        <v>91</v>
      </c>
      <c r="U51" s="12" t="s">
        <v>50</v>
      </c>
      <c r="V51" s="12">
        <v>3</v>
      </c>
      <c r="W51" s="12" t="s">
        <v>50</v>
      </c>
      <c r="X51" s="12">
        <v>577</v>
      </c>
      <c r="Y51" s="12">
        <v>3148990</v>
      </c>
      <c r="Z51" s="12">
        <v>502</v>
      </c>
      <c r="AA51" s="12">
        <v>35280</v>
      </c>
    </row>
    <row r="52" spans="1:27">
      <c r="A52" s="18" t="s">
        <v>82</v>
      </c>
      <c r="B52" s="19">
        <v>2205</v>
      </c>
      <c r="C52" s="19">
        <v>57071661</v>
      </c>
      <c r="D52" s="19">
        <v>1375</v>
      </c>
      <c r="E52" s="19">
        <v>5813265</v>
      </c>
      <c r="F52" s="19">
        <v>1290</v>
      </c>
      <c r="G52" s="19">
        <v>5698666</v>
      </c>
      <c r="H52" s="19">
        <v>68</v>
      </c>
      <c r="I52" s="19">
        <v>50798</v>
      </c>
      <c r="J52" s="19">
        <v>400</v>
      </c>
      <c r="K52" s="19">
        <v>11304</v>
      </c>
      <c r="L52" s="19">
        <v>22</v>
      </c>
      <c r="M52" s="19">
        <v>52495</v>
      </c>
      <c r="N52" s="19">
        <v>1365</v>
      </c>
      <c r="O52" s="19">
        <v>51258412</v>
      </c>
      <c r="P52" s="19">
        <v>75</v>
      </c>
      <c r="Q52" s="19" t="s">
        <v>50</v>
      </c>
      <c r="R52" s="19">
        <v>1112</v>
      </c>
      <c r="S52" s="19">
        <v>44968606</v>
      </c>
      <c r="T52" s="19">
        <v>6</v>
      </c>
      <c r="U52" s="19" t="s">
        <v>50</v>
      </c>
      <c r="V52" s="19" t="s">
        <v>58</v>
      </c>
      <c r="W52" s="19" t="s">
        <v>58</v>
      </c>
      <c r="X52" s="19">
        <v>202</v>
      </c>
      <c r="Y52" s="19">
        <v>5478677</v>
      </c>
      <c r="Z52" s="19">
        <v>112</v>
      </c>
      <c r="AA52" s="19">
        <v>40692</v>
      </c>
    </row>
    <row r="53" spans="1:27">
      <c r="A53" s="20" t="s">
        <v>83</v>
      </c>
    </row>
  </sheetData>
  <mergeCells count="40">
    <mergeCell ref="V3:W3"/>
    <mergeCell ref="A1:AA1"/>
    <mergeCell ref="A2:A5"/>
    <mergeCell ref="B2:C2"/>
    <mergeCell ref="D2:M2"/>
    <mergeCell ref="N2:AA2"/>
    <mergeCell ref="B3:B5"/>
    <mergeCell ref="C3:C5"/>
    <mergeCell ref="D3:E3"/>
    <mergeCell ref="F3:G3"/>
    <mergeCell ref="H3:I3"/>
    <mergeCell ref="R4:S4"/>
    <mergeCell ref="X3:Y3"/>
    <mergeCell ref="Z3:AA3"/>
    <mergeCell ref="D4:D5"/>
    <mergeCell ref="E4:E5"/>
    <mergeCell ref="F4:F5"/>
    <mergeCell ref="G4:G5"/>
    <mergeCell ref="H4:H5"/>
    <mergeCell ref="I4:I5"/>
    <mergeCell ref="J4:J5"/>
    <mergeCell ref="K4:K5"/>
    <mergeCell ref="J3:K3"/>
    <mergeCell ref="L3:M3"/>
    <mergeCell ref="N3:O3"/>
    <mergeCell ref="P3:S3"/>
    <mergeCell ref="T3:U3"/>
    <mergeCell ref="L4:L5"/>
    <mergeCell ref="M4:M5"/>
    <mergeCell ref="N4:N5"/>
    <mergeCell ref="O4:O5"/>
    <mergeCell ref="P4:Q4"/>
    <mergeCell ref="Z4:Z5"/>
    <mergeCell ref="AA4:AA5"/>
    <mergeCell ref="T4:T5"/>
    <mergeCell ref="U4:U5"/>
    <mergeCell ref="V4:V5"/>
    <mergeCell ref="W4:W5"/>
    <mergeCell ref="X4:X5"/>
    <mergeCell ref="Y4:Y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3973-7EFC-4C18-B782-4BA56B63F1EF}">
  <dimension ref="A1:H25"/>
  <sheetViews>
    <sheetView workbookViewId="0">
      <selection activeCell="A16" sqref="A16"/>
    </sheetView>
  </sheetViews>
  <sheetFormatPr defaultRowHeight="14.4"/>
  <cols>
    <col min="1" max="1" width="18.33203125" customWidth="1"/>
    <col min="2" max="2" width="7.6640625" customWidth="1"/>
    <col min="3" max="3" width="15.5546875" customWidth="1"/>
    <col min="4" max="4" width="8.5546875" customWidth="1"/>
    <col min="5" max="5" width="16.109375" customWidth="1"/>
    <col min="6" max="6" width="13.88671875" customWidth="1"/>
    <col min="8" max="8" width="15.44140625" customWidth="1"/>
    <col min="9" max="9" width="6.88671875" customWidth="1"/>
    <col min="13" max="13" width="7" customWidth="1"/>
    <col min="14" max="14" width="13.77734375" customWidth="1"/>
  </cols>
  <sheetData>
    <row r="1" spans="1:8">
      <c r="A1" s="1" t="s">
        <v>8</v>
      </c>
    </row>
    <row r="2" spans="1:8">
      <c r="A2" s="2" t="s">
        <v>7</v>
      </c>
      <c r="B2" s="2"/>
      <c r="C2" s="3"/>
    </row>
    <row r="3" spans="1:8">
      <c r="A3" t="s">
        <v>4</v>
      </c>
      <c r="B3" s="9">
        <f>'Data IBGE'!C6/Data!B10*Data!D10/10^6</f>
        <v>136.36639493037811</v>
      </c>
      <c r="C3" t="s">
        <v>9</v>
      </c>
    </row>
    <row r="4" spans="1:8">
      <c r="A4" t="s">
        <v>5</v>
      </c>
      <c r="B4" s="9">
        <f>'Data IBGE'!O6/10^6*Data!D10/Data!B10</f>
        <v>90.191303398591941</v>
      </c>
      <c r="C4" t="s">
        <v>9</v>
      </c>
      <c r="H4" s="21"/>
    </row>
    <row r="5" spans="1:8">
      <c r="A5" t="s">
        <v>6</v>
      </c>
      <c r="B5" s="9">
        <f>'Data IBGE'!E6/10^6*Data!D10/Data!B10</f>
        <v>46.175095929700142</v>
      </c>
      <c r="C5" t="s">
        <v>9</v>
      </c>
    </row>
    <row r="6" spans="1:8">
      <c r="B6" s="9"/>
      <c r="H6" s="21"/>
    </row>
    <row r="7" spans="1:8">
      <c r="H7" s="21"/>
    </row>
    <row r="8" spans="1:8">
      <c r="H8" s="21"/>
    </row>
    <row r="9" spans="1:8">
      <c r="H9" s="21"/>
    </row>
    <row r="10" spans="1:8">
      <c r="A10" s="21" t="s">
        <v>85</v>
      </c>
      <c r="B10" s="26">
        <f>SUM(C14:C25)/12</f>
        <v>3.1958333333333329</v>
      </c>
      <c r="C10" s="21" t="s">
        <v>86</v>
      </c>
      <c r="D10">
        <v>0.93700000000000006</v>
      </c>
      <c r="E10" s="21" t="s">
        <v>87</v>
      </c>
      <c r="H10" s="21"/>
    </row>
    <row r="11" spans="1:8">
      <c r="C11" s="21"/>
      <c r="H11" s="21"/>
    </row>
    <row r="12" spans="1:8">
      <c r="A12" s="7"/>
      <c r="B12" s="29" t="s">
        <v>84</v>
      </c>
      <c r="C12" s="30"/>
      <c r="H12" s="21"/>
    </row>
    <row r="13" spans="1:8">
      <c r="A13" s="7"/>
      <c r="B13" s="21" t="s">
        <v>88</v>
      </c>
      <c r="C13" s="21" t="s">
        <v>89</v>
      </c>
      <c r="H13" s="21"/>
    </row>
    <row r="14" spans="1:8">
      <c r="A14" s="7"/>
      <c r="B14" s="21" t="s">
        <v>90</v>
      </c>
      <c r="C14" s="4">
        <v>3.2</v>
      </c>
    </row>
    <row r="15" spans="1:8">
      <c r="A15" s="23"/>
      <c r="B15" s="21" t="s">
        <v>91</v>
      </c>
      <c r="C15" s="4">
        <v>3.1</v>
      </c>
      <c r="D15" s="6"/>
    </row>
    <row r="16" spans="1:8">
      <c r="A16" s="24"/>
      <c r="B16" s="21" t="s">
        <v>92</v>
      </c>
      <c r="C16" s="4">
        <v>3.2</v>
      </c>
      <c r="D16" s="6"/>
    </row>
    <row r="17" spans="1:4">
      <c r="A17" s="7"/>
      <c r="B17" s="21" t="s">
        <v>93</v>
      </c>
      <c r="C17" s="4">
        <v>3.14</v>
      </c>
      <c r="D17" s="6"/>
    </row>
    <row r="18" spans="1:4">
      <c r="A18" s="7"/>
      <c r="B18" s="21" t="s">
        <v>94</v>
      </c>
      <c r="C18" s="4">
        <v>3.2</v>
      </c>
    </row>
    <row r="19" spans="1:4">
      <c r="A19" s="23"/>
      <c r="B19" s="21" t="s">
        <v>95</v>
      </c>
      <c r="C19" s="4">
        <v>3.29</v>
      </c>
    </row>
    <row r="20" spans="1:4">
      <c r="A20" s="25"/>
      <c r="B20" s="21" t="s">
        <v>96</v>
      </c>
      <c r="C20" s="4">
        <v>3.2</v>
      </c>
    </row>
    <row r="21" spans="1:4" ht="13.8" customHeight="1">
      <c r="A21" s="7"/>
      <c r="B21" s="21" t="s">
        <v>97</v>
      </c>
      <c r="C21" s="4">
        <v>3.15</v>
      </c>
    </row>
    <row r="22" spans="1:4">
      <c r="A22" s="7"/>
      <c r="B22" s="21" t="s">
        <v>98</v>
      </c>
      <c r="C22" s="4">
        <v>3.13</v>
      </c>
    </row>
    <row r="23" spans="1:4">
      <c r="A23" s="7"/>
      <c r="B23" s="21" t="s">
        <v>99</v>
      </c>
      <c r="C23" s="4">
        <v>3.18</v>
      </c>
    </row>
    <row r="24" spans="1:4">
      <c r="B24" s="21" t="s">
        <v>100</v>
      </c>
      <c r="C24" s="4">
        <v>3.26</v>
      </c>
    </row>
    <row r="25" spans="1:4">
      <c r="B25" s="21" t="s">
        <v>101</v>
      </c>
      <c r="C25" s="4">
        <v>3.3</v>
      </c>
    </row>
  </sheetData>
  <mergeCells count="1">
    <mergeCell ref="B12:C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F113-2B0F-4D87-AFF5-FA3F7202EE72}">
  <dimension ref="A1:AE36"/>
  <sheetViews>
    <sheetView zoomScale="80" zoomScaleNormal="80" workbookViewId="0">
      <selection activeCell="L23" sqref="L23"/>
    </sheetView>
  </sheetViews>
  <sheetFormatPr defaultRowHeight="14.4"/>
  <cols>
    <col min="2" max="2" width="2.33203125" bestFit="1" customWidth="1"/>
    <col min="3" max="3" width="5" bestFit="1" customWidth="1"/>
    <col min="4" max="6" width="12" bestFit="1" customWidth="1"/>
    <col min="9" max="9" width="14.21875" customWidth="1"/>
    <col min="11" max="11" width="12.77734375" customWidth="1"/>
    <col min="12" max="12" width="11.109375" customWidth="1"/>
    <col min="13" max="13" width="11.5546875" customWidth="1"/>
  </cols>
  <sheetData>
    <row r="1" spans="1:31">
      <c r="A1" s="32" t="s">
        <v>139</v>
      </c>
      <c r="B1" s="33"/>
      <c r="C1" s="33"/>
      <c r="D1" s="33"/>
      <c r="E1" s="33"/>
      <c r="F1" s="34"/>
    </row>
    <row r="3" spans="1:31" s="28" customFormat="1">
      <c r="A3" s="28" t="s">
        <v>107</v>
      </c>
      <c r="C3" s="28" t="s">
        <v>110</v>
      </c>
      <c r="I3" s="28" t="s">
        <v>109</v>
      </c>
      <c r="O3" s="28" t="s">
        <v>108</v>
      </c>
      <c r="U3" s="28" t="s">
        <v>111</v>
      </c>
      <c r="AA3" s="28" t="s">
        <v>112</v>
      </c>
    </row>
    <row r="4" spans="1:31">
      <c r="C4" t="s">
        <v>106</v>
      </c>
      <c r="D4" t="s">
        <v>126</v>
      </c>
      <c r="E4" t="s">
        <v>123</v>
      </c>
      <c r="F4" t="s">
        <v>124</v>
      </c>
      <c r="G4" t="s">
        <v>125</v>
      </c>
      <c r="I4" t="s">
        <v>106</v>
      </c>
      <c r="J4" t="s">
        <v>126</v>
      </c>
      <c r="K4" t="s">
        <v>123</v>
      </c>
      <c r="L4" t="s">
        <v>124</v>
      </c>
      <c r="M4" t="s">
        <v>125</v>
      </c>
      <c r="O4" t="s">
        <v>106</v>
      </c>
      <c r="P4" t="s">
        <v>126</v>
      </c>
      <c r="Q4" t="s">
        <v>123</v>
      </c>
      <c r="R4" t="s">
        <v>124</v>
      </c>
      <c r="S4" t="s">
        <v>125</v>
      </c>
      <c r="U4" t="s">
        <v>106</v>
      </c>
      <c r="V4" t="s">
        <v>126</v>
      </c>
      <c r="W4" t="s">
        <v>123</v>
      </c>
      <c r="X4" t="s">
        <v>124</v>
      </c>
      <c r="Y4" t="s">
        <v>125</v>
      </c>
      <c r="AA4" t="s">
        <v>106</v>
      </c>
      <c r="AB4" t="s">
        <v>126</v>
      </c>
      <c r="AC4" t="s">
        <v>123</v>
      </c>
      <c r="AD4" t="s">
        <v>124</v>
      </c>
      <c r="AE4" t="s">
        <v>125</v>
      </c>
    </row>
    <row r="5" spans="1:31">
      <c r="C5" s="1">
        <v>2010</v>
      </c>
      <c r="D5">
        <v>10.443963</v>
      </c>
      <c r="E5">
        <v>3989.0289120000002</v>
      </c>
      <c r="F5">
        <v>0</v>
      </c>
      <c r="G5">
        <v>395708.88961200003</v>
      </c>
      <c r="I5" s="1">
        <v>2010</v>
      </c>
      <c r="J5">
        <v>0</v>
      </c>
      <c r="K5">
        <v>11605.538560000001</v>
      </c>
      <c r="L5">
        <v>25424.674439999999</v>
      </c>
      <c r="M5">
        <v>185960.45821900002</v>
      </c>
      <c r="O5" s="1">
        <v>2010</v>
      </c>
      <c r="P5">
        <v>0</v>
      </c>
      <c r="Q5">
        <v>0</v>
      </c>
      <c r="R5">
        <v>0</v>
      </c>
      <c r="S5">
        <v>20474.024686999997</v>
      </c>
      <c r="U5" s="1">
        <v>2010</v>
      </c>
      <c r="V5">
        <v>0</v>
      </c>
      <c r="W5">
        <v>0</v>
      </c>
      <c r="X5">
        <v>0</v>
      </c>
      <c r="Y5">
        <v>6440.0649049999993</v>
      </c>
      <c r="AA5" s="1">
        <v>2010</v>
      </c>
      <c r="AB5">
        <v>28.698899000000001</v>
      </c>
      <c r="AC5">
        <v>39600.056960000002</v>
      </c>
      <c r="AD5">
        <v>0</v>
      </c>
      <c r="AE5">
        <v>42772.056857000003</v>
      </c>
    </row>
    <row r="6" spans="1:31">
      <c r="C6" s="1">
        <v>2015</v>
      </c>
      <c r="D6">
        <v>10.718444</v>
      </c>
      <c r="E6">
        <v>0</v>
      </c>
      <c r="F6">
        <v>0</v>
      </c>
      <c r="G6">
        <v>464974.27569700003</v>
      </c>
      <c r="I6" s="1">
        <v>2015</v>
      </c>
      <c r="J6">
        <v>0</v>
      </c>
      <c r="K6">
        <v>16366.750400000001</v>
      </c>
      <c r="L6">
        <v>26187.688340000001</v>
      </c>
      <c r="M6">
        <v>275485.49952399998</v>
      </c>
      <c r="O6" s="1">
        <v>2015</v>
      </c>
      <c r="P6">
        <v>0</v>
      </c>
      <c r="Q6">
        <v>0</v>
      </c>
      <c r="R6">
        <v>0</v>
      </c>
      <c r="S6">
        <v>43722.858741000004</v>
      </c>
      <c r="U6" s="1">
        <v>2015</v>
      </c>
      <c r="V6">
        <v>0</v>
      </c>
      <c r="W6">
        <v>0</v>
      </c>
      <c r="X6">
        <v>0</v>
      </c>
      <c r="Y6">
        <v>4134.05</v>
      </c>
      <c r="AA6" s="1">
        <v>2015</v>
      </c>
      <c r="AB6">
        <v>30.165419</v>
      </c>
      <c r="AC6">
        <v>49579.573559999997</v>
      </c>
      <c r="AD6">
        <v>0</v>
      </c>
      <c r="AE6">
        <v>59520.662849999993</v>
      </c>
    </row>
    <row r="7" spans="1:31">
      <c r="C7" s="1">
        <v>2020</v>
      </c>
      <c r="D7">
        <v>10.491998000000001</v>
      </c>
      <c r="E7">
        <v>0</v>
      </c>
      <c r="F7">
        <v>8211.6137839999992</v>
      </c>
      <c r="G7">
        <v>249060.91501300002</v>
      </c>
      <c r="I7" s="1">
        <v>2020</v>
      </c>
      <c r="J7">
        <v>0</v>
      </c>
      <c r="K7">
        <v>11541.175800000001</v>
      </c>
      <c r="L7">
        <v>17057.971216000002</v>
      </c>
      <c r="M7">
        <v>632808.87338200002</v>
      </c>
      <c r="O7" s="1">
        <v>2020</v>
      </c>
      <c r="P7">
        <v>0</v>
      </c>
      <c r="Q7">
        <v>0</v>
      </c>
      <c r="R7">
        <v>0</v>
      </c>
      <c r="S7">
        <v>47720.601104999994</v>
      </c>
      <c r="U7" s="1">
        <v>2020</v>
      </c>
      <c r="V7">
        <v>0</v>
      </c>
      <c r="W7">
        <v>0</v>
      </c>
      <c r="X7">
        <v>0</v>
      </c>
      <c r="Y7">
        <v>1274.413</v>
      </c>
      <c r="AA7" s="1">
        <v>2020</v>
      </c>
      <c r="AB7">
        <v>29.304407999999999</v>
      </c>
      <c r="AC7">
        <v>58339.068480000002</v>
      </c>
      <c r="AD7">
        <v>0</v>
      </c>
      <c r="AE7">
        <v>59124.663135000003</v>
      </c>
    </row>
    <row r="8" spans="1:31">
      <c r="C8" s="1">
        <v>2025</v>
      </c>
      <c r="D8">
        <v>11.024265</v>
      </c>
      <c r="E8">
        <v>0</v>
      </c>
      <c r="F8">
        <v>0</v>
      </c>
      <c r="G8">
        <v>287709.94922799995</v>
      </c>
      <c r="I8" s="1">
        <v>2025</v>
      </c>
      <c r="J8">
        <v>0</v>
      </c>
      <c r="K8">
        <v>12847.0496</v>
      </c>
      <c r="L8">
        <v>26688.688399999999</v>
      </c>
      <c r="M8">
        <v>685713.66683400003</v>
      </c>
      <c r="O8" s="1">
        <v>2025</v>
      </c>
      <c r="P8">
        <v>0</v>
      </c>
      <c r="Q8">
        <v>0</v>
      </c>
      <c r="R8">
        <v>0</v>
      </c>
      <c r="S8">
        <v>70864.589659999998</v>
      </c>
      <c r="U8" s="1">
        <v>2025</v>
      </c>
      <c r="V8">
        <v>0</v>
      </c>
      <c r="W8">
        <v>0</v>
      </c>
      <c r="X8">
        <v>0</v>
      </c>
      <c r="Y8">
        <v>1280.846</v>
      </c>
      <c r="AA8" s="1">
        <v>2025</v>
      </c>
      <c r="AB8">
        <v>31.372543</v>
      </c>
      <c r="AC8">
        <v>62063.448479999999</v>
      </c>
      <c r="AD8">
        <v>0</v>
      </c>
      <c r="AE8">
        <v>71449.106474999993</v>
      </c>
    </row>
    <row r="9" spans="1:31">
      <c r="C9" s="1">
        <v>2030</v>
      </c>
      <c r="D9">
        <v>11.506845999999999</v>
      </c>
      <c r="E9">
        <v>0</v>
      </c>
      <c r="F9">
        <v>0</v>
      </c>
      <c r="G9">
        <v>342459.20484300004</v>
      </c>
      <c r="I9" s="1">
        <v>2030</v>
      </c>
      <c r="J9">
        <v>0</v>
      </c>
      <c r="K9">
        <v>14935.5437</v>
      </c>
      <c r="L9">
        <v>30501.27432</v>
      </c>
      <c r="M9">
        <v>655154.72496500006</v>
      </c>
      <c r="O9" s="1">
        <v>2030</v>
      </c>
      <c r="P9">
        <v>0</v>
      </c>
      <c r="Q9">
        <v>0</v>
      </c>
      <c r="R9">
        <v>0</v>
      </c>
      <c r="S9">
        <v>91527.121920000005</v>
      </c>
      <c r="U9" s="1">
        <v>2030</v>
      </c>
      <c r="V9">
        <v>0</v>
      </c>
      <c r="W9">
        <v>0</v>
      </c>
      <c r="X9">
        <v>0</v>
      </c>
      <c r="Y9">
        <v>3599.8550019999998</v>
      </c>
      <c r="AA9" s="1">
        <v>2030</v>
      </c>
      <c r="AB9">
        <v>33.542547999999996</v>
      </c>
      <c r="AC9">
        <v>64098.228479999998</v>
      </c>
      <c r="AD9">
        <v>0</v>
      </c>
      <c r="AE9">
        <v>73541.394209999999</v>
      </c>
    </row>
    <row r="10" spans="1:31">
      <c r="C10" s="1">
        <v>2035</v>
      </c>
      <c r="D10">
        <v>11.897371</v>
      </c>
      <c r="E10">
        <v>0</v>
      </c>
      <c r="F10">
        <v>0</v>
      </c>
      <c r="G10">
        <v>337526.94699100003</v>
      </c>
      <c r="I10" s="1">
        <v>2035</v>
      </c>
      <c r="J10">
        <v>0</v>
      </c>
      <c r="K10">
        <v>16780.1018</v>
      </c>
      <c r="L10">
        <v>32458.836960000001</v>
      </c>
      <c r="M10">
        <v>663618.84595900006</v>
      </c>
      <c r="O10" s="1">
        <v>2035</v>
      </c>
      <c r="P10">
        <v>0</v>
      </c>
      <c r="Q10">
        <v>0</v>
      </c>
      <c r="R10">
        <v>0</v>
      </c>
      <c r="S10">
        <v>107349.429038</v>
      </c>
      <c r="U10" s="1">
        <v>2035</v>
      </c>
      <c r="V10">
        <v>0</v>
      </c>
      <c r="W10">
        <v>0</v>
      </c>
      <c r="X10">
        <v>0</v>
      </c>
      <c r="Y10">
        <v>4243.3346309999997</v>
      </c>
      <c r="AA10" s="1">
        <v>2035</v>
      </c>
      <c r="AB10">
        <v>35.629703999999997</v>
      </c>
      <c r="AC10">
        <v>65182.608480000003</v>
      </c>
      <c r="AD10">
        <v>0</v>
      </c>
      <c r="AE10">
        <v>72204.980500000005</v>
      </c>
    </row>
    <row r="11" spans="1:31">
      <c r="C11" s="1">
        <v>2040</v>
      </c>
      <c r="D11">
        <v>12.158336</v>
      </c>
      <c r="E11">
        <v>0</v>
      </c>
      <c r="F11">
        <v>0</v>
      </c>
      <c r="G11">
        <v>192513.520169</v>
      </c>
      <c r="I11" s="1">
        <v>2040</v>
      </c>
      <c r="J11">
        <v>0</v>
      </c>
      <c r="K11">
        <v>16968.636299999998</v>
      </c>
      <c r="L11">
        <v>33913.119680000003</v>
      </c>
      <c r="M11">
        <v>686304.82266300009</v>
      </c>
      <c r="O11" s="1">
        <v>2040</v>
      </c>
      <c r="P11">
        <v>0</v>
      </c>
      <c r="Q11">
        <v>0</v>
      </c>
      <c r="R11">
        <v>0</v>
      </c>
      <c r="S11">
        <v>118092.012579</v>
      </c>
      <c r="U11" s="1">
        <v>2040</v>
      </c>
      <c r="V11">
        <v>0</v>
      </c>
      <c r="W11">
        <v>0</v>
      </c>
      <c r="X11">
        <v>0</v>
      </c>
      <c r="Y11">
        <v>5522.3831009999994</v>
      </c>
      <c r="AA11" s="1">
        <v>2040</v>
      </c>
      <c r="AB11">
        <v>37.42</v>
      </c>
      <c r="AC11">
        <v>66266.98848</v>
      </c>
      <c r="AD11">
        <v>0</v>
      </c>
      <c r="AE11">
        <v>72972.722515999994</v>
      </c>
    </row>
    <row r="12" spans="1:31">
      <c r="C12" s="1">
        <v>2045</v>
      </c>
      <c r="D12">
        <v>12.264659</v>
      </c>
      <c r="E12">
        <v>0</v>
      </c>
      <c r="F12">
        <v>0</v>
      </c>
      <c r="G12">
        <v>119851.498116</v>
      </c>
      <c r="I12" s="1">
        <v>2045</v>
      </c>
      <c r="J12">
        <v>0</v>
      </c>
      <c r="K12">
        <v>14738.57</v>
      </c>
      <c r="L12">
        <v>35842.304080000002</v>
      </c>
      <c r="M12">
        <v>738630.79926800006</v>
      </c>
      <c r="O12" s="1">
        <v>2045</v>
      </c>
      <c r="P12">
        <v>0</v>
      </c>
      <c r="Q12">
        <v>0</v>
      </c>
      <c r="R12">
        <v>0</v>
      </c>
      <c r="S12">
        <v>123455.98724800002</v>
      </c>
      <c r="U12" s="1">
        <v>2045</v>
      </c>
      <c r="V12">
        <v>0</v>
      </c>
      <c r="W12">
        <v>0</v>
      </c>
      <c r="X12">
        <v>0</v>
      </c>
      <c r="Y12">
        <v>7360.1769270000004</v>
      </c>
      <c r="AA12" s="1">
        <v>2045</v>
      </c>
      <c r="AB12">
        <v>38.716030000000003</v>
      </c>
      <c r="AC12">
        <v>69991.368480000005</v>
      </c>
      <c r="AD12">
        <v>0</v>
      </c>
      <c r="AE12">
        <v>75079.368635999999</v>
      </c>
    </row>
    <row r="13" spans="1:31">
      <c r="C13" s="1">
        <v>2050</v>
      </c>
      <c r="D13">
        <v>12.263209</v>
      </c>
      <c r="E13">
        <v>0</v>
      </c>
      <c r="F13">
        <v>0</v>
      </c>
      <c r="G13">
        <v>107075.651371</v>
      </c>
      <c r="I13" s="1">
        <v>2050</v>
      </c>
      <c r="J13">
        <v>0</v>
      </c>
      <c r="K13">
        <v>13465.1517</v>
      </c>
      <c r="L13">
        <v>39743.750639999998</v>
      </c>
      <c r="M13">
        <v>791739.04498399992</v>
      </c>
      <c r="O13" s="1">
        <v>2050</v>
      </c>
      <c r="P13">
        <v>0</v>
      </c>
      <c r="Q13">
        <v>0</v>
      </c>
      <c r="R13">
        <v>0</v>
      </c>
      <c r="S13">
        <v>128276.84807599999</v>
      </c>
      <c r="U13" s="1">
        <v>2050</v>
      </c>
      <c r="V13">
        <v>0</v>
      </c>
      <c r="W13">
        <v>0</v>
      </c>
      <c r="X13">
        <v>0</v>
      </c>
      <c r="Y13">
        <v>9401.3770700000005</v>
      </c>
      <c r="AA13" s="1">
        <v>2050</v>
      </c>
      <c r="AB13">
        <v>39.693263000000002</v>
      </c>
      <c r="AC13">
        <v>74117.662079999995</v>
      </c>
      <c r="AD13">
        <v>0</v>
      </c>
      <c r="AE13">
        <v>77572.761847000002</v>
      </c>
    </row>
    <row r="16" spans="1:31">
      <c r="C16" t="s">
        <v>113</v>
      </c>
    </row>
    <row r="17" spans="3:12">
      <c r="C17" s="1">
        <v>2010</v>
      </c>
      <c r="D17" s="22">
        <f>(D5+J5+P5+V5+AB5)/(G5+M5+S5+Y5+AE5)</f>
        <v>6.0094468141806357E-5</v>
      </c>
    </row>
    <row r="18" spans="3:12">
      <c r="C18" s="1">
        <v>2015</v>
      </c>
      <c r="D18" s="22">
        <f t="shared" ref="D18:D25" si="0">(D6+J6+P6+V6+AB6)/(G6+M6+S6+Y6+AE6)</f>
        <v>4.8221351835619962E-5</v>
      </c>
      <c r="I18" t="s">
        <v>128</v>
      </c>
    </row>
    <row r="19" spans="3:12" ht="28.8">
      <c r="C19" s="1">
        <v>2020</v>
      </c>
      <c r="D19" s="22">
        <f t="shared" si="0"/>
        <v>4.0198817645472369E-5</v>
      </c>
      <c r="H19" t="s">
        <v>115</v>
      </c>
      <c r="I19" s="27" t="s">
        <v>126</v>
      </c>
      <c r="J19" s="27" t="s">
        <v>123</v>
      </c>
      <c r="K19" s="27" t="s">
        <v>124</v>
      </c>
      <c r="L19" s="27" t="s">
        <v>127</v>
      </c>
    </row>
    <row r="20" spans="3:12">
      <c r="C20" s="1">
        <v>2025</v>
      </c>
      <c r="D20" s="22">
        <f t="shared" si="0"/>
        <v>3.7955343598382939E-5</v>
      </c>
      <c r="H20" s="1">
        <v>2010</v>
      </c>
      <c r="I20">
        <f t="shared" ref="I20:I28" si="1">D5+J5+P5+V5+AB5</f>
        <v>39.142862000000001</v>
      </c>
      <c r="J20">
        <f t="shared" ref="J20:J28" si="2">E5+K5+Q5+W5+AC5</f>
        <v>55194.624432000004</v>
      </c>
      <c r="K20">
        <f t="shared" ref="K20:K28" si="3">F5+L5+R5+X5+AD5</f>
        <v>25424.674439999999</v>
      </c>
      <c r="L20">
        <f t="shared" ref="L20:L28" si="4">G5+M5+S5+Y5+AE5</f>
        <v>651355.4942800001</v>
      </c>
    </row>
    <row r="21" spans="3:12">
      <c r="C21" s="1">
        <v>2030</v>
      </c>
      <c r="D21" s="22">
        <f t="shared" si="0"/>
        <v>3.8626492028294592E-5</v>
      </c>
      <c r="H21" s="1">
        <v>2015</v>
      </c>
      <c r="I21">
        <f t="shared" si="1"/>
        <v>40.883862999999998</v>
      </c>
      <c r="J21">
        <f t="shared" si="2"/>
        <v>65946.323959999994</v>
      </c>
      <c r="K21">
        <f t="shared" si="3"/>
        <v>26187.688340000001</v>
      </c>
      <c r="L21">
        <f t="shared" si="4"/>
        <v>847837.34681200003</v>
      </c>
    </row>
    <row r="22" spans="3:12">
      <c r="C22" s="1">
        <v>2035</v>
      </c>
      <c r="D22" s="22">
        <f t="shared" si="0"/>
        <v>4.0109147407609344E-5</v>
      </c>
      <c r="H22" s="1">
        <v>2020</v>
      </c>
      <c r="I22">
        <f t="shared" si="1"/>
        <v>39.796405999999998</v>
      </c>
      <c r="J22">
        <f t="shared" si="2"/>
        <v>69880.244279999999</v>
      </c>
      <c r="K22">
        <f t="shared" si="3"/>
        <v>25269.584999999999</v>
      </c>
      <c r="L22">
        <f t="shared" si="4"/>
        <v>989989.46563500003</v>
      </c>
    </row>
    <row r="23" spans="3:12">
      <c r="C23" s="1">
        <v>2040</v>
      </c>
      <c r="D23" s="22">
        <f t="shared" si="0"/>
        <v>4.6101993895964734E-5</v>
      </c>
      <c r="H23" s="1">
        <v>2025</v>
      </c>
      <c r="I23">
        <f t="shared" si="1"/>
        <v>42.396808</v>
      </c>
      <c r="J23">
        <f t="shared" si="2"/>
        <v>74910.498080000005</v>
      </c>
      <c r="K23">
        <f t="shared" si="3"/>
        <v>26688.688399999999</v>
      </c>
      <c r="L23">
        <f t="shared" si="4"/>
        <v>1117018.1581969999</v>
      </c>
    </row>
    <row r="24" spans="3:12">
      <c r="C24" s="1">
        <v>2045</v>
      </c>
      <c r="D24" s="22">
        <f t="shared" si="0"/>
        <v>4.7897172934032314E-5</v>
      </c>
      <c r="H24" s="1">
        <v>2030</v>
      </c>
      <c r="I24">
        <f t="shared" si="1"/>
        <v>45.049393999999992</v>
      </c>
      <c r="J24">
        <f t="shared" si="2"/>
        <v>79033.77218</v>
      </c>
      <c r="K24">
        <f t="shared" si="3"/>
        <v>30501.27432</v>
      </c>
      <c r="L24">
        <f t="shared" si="4"/>
        <v>1166282.3009400002</v>
      </c>
    </row>
    <row r="25" spans="3:12">
      <c r="C25" s="1">
        <v>2050</v>
      </c>
      <c r="D25" s="22">
        <f t="shared" si="0"/>
        <v>4.663681215263714E-5</v>
      </c>
      <c r="H25" s="1">
        <v>2035</v>
      </c>
      <c r="I25">
        <f t="shared" si="1"/>
        <v>47.527074999999996</v>
      </c>
      <c r="J25">
        <f t="shared" si="2"/>
        <v>81962.710279999999</v>
      </c>
      <c r="K25">
        <f t="shared" si="3"/>
        <v>32458.836960000001</v>
      </c>
      <c r="L25">
        <f t="shared" si="4"/>
        <v>1184943.5371190002</v>
      </c>
    </row>
    <row r="26" spans="3:12">
      <c r="H26" s="1">
        <v>2040</v>
      </c>
      <c r="I26">
        <f t="shared" si="1"/>
        <v>49.578336</v>
      </c>
      <c r="J26">
        <f t="shared" si="2"/>
        <v>83235.624779999998</v>
      </c>
      <c r="K26">
        <f t="shared" si="3"/>
        <v>33913.119680000003</v>
      </c>
      <c r="L26">
        <f t="shared" si="4"/>
        <v>1075405.4610280001</v>
      </c>
    </row>
    <row r="27" spans="3:12">
      <c r="C27" t="s">
        <v>114</v>
      </c>
      <c r="H27" s="1">
        <v>2045</v>
      </c>
      <c r="I27">
        <f t="shared" si="1"/>
        <v>50.980689000000005</v>
      </c>
      <c r="J27">
        <f t="shared" si="2"/>
        <v>84729.938480000012</v>
      </c>
      <c r="K27">
        <f t="shared" si="3"/>
        <v>35842.304080000002</v>
      </c>
      <c r="L27">
        <f t="shared" si="4"/>
        <v>1064377.8301950002</v>
      </c>
    </row>
    <row r="28" spans="3:12">
      <c r="C28" s="1">
        <v>2010</v>
      </c>
      <c r="D28" s="22">
        <f>(D5+J5+P5+V5+AB5)/(E5+F5+K5+L5+Q5+R5+W5+X5+AC5+AD5)</f>
        <v>4.8552719445188279E-4</v>
      </c>
      <c r="H28" s="1">
        <v>2050</v>
      </c>
      <c r="I28">
        <f t="shared" si="1"/>
        <v>51.956472000000005</v>
      </c>
      <c r="J28">
        <f t="shared" si="2"/>
        <v>87582.813779999997</v>
      </c>
      <c r="K28">
        <f t="shared" si="3"/>
        <v>39743.750639999998</v>
      </c>
      <c r="L28">
        <f t="shared" si="4"/>
        <v>1114065.683348</v>
      </c>
    </row>
    <row r="29" spans="3:12">
      <c r="C29" s="1">
        <v>2015</v>
      </c>
      <c r="D29" s="22">
        <f t="shared" ref="D29:D36" si="5">(D6+J6+P6+V6+AB6)/(E6+F6+K6+L6+Q6+R6+W6+X6+AC6+AD6)</f>
        <v>4.4374343393270408E-4</v>
      </c>
    </row>
    <row r="30" spans="3:12">
      <c r="C30" s="1">
        <v>2020</v>
      </c>
      <c r="D30" s="22">
        <f t="shared" si="5"/>
        <v>4.182498938898779E-4</v>
      </c>
    </row>
    <row r="31" spans="3:12">
      <c r="C31" s="1">
        <v>2025</v>
      </c>
      <c r="D31" s="22">
        <f t="shared" si="5"/>
        <v>4.1729475863811068E-4</v>
      </c>
    </row>
    <row r="32" spans="3:12">
      <c r="C32" s="1">
        <v>2030</v>
      </c>
      <c r="D32" s="22">
        <f t="shared" si="5"/>
        <v>4.1127835737943464E-4</v>
      </c>
    </row>
    <row r="33" spans="3:4">
      <c r="C33" s="1">
        <v>2035</v>
      </c>
      <c r="D33" s="22">
        <f t="shared" si="5"/>
        <v>4.1536822518499614E-4</v>
      </c>
    </row>
    <row r="34" spans="3:4">
      <c r="C34" s="1">
        <v>2040</v>
      </c>
      <c r="D34" s="22">
        <f t="shared" si="5"/>
        <v>4.2320842812727143E-4</v>
      </c>
    </row>
    <row r="35" spans="3:4">
      <c r="C35" s="1">
        <v>2045</v>
      </c>
      <c r="D35" s="22">
        <f t="shared" si="5"/>
        <v>4.2282276515368482E-4</v>
      </c>
    </row>
    <row r="36" spans="3:4">
      <c r="C36" s="1">
        <v>2050</v>
      </c>
      <c r="D36" s="22">
        <f t="shared" si="5"/>
        <v>4.0805681231307039E-4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A7FA-47CC-4459-8A2F-4CD86C2A12EE}">
  <dimension ref="A1:O31"/>
  <sheetViews>
    <sheetView workbookViewId="0">
      <selection activeCell="F47" sqref="F47"/>
    </sheetView>
  </sheetViews>
  <sheetFormatPr defaultRowHeight="14.4"/>
  <cols>
    <col min="1" max="1" width="30.77734375" customWidth="1"/>
    <col min="6" max="6" width="11.77734375" customWidth="1"/>
    <col min="13" max="13" width="34.5546875" customWidth="1"/>
  </cols>
  <sheetData>
    <row r="1" spans="1:15">
      <c r="A1" s="32" t="s">
        <v>140</v>
      </c>
      <c r="B1" s="33"/>
      <c r="C1" s="33"/>
      <c r="D1" s="33"/>
      <c r="E1" s="33"/>
      <c r="F1" s="34"/>
    </row>
    <row r="3" spans="1:15">
      <c r="B3" s="1">
        <v>2010</v>
      </c>
      <c r="C3" s="1">
        <v>2015</v>
      </c>
      <c r="D3" s="1">
        <v>2020</v>
      </c>
      <c r="E3" s="1">
        <v>2025</v>
      </c>
      <c r="F3" s="1">
        <v>2030</v>
      </c>
      <c r="G3" s="1">
        <v>2035</v>
      </c>
      <c r="H3" s="1">
        <v>2040</v>
      </c>
      <c r="I3" s="1">
        <v>2045</v>
      </c>
      <c r="J3" s="1">
        <v>2050</v>
      </c>
      <c r="M3" t="s">
        <v>129</v>
      </c>
      <c r="N3">
        <f>Data!B5/'BLUES data 2'!C19</f>
        <v>1.7566421642585461E-3</v>
      </c>
      <c r="O3" t="s">
        <v>9</v>
      </c>
    </row>
    <row r="4" spans="1:15">
      <c r="A4" t="s">
        <v>115</v>
      </c>
      <c r="M4" t="s">
        <v>130</v>
      </c>
      <c r="N4">
        <f>Data!B4/C26</f>
        <v>1.0637807326809232E-4</v>
      </c>
      <c r="O4" t="s">
        <v>9</v>
      </c>
    </row>
    <row r="5" spans="1:15">
      <c r="A5" t="s">
        <v>116</v>
      </c>
      <c r="B5">
        <v>9326</v>
      </c>
      <c r="C5">
        <v>9867</v>
      </c>
      <c r="D5">
        <v>9981</v>
      </c>
      <c r="E5">
        <v>10777</v>
      </c>
      <c r="F5">
        <v>11598</v>
      </c>
      <c r="G5">
        <v>12389</v>
      </c>
      <c r="H5">
        <v>13083</v>
      </c>
      <c r="I5">
        <v>13635</v>
      </c>
      <c r="J5">
        <v>14071</v>
      </c>
    </row>
    <row r="7" spans="1:15">
      <c r="A7" t="s">
        <v>117</v>
      </c>
      <c r="B7">
        <v>10733</v>
      </c>
      <c r="C7">
        <v>11407</v>
      </c>
      <c r="D7">
        <v>11605</v>
      </c>
      <c r="E7">
        <v>12547</v>
      </c>
      <c r="F7">
        <v>13547</v>
      </c>
      <c r="G7">
        <v>14531</v>
      </c>
      <c r="H7">
        <v>15410</v>
      </c>
      <c r="I7">
        <v>16119</v>
      </c>
      <c r="J7">
        <v>16687</v>
      </c>
    </row>
    <row r="9" spans="1:15">
      <c r="A9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1" spans="1:15">
      <c r="A11" t="s">
        <v>119</v>
      </c>
      <c r="B11">
        <v>92</v>
      </c>
      <c r="C11">
        <v>97</v>
      </c>
      <c r="D11">
        <v>99</v>
      </c>
      <c r="E11">
        <v>107</v>
      </c>
      <c r="F11">
        <v>116</v>
      </c>
      <c r="G11">
        <v>123</v>
      </c>
      <c r="H11">
        <v>130</v>
      </c>
      <c r="I11">
        <v>136</v>
      </c>
      <c r="J11">
        <v>140</v>
      </c>
    </row>
    <row r="13" spans="1:15">
      <c r="A13" t="s">
        <v>120</v>
      </c>
      <c r="B13">
        <v>1984</v>
      </c>
      <c r="C13">
        <v>2098</v>
      </c>
      <c r="D13">
        <v>2116</v>
      </c>
      <c r="E13">
        <v>2291</v>
      </c>
      <c r="F13">
        <v>2464</v>
      </c>
      <c r="G13">
        <v>2625</v>
      </c>
      <c r="H13">
        <v>2764</v>
      </c>
      <c r="I13">
        <v>2873</v>
      </c>
      <c r="J13">
        <v>2960</v>
      </c>
    </row>
    <row r="15" spans="1:15">
      <c r="A15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7" spans="1:10">
      <c r="A17" t="s">
        <v>122</v>
      </c>
      <c r="B17">
        <v>2686</v>
      </c>
      <c r="C17">
        <v>2817</v>
      </c>
      <c r="D17">
        <v>2825</v>
      </c>
      <c r="E17">
        <v>3048</v>
      </c>
      <c r="F17">
        <v>3268</v>
      </c>
      <c r="G17">
        <v>3471</v>
      </c>
      <c r="H17">
        <v>3644</v>
      </c>
      <c r="I17">
        <v>3779</v>
      </c>
      <c r="J17">
        <v>3885</v>
      </c>
    </row>
    <row r="19" spans="1:10">
      <c r="A19" t="s">
        <v>21</v>
      </c>
      <c r="B19">
        <f>SUM(B5:B17)</f>
        <v>24821</v>
      </c>
      <c r="C19">
        <f t="shared" ref="C19" si="0">SUM(C5:C17)</f>
        <v>26286</v>
      </c>
      <c r="D19">
        <f t="shared" ref="D19:J19" si="1">SUM(D5:D17)</f>
        <v>26626</v>
      </c>
      <c r="E19">
        <f t="shared" si="1"/>
        <v>28770</v>
      </c>
      <c r="F19">
        <f t="shared" si="1"/>
        <v>30993</v>
      </c>
      <c r="G19">
        <f t="shared" si="1"/>
        <v>33139</v>
      </c>
      <c r="H19">
        <f t="shared" si="1"/>
        <v>35031</v>
      </c>
      <c r="I19">
        <f t="shared" si="1"/>
        <v>36542</v>
      </c>
      <c r="J19">
        <f t="shared" si="1"/>
        <v>37743</v>
      </c>
    </row>
    <row r="20" spans="1:10">
      <c r="A20" t="s">
        <v>132</v>
      </c>
      <c r="C20">
        <f>$N$3*C19</f>
        <v>46.175095929700142</v>
      </c>
      <c r="D20">
        <f t="shared" ref="D20:J20" si="2">$N$3*D19</f>
        <v>46.772354265548046</v>
      </c>
      <c r="E20">
        <f t="shared" si="2"/>
        <v>50.538595065718368</v>
      </c>
      <c r="F20">
        <f t="shared" si="2"/>
        <v>54.44361059686512</v>
      </c>
      <c r="G20">
        <f t="shared" si="2"/>
        <v>58.213364681363956</v>
      </c>
      <c r="H20">
        <f t="shared" si="2"/>
        <v>61.536931656141128</v>
      </c>
      <c r="I20">
        <f t="shared" si="2"/>
        <v>64.191217966335785</v>
      </c>
      <c r="J20">
        <f t="shared" si="2"/>
        <v>66.300945205610304</v>
      </c>
    </row>
    <row r="22" spans="1:10">
      <c r="A22" t="s">
        <v>115</v>
      </c>
      <c r="B22" s="1">
        <v>2010</v>
      </c>
      <c r="C22" s="1">
        <v>2015</v>
      </c>
      <c r="D22" s="1">
        <v>2020</v>
      </c>
      <c r="E22" s="1">
        <v>2025</v>
      </c>
      <c r="F22" s="1">
        <v>2030</v>
      </c>
      <c r="G22" s="1">
        <v>2035</v>
      </c>
      <c r="H22" s="1">
        <v>2040</v>
      </c>
      <c r="I22" s="1">
        <v>2045</v>
      </c>
      <c r="J22" s="1">
        <v>2050</v>
      </c>
    </row>
    <row r="23" spans="1:10">
      <c r="A23" t="s">
        <v>126</v>
      </c>
      <c r="B23">
        <v>39.142862000000001</v>
      </c>
      <c r="C23">
        <v>40.883862999999998</v>
      </c>
      <c r="D23">
        <v>39.796405999999998</v>
      </c>
      <c r="E23">
        <v>42.396808</v>
      </c>
      <c r="F23">
        <v>45.049393999999992</v>
      </c>
      <c r="G23">
        <v>47.527074999999996</v>
      </c>
      <c r="H23">
        <v>49.578336</v>
      </c>
      <c r="I23">
        <v>50.980689000000005</v>
      </c>
      <c r="J23">
        <v>51.956472000000005</v>
      </c>
    </row>
    <row r="24" spans="1:10">
      <c r="A24" t="s">
        <v>123</v>
      </c>
      <c r="B24">
        <v>55194.624432000004</v>
      </c>
      <c r="C24">
        <v>65946.323959999994</v>
      </c>
      <c r="D24">
        <v>69880.244279999999</v>
      </c>
      <c r="E24">
        <v>74910.498080000005</v>
      </c>
      <c r="F24">
        <v>79033.77218</v>
      </c>
      <c r="G24">
        <v>81962.710279999999</v>
      </c>
      <c r="H24">
        <v>83235.624779999998</v>
      </c>
      <c r="I24">
        <v>84729.938480000012</v>
      </c>
      <c r="J24">
        <v>87582.813779999997</v>
      </c>
    </row>
    <row r="25" spans="1:10">
      <c r="A25" t="s">
        <v>124</v>
      </c>
      <c r="B25">
        <v>25424.674439999999</v>
      </c>
      <c r="C25">
        <v>26187.688340000001</v>
      </c>
      <c r="D25">
        <v>25269.584999999999</v>
      </c>
      <c r="E25">
        <v>26688.688399999999</v>
      </c>
      <c r="F25">
        <v>30501.27432</v>
      </c>
      <c r="G25">
        <v>32458.836960000001</v>
      </c>
      <c r="H25">
        <v>33913.119680000003</v>
      </c>
      <c r="I25">
        <v>35842.304080000002</v>
      </c>
      <c r="J25">
        <v>39743.750639999998</v>
      </c>
    </row>
    <row r="26" spans="1:10">
      <c r="A26" t="s">
        <v>127</v>
      </c>
      <c r="B26">
        <v>651355.4942800001</v>
      </c>
      <c r="C26">
        <v>847837.34681200003</v>
      </c>
      <c r="D26">
        <v>989989.46563500003</v>
      </c>
      <c r="E26">
        <v>1117018.1581969999</v>
      </c>
      <c r="F26">
        <v>1166282.3009400002</v>
      </c>
      <c r="G26">
        <v>1184943.5371190002</v>
      </c>
      <c r="H26">
        <v>1075405.4610280001</v>
      </c>
      <c r="I26">
        <v>1064377.8301950002</v>
      </c>
      <c r="J26">
        <v>1114065.683348</v>
      </c>
    </row>
    <row r="27" spans="1:10">
      <c r="A27" t="s">
        <v>131</v>
      </c>
      <c r="C27">
        <f>C26*$N$4</f>
        <v>90.191303398591941</v>
      </c>
      <c r="D27">
        <f t="shared" ref="D27:J27" si="3">D26*$N$4</f>
        <v>105.31317190995959</v>
      </c>
      <c r="E27">
        <f t="shared" si="3"/>
        <v>118.82623947447</v>
      </c>
      <c r="F27">
        <f t="shared" si="3"/>
        <v>124.06686406067465</v>
      </c>
      <c r="G27">
        <f t="shared" si="3"/>
        <v>126.05201041019748</v>
      </c>
      <c r="H27">
        <f t="shared" si="3"/>
        <v>114.3995609261432</v>
      </c>
      <c r="I27">
        <f t="shared" si="3"/>
        <v>113.22646280541686</v>
      </c>
      <c r="J27">
        <f t="shared" si="3"/>
        <v>118.51216088866089</v>
      </c>
    </row>
    <row r="29" spans="1:10">
      <c r="A29" t="s">
        <v>133</v>
      </c>
      <c r="C29">
        <f>C20+C27</f>
        <v>136.36639932829209</v>
      </c>
      <c r="D29">
        <f t="shared" ref="D29:J29" si="4">D20+D27</f>
        <v>152.08552617550765</v>
      </c>
      <c r="E29">
        <f t="shared" si="4"/>
        <v>169.36483454018838</v>
      </c>
      <c r="F29">
        <f t="shared" si="4"/>
        <v>178.51047465753976</v>
      </c>
      <c r="G29">
        <f t="shared" si="4"/>
        <v>184.26537509156145</v>
      </c>
      <c r="H29">
        <f t="shared" si="4"/>
        <v>175.93649258228433</v>
      </c>
      <c r="I29">
        <f t="shared" si="4"/>
        <v>177.41768077175266</v>
      </c>
      <c r="J29">
        <f t="shared" si="4"/>
        <v>184.81310609427118</v>
      </c>
    </row>
    <row r="31" spans="1:10">
      <c r="A31" t="s">
        <v>134</v>
      </c>
      <c r="C31">
        <f>C20/C29+'BLUES data 1'!D18</f>
        <v>0.33865873066459523</v>
      </c>
      <c r="D31">
        <f>D20/D29+'BLUES data 1'!D19</f>
        <v>0.30758001172247418</v>
      </c>
      <c r="E31">
        <f>E20/E29+'BLUES data 1'!D20</f>
        <v>0.29843871370011615</v>
      </c>
      <c r="F31">
        <f>F20/F29+'BLUES data 1'!D21</f>
        <v>0.30502695113410599</v>
      </c>
      <c r="G31">
        <f>G20/G29+'BLUES data 1'!D22</f>
        <v>0.31596145168090167</v>
      </c>
      <c r="H31">
        <f>H20/H29+'BLUES data 1'!D23</f>
        <v>0.34981396852880892</v>
      </c>
      <c r="I31">
        <f>I20/I29+'BLUES data 1'!D24</f>
        <v>0.36185635779032649</v>
      </c>
      <c r="J31">
        <f>J20/J29+'BLUES data 1'!D25</f>
        <v>0.35879254291575385</v>
      </c>
    </row>
  </sheetData>
  <mergeCells count="1">
    <mergeCell ref="A1:F1"/>
  </mergeCells>
  <phoneticPr fontId="8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2"/>
  <sheetViews>
    <sheetView workbookViewId="0">
      <selection activeCell="L2" sqref="L2"/>
    </sheetView>
  </sheetViews>
  <sheetFormatPr defaultRowHeight="14.4"/>
  <cols>
    <col min="1" max="1" width="27" customWidth="1"/>
    <col min="2" max="4" width="12.109375" customWidth="1"/>
    <col min="5" max="5" width="11.109375" customWidth="1"/>
    <col min="6" max="37" width="10.5546875" bestFit="1" customWidth="1"/>
  </cols>
  <sheetData>
    <row r="1" spans="1:37">
      <c r="A1" t="s">
        <v>18</v>
      </c>
      <c r="B1">
        <v>2015</v>
      </c>
      <c r="C1">
        <v>2016</v>
      </c>
      <c r="D1">
        <v>2017</v>
      </c>
      <c r="E1" s="8">
        <v>2018</v>
      </c>
      <c r="F1">
        <v>2019</v>
      </c>
      <c r="G1" s="8">
        <v>2020</v>
      </c>
      <c r="H1">
        <v>2021</v>
      </c>
      <c r="I1" s="8">
        <v>2022</v>
      </c>
      <c r="J1">
        <v>2023</v>
      </c>
      <c r="K1" s="8">
        <v>2024</v>
      </c>
      <c r="L1">
        <v>2025</v>
      </c>
      <c r="M1" s="8">
        <v>2026</v>
      </c>
      <c r="N1">
        <v>2027</v>
      </c>
      <c r="O1" s="8">
        <v>2028</v>
      </c>
      <c r="P1">
        <v>2029</v>
      </c>
      <c r="Q1" s="8">
        <v>2030</v>
      </c>
      <c r="R1">
        <v>2031</v>
      </c>
      <c r="S1" s="8">
        <v>2032</v>
      </c>
      <c r="T1">
        <v>2033</v>
      </c>
      <c r="U1" s="8">
        <v>2034</v>
      </c>
      <c r="V1">
        <v>2035</v>
      </c>
      <c r="W1" s="8">
        <v>2036</v>
      </c>
      <c r="X1">
        <v>2037</v>
      </c>
      <c r="Y1" s="8">
        <v>2038</v>
      </c>
      <c r="Z1">
        <v>2039</v>
      </c>
      <c r="AA1" s="8">
        <v>2040</v>
      </c>
      <c r="AB1">
        <v>2041</v>
      </c>
      <c r="AC1" s="8">
        <v>2042</v>
      </c>
      <c r="AD1">
        <v>2043</v>
      </c>
      <c r="AE1" s="8">
        <v>2044</v>
      </c>
      <c r="AF1">
        <v>2045</v>
      </c>
      <c r="AG1" s="8">
        <v>2046</v>
      </c>
      <c r="AH1">
        <v>2047</v>
      </c>
      <c r="AI1" s="8">
        <v>2048</v>
      </c>
      <c r="AJ1">
        <v>2049</v>
      </c>
      <c r="AK1" s="8">
        <v>2050</v>
      </c>
    </row>
    <row r="2" spans="1:37">
      <c r="A2" t="s">
        <v>17</v>
      </c>
      <c r="B2" s="39">
        <f>'BLUES data 2'!C31</f>
        <v>0.33865873066459523</v>
      </c>
      <c r="C2" s="39">
        <f>$B2+(C1-$B$1)*($G$2-$B$2)/($G$1-$B$1)</f>
        <v>0.33244298687617102</v>
      </c>
      <c r="D2" s="39">
        <f>$B2+(D1-$B$1)*($G$2-$B$2)/($G$1-$B$1)</f>
        <v>0.32622724308774681</v>
      </c>
      <c r="E2" s="39">
        <f t="shared" ref="E2:F2" si="0">$B2+(E1-$B$1)*($G$2-$B$2)/($G$1-$B$1)</f>
        <v>0.3200114992993226</v>
      </c>
      <c r="F2" s="39">
        <f t="shared" si="0"/>
        <v>0.31379575551089839</v>
      </c>
      <c r="G2" s="39">
        <f>'BLUES data 2'!D31</f>
        <v>0.30758001172247418</v>
      </c>
      <c r="H2" s="39">
        <f>$G2+(H1-$G$1)*($L$2-$G$2)/($L$1-$G$1)</f>
        <v>0.3057517521180026</v>
      </c>
      <c r="I2" s="39">
        <f t="shared" ref="I2:K2" si="1">$G2+(I1-$G$1)*($L$2-$G$2)/($L$1-$G$1)</f>
        <v>0.30392349251353096</v>
      </c>
      <c r="J2" s="39">
        <f>$G2+(J1-$G$1)*($L$2-$G$2)/($L$1-$G$1)</f>
        <v>0.30209523290905937</v>
      </c>
      <c r="K2" s="39">
        <f t="shared" si="1"/>
        <v>0.30026697330458774</v>
      </c>
      <c r="L2" s="39">
        <f>'BLUES data 2'!E31</f>
        <v>0.29843871370011615</v>
      </c>
      <c r="M2" s="39">
        <f>$L2+(M1-$L$1)*($Q$2-$L$2)/($Q$1-$L$1)</f>
        <v>0.29975636118691412</v>
      </c>
      <c r="N2" s="39">
        <f t="shared" ref="N2:P2" si="2">$L2+(N1-$L$1)*($Q$2-$L$2)/($Q$1-$L$1)</f>
        <v>0.30107400867371209</v>
      </c>
      <c r="O2" s="39">
        <f t="shared" si="2"/>
        <v>0.30239165616051006</v>
      </c>
      <c r="P2" s="39">
        <f t="shared" si="2"/>
        <v>0.30370930364730803</v>
      </c>
      <c r="Q2" s="39">
        <f>'BLUES data 2'!F31</f>
        <v>0.30502695113410599</v>
      </c>
      <c r="R2" s="39">
        <f>$Q2+(R1-$Q$1)*($V$2-$Q$2)/($V$1-$Q$1)</f>
        <v>0.30721385124346512</v>
      </c>
      <c r="S2" s="39">
        <f t="shared" ref="S2:U2" si="3">$Q2+(S1-$Q$1)*($V$2-$Q$2)/($V$1-$Q$1)</f>
        <v>0.30940075135282424</v>
      </c>
      <c r="T2" s="39">
        <f t="shared" si="3"/>
        <v>0.31158765146218342</v>
      </c>
      <c r="U2" s="39">
        <f t="shared" si="3"/>
        <v>0.31377455157154255</v>
      </c>
      <c r="V2" s="39">
        <f>'BLUES data 2'!G31</f>
        <v>0.31596145168090167</v>
      </c>
      <c r="W2" s="39">
        <f>$V2+(W1-$V$1)*($AA$2-$V$2)/($AA$1-$V$1)</f>
        <v>0.32273195505048313</v>
      </c>
      <c r="X2" s="39">
        <f t="shared" ref="X2:Z2" si="4">$V2+(X1-$V$1)*($AA$2-$V$2)/($AA$1-$V$1)</f>
        <v>0.32950245842006459</v>
      </c>
      <c r="Y2" s="39">
        <f t="shared" si="4"/>
        <v>0.336272961789646</v>
      </c>
      <c r="Z2" s="39">
        <f t="shared" si="4"/>
        <v>0.34304346515922746</v>
      </c>
      <c r="AA2" s="39">
        <f>'BLUES data 2'!H31</f>
        <v>0.34981396852880892</v>
      </c>
      <c r="AB2" s="39">
        <f>$AA2+(AB1-$AA$1)*($AF$2-$AA$2)/($AF$1-$AA$1)</f>
        <v>0.35222244638111244</v>
      </c>
      <c r="AC2" s="39">
        <f t="shared" ref="AC2:AE2" si="5">$AA2+(AC1-$AA$1)*($AF$2-$AA$2)/($AF$1-$AA$1)</f>
        <v>0.35463092423341597</v>
      </c>
      <c r="AD2" s="39">
        <f t="shared" si="5"/>
        <v>0.35703940208571944</v>
      </c>
      <c r="AE2" s="39">
        <f t="shared" si="5"/>
        <v>0.35944787993802296</v>
      </c>
      <c r="AF2" s="39">
        <f>'BLUES data 2'!I31</f>
        <v>0.36185635779032649</v>
      </c>
      <c r="AG2" s="39">
        <f>$AF2+(AG1-$AF$1)*($AK$2-$AF$2)/($AK$1-$AF$1)</f>
        <v>0.36124359481541196</v>
      </c>
      <c r="AH2" s="39">
        <f t="shared" ref="AH2:AJ2" si="6">$AF2+(AH1-$AF$1)*($AK$2-$AF$2)/($AK$1-$AF$1)</f>
        <v>0.36063083184049743</v>
      </c>
      <c r="AI2" s="39">
        <f t="shared" si="6"/>
        <v>0.36001806886558291</v>
      </c>
      <c r="AJ2" s="39">
        <f t="shared" si="6"/>
        <v>0.35940530589066838</v>
      </c>
      <c r="AK2" s="39">
        <f>'BLUES data 2'!J31</f>
        <v>0.35879254291575385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About</vt:lpstr>
      <vt:lpstr>Data IBGE</vt:lpstr>
      <vt:lpstr>Data</vt:lpstr>
      <vt:lpstr>BLUES data 1</vt:lpstr>
      <vt:lpstr>BLUES data 2</vt:lpstr>
      <vt:lpstr>BSoAIGtAP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Marianne Zanon Zotin</cp:lastModifiedBy>
  <dcterms:created xsi:type="dcterms:W3CDTF">2019-05-23T23:56:03Z</dcterms:created>
  <dcterms:modified xsi:type="dcterms:W3CDTF">2020-04-19T16:24:36Z</dcterms:modified>
</cp:coreProperties>
</file>