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z\OneDrive\Pós-graduação\3 - Projetos\projeto EPS\Variáveis feitas\Variáveis marianne FINAL\indst\TNRbI\"/>
    </mc:Choice>
  </mc:AlternateContent>
  <xr:revisionPtr revIDLastSave="0" documentId="8_{CDE6BBC1-92B5-4C52-A624-9BCB6261C534}" xr6:coauthVersionLast="45" xr6:coauthVersionMax="45" xr10:uidLastSave="{00000000-0000-0000-0000-000000000000}"/>
  <bookViews>
    <workbookView xWindow="-19308" yWindow="-108" windowWidth="19416" windowHeight="10416" xr2:uid="{00000000-000D-0000-FFFF-FFFF00000000}"/>
  </bookViews>
  <sheets>
    <sheet name="About" sheetId="1" r:id="rId1"/>
    <sheet name="Value of Shipments" sheetId="5" r:id="rId2"/>
    <sheet name="TNRbI" sheetId="3" r:id="rId3"/>
  </sheets>
  <definedNames>
    <definedName name="currency_conv">About!$A$27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" l="1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B3" i="3" l="1"/>
  <c r="G3" i="5" l="1"/>
  <c r="H52" i="5"/>
  <c r="G2" i="3" l="1"/>
  <c r="L2" i="3"/>
  <c r="Q2" i="3"/>
  <c r="V2" i="3"/>
  <c r="AA2" i="3"/>
  <c r="AF2" i="3"/>
  <c r="AK2" i="3"/>
  <c r="G3" i="3"/>
  <c r="L3" i="3"/>
  <c r="Q3" i="3"/>
  <c r="V3" i="3"/>
  <c r="AA3" i="3"/>
  <c r="AF3" i="3"/>
  <c r="AK3" i="3"/>
  <c r="G4" i="3"/>
  <c r="L4" i="3"/>
  <c r="Q4" i="3"/>
  <c r="V4" i="3"/>
  <c r="AA4" i="3"/>
  <c r="AF4" i="3"/>
  <c r="AK4" i="3"/>
  <c r="G5" i="3"/>
  <c r="L5" i="3"/>
  <c r="Q5" i="3"/>
  <c r="V5" i="3"/>
  <c r="AA5" i="3"/>
  <c r="AF5" i="3"/>
  <c r="AK5" i="3"/>
  <c r="G6" i="3"/>
  <c r="L6" i="3"/>
  <c r="Q6" i="3"/>
  <c r="V6" i="3"/>
  <c r="AA6" i="3"/>
  <c r="AF6" i="3"/>
  <c r="AK6" i="3"/>
  <c r="G8" i="3"/>
  <c r="L8" i="3"/>
  <c r="Q8" i="3"/>
  <c r="V8" i="3"/>
  <c r="AA8" i="3"/>
  <c r="AF8" i="3"/>
  <c r="AK8" i="3"/>
  <c r="G9" i="3"/>
  <c r="L9" i="3"/>
  <c r="Q9" i="3"/>
  <c r="V9" i="3"/>
  <c r="AA9" i="3"/>
  <c r="AF9" i="3"/>
  <c r="AK9" i="3"/>
  <c r="B9" i="3"/>
  <c r="B8" i="3"/>
  <c r="B6" i="3"/>
  <c r="B4" i="3"/>
  <c r="B2" i="3"/>
  <c r="B26" i="5" l="1"/>
  <c r="B6" i="1"/>
  <c r="AQ49" i="5"/>
  <c r="AO21" i="5"/>
  <c r="AP21" i="5" s="1"/>
  <c r="AQ21" i="5" s="1"/>
  <c r="AN58" i="5"/>
  <c r="AO58" i="5" s="1"/>
  <c r="AP58" i="5" s="1"/>
  <c r="AQ58" i="5" s="1"/>
  <c r="AJ18" i="5"/>
  <c r="AJ50" i="5"/>
  <c r="AK50" i="5" s="1"/>
  <c r="AL50" i="5" s="1"/>
  <c r="AJ51" i="5"/>
  <c r="AK51" i="5" s="1"/>
  <c r="AL51" i="5" s="1"/>
  <c r="AI51" i="5"/>
  <c r="AF37" i="5"/>
  <c r="AG37" i="5" s="1"/>
  <c r="AE35" i="5"/>
  <c r="AF35" i="5" s="1"/>
  <c r="AG35" i="5" s="1"/>
  <c r="AD34" i="5"/>
  <c r="AE34" i="5" s="1"/>
  <c r="AF34" i="5" s="1"/>
  <c r="AG34" i="5" s="1"/>
  <c r="AD50" i="5"/>
  <c r="AE50" i="5" s="1"/>
  <c r="AF50" i="5" s="1"/>
  <c r="AG50" i="5" s="1"/>
  <c r="Z16" i="5"/>
  <c r="AA16" i="5" s="1"/>
  <c r="AB16" i="5" s="1"/>
  <c r="Z41" i="5"/>
  <c r="AA41" i="5" s="1"/>
  <c r="AB41" i="5" s="1"/>
  <c r="Z56" i="5"/>
  <c r="AA56" i="5" s="1"/>
  <c r="AB56" i="5" s="1"/>
  <c r="Y33" i="5"/>
  <c r="Z33" i="5" s="1"/>
  <c r="AA33" i="5" s="1"/>
  <c r="AB33" i="5" s="1"/>
  <c r="Y41" i="5"/>
  <c r="Y54" i="5"/>
  <c r="Z54" i="5" s="1"/>
  <c r="AA54" i="5" s="1"/>
  <c r="AB54" i="5" s="1"/>
  <c r="Y58" i="5"/>
  <c r="Z58" i="5" s="1"/>
  <c r="AA58" i="5" s="1"/>
  <c r="AB58" i="5" s="1"/>
  <c r="W35" i="5"/>
  <c r="V20" i="5"/>
  <c r="W20" i="5" s="1"/>
  <c r="V51" i="5"/>
  <c r="W51" i="5" s="1"/>
  <c r="E16" i="5"/>
  <c r="F16" i="5" s="1"/>
  <c r="G16" i="5" s="1"/>
  <c r="H16" i="5" s="1"/>
  <c r="AR60" i="5"/>
  <c r="BK52" i="5" s="1"/>
  <c r="AM60" i="5"/>
  <c r="BJ43" i="5" s="1"/>
  <c r="AH60" i="5"/>
  <c r="BI58" i="5" s="1"/>
  <c r="AC60" i="5"/>
  <c r="BH57" i="5" s="1"/>
  <c r="X60" i="5"/>
  <c r="S60" i="5"/>
  <c r="N60" i="5"/>
  <c r="BE58" i="5" s="1"/>
  <c r="I60" i="5"/>
  <c r="D60" i="5"/>
  <c r="BC57" i="5" s="1"/>
  <c r="BK58" i="5"/>
  <c r="BA58" i="5"/>
  <c r="AZ58" i="5"/>
  <c r="AI58" i="5" s="1"/>
  <c r="AJ58" i="5" s="1"/>
  <c r="AK58" i="5" s="1"/>
  <c r="AL58" i="5" s="1"/>
  <c r="AY58" i="5"/>
  <c r="AD58" i="5" s="1"/>
  <c r="AE58" i="5" s="1"/>
  <c r="AF58" i="5" s="1"/>
  <c r="AG58" i="5" s="1"/>
  <c r="AX58" i="5"/>
  <c r="AW58" i="5"/>
  <c r="T58" i="5" s="1"/>
  <c r="U58" i="5" s="1"/>
  <c r="V58" i="5" s="1"/>
  <c r="W58" i="5" s="1"/>
  <c r="AV58" i="5"/>
  <c r="O58" i="5" s="1"/>
  <c r="P58" i="5" s="1"/>
  <c r="Q58" i="5" s="1"/>
  <c r="R58" i="5" s="1"/>
  <c r="AU58" i="5"/>
  <c r="J58" i="5" s="1"/>
  <c r="K58" i="5" s="1"/>
  <c r="L58" i="5" s="1"/>
  <c r="M58" i="5" s="1"/>
  <c r="AT58" i="5"/>
  <c r="E58" i="5" s="1"/>
  <c r="F58" i="5" s="1"/>
  <c r="G58" i="5" s="1"/>
  <c r="H58" i="5" s="1"/>
  <c r="BA57" i="5"/>
  <c r="AN57" i="5" s="1"/>
  <c r="AO57" i="5" s="1"/>
  <c r="AP57" i="5" s="1"/>
  <c r="AQ57" i="5" s="1"/>
  <c r="AZ57" i="5"/>
  <c r="AI57" i="5" s="1"/>
  <c r="AJ57" i="5" s="1"/>
  <c r="AK57" i="5" s="1"/>
  <c r="AL57" i="5" s="1"/>
  <c r="AY57" i="5"/>
  <c r="AD57" i="5" s="1"/>
  <c r="AE57" i="5" s="1"/>
  <c r="AF57" i="5" s="1"/>
  <c r="AG57" i="5" s="1"/>
  <c r="AX57" i="5"/>
  <c r="Y57" i="5" s="1"/>
  <c r="Z57" i="5" s="1"/>
  <c r="AA57" i="5" s="1"/>
  <c r="AB57" i="5" s="1"/>
  <c r="AW57" i="5"/>
  <c r="T57" i="5" s="1"/>
  <c r="U57" i="5" s="1"/>
  <c r="V57" i="5" s="1"/>
  <c r="W57" i="5" s="1"/>
  <c r="AV57" i="5"/>
  <c r="O57" i="5" s="1"/>
  <c r="P57" i="5" s="1"/>
  <c r="Q57" i="5" s="1"/>
  <c r="R57" i="5" s="1"/>
  <c r="AU57" i="5"/>
  <c r="J57" i="5" s="1"/>
  <c r="K57" i="5" s="1"/>
  <c r="L57" i="5" s="1"/>
  <c r="M57" i="5" s="1"/>
  <c r="AT57" i="5"/>
  <c r="E57" i="5" s="1"/>
  <c r="F57" i="5" s="1"/>
  <c r="G57" i="5" s="1"/>
  <c r="H57" i="5" s="1"/>
  <c r="BA56" i="5"/>
  <c r="AN56" i="5" s="1"/>
  <c r="AO56" i="5" s="1"/>
  <c r="AP56" i="5" s="1"/>
  <c r="AQ56" i="5" s="1"/>
  <c r="AZ56" i="5"/>
  <c r="AI56" i="5" s="1"/>
  <c r="AJ56" i="5" s="1"/>
  <c r="AK56" i="5" s="1"/>
  <c r="AL56" i="5" s="1"/>
  <c r="AY56" i="5"/>
  <c r="AD56" i="5" s="1"/>
  <c r="AE56" i="5" s="1"/>
  <c r="AF56" i="5" s="1"/>
  <c r="AG56" i="5" s="1"/>
  <c r="AX56" i="5"/>
  <c r="Y56" i="5" s="1"/>
  <c r="AW56" i="5"/>
  <c r="T56" i="5" s="1"/>
  <c r="U56" i="5" s="1"/>
  <c r="V56" i="5" s="1"/>
  <c r="W56" i="5" s="1"/>
  <c r="AV56" i="5"/>
  <c r="O56" i="5" s="1"/>
  <c r="P56" i="5" s="1"/>
  <c r="Q56" i="5" s="1"/>
  <c r="R56" i="5" s="1"/>
  <c r="AU56" i="5"/>
  <c r="J56" i="5" s="1"/>
  <c r="K56" i="5" s="1"/>
  <c r="L56" i="5" s="1"/>
  <c r="M56" i="5" s="1"/>
  <c r="AT56" i="5"/>
  <c r="E56" i="5" s="1"/>
  <c r="F56" i="5" s="1"/>
  <c r="G56" i="5" s="1"/>
  <c r="H56" i="5" s="1"/>
  <c r="BC55" i="5"/>
  <c r="BA55" i="5"/>
  <c r="AN55" i="5" s="1"/>
  <c r="AO55" i="5" s="1"/>
  <c r="AP55" i="5" s="1"/>
  <c r="AQ55" i="5" s="1"/>
  <c r="AZ55" i="5"/>
  <c r="AI55" i="5" s="1"/>
  <c r="AJ55" i="5" s="1"/>
  <c r="AK55" i="5" s="1"/>
  <c r="AL55" i="5" s="1"/>
  <c r="AY55" i="5"/>
  <c r="AD55" i="5" s="1"/>
  <c r="AE55" i="5" s="1"/>
  <c r="AF55" i="5" s="1"/>
  <c r="AG55" i="5" s="1"/>
  <c r="AX55" i="5"/>
  <c r="Y55" i="5" s="1"/>
  <c r="Z55" i="5" s="1"/>
  <c r="AA55" i="5" s="1"/>
  <c r="AB55" i="5" s="1"/>
  <c r="AW55" i="5"/>
  <c r="T55" i="5" s="1"/>
  <c r="U55" i="5" s="1"/>
  <c r="V55" i="5" s="1"/>
  <c r="W55" i="5" s="1"/>
  <c r="AV55" i="5"/>
  <c r="O55" i="5" s="1"/>
  <c r="P55" i="5" s="1"/>
  <c r="Q55" i="5" s="1"/>
  <c r="R55" i="5" s="1"/>
  <c r="AU55" i="5"/>
  <c r="J55" i="5" s="1"/>
  <c r="K55" i="5" s="1"/>
  <c r="L55" i="5" s="1"/>
  <c r="M55" i="5" s="1"/>
  <c r="AT55" i="5"/>
  <c r="E55" i="5" s="1"/>
  <c r="F55" i="5" s="1"/>
  <c r="G55" i="5" s="1"/>
  <c r="H55" i="5" s="1"/>
  <c r="BK54" i="5"/>
  <c r="BA54" i="5"/>
  <c r="AN54" i="5" s="1"/>
  <c r="AO54" i="5" s="1"/>
  <c r="AP54" i="5" s="1"/>
  <c r="AQ54" i="5" s="1"/>
  <c r="AZ54" i="5"/>
  <c r="AI54" i="5" s="1"/>
  <c r="AJ54" i="5" s="1"/>
  <c r="AK54" i="5" s="1"/>
  <c r="AL54" i="5" s="1"/>
  <c r="AY54" i="5"/>
  <c r="AD54" i="5" s="1"/>
  <c r="AE54" i="5" s="1"/>
  <c r="AF54" i="5" s="1"/>
  <c r="AG54" i="5" s="1"/>
  <c r="AX54" i="5"/>
  <c r="AW54" i="5"/>
  <c r="T54" i="5" s="1"/>
  <c r="U54" i="5" s="1"/>
  <c r="V54" i="5" s="1"/>
  <c r="W54" i="5" s="1"/>
  <c r="AV54" i="5"/>
  <c r="O54" i="5" s="1"/>
  <c r="P54" i="5" s="1"/>
  <c r="Q54" i="5" s="1"/>
  <c r="R54" i="5" s="1"/>
  <c r="AU54" i="5"/>
  <c r="J54" i="5" s="1"/>
  <c r="K54" i="5" s="1"/>
  <c r="L54" i="5" s="1"/>
  <c r="M54" i="5" s="1"/>
  <c r="AT54" i="5"/>
  <c r="E54" i="5" s="1"/>
  <c r="F54" i="5" s="1"/>
  <c r="G54" i="5" s="1"/>
  <c r="H54" i="5" s="1"/>
  <c r="BA53" i="5"/>
  <c r="AN53" i="5" s="1"/>
  <c r="AO53" i="5" s="1"/>
  <c r="AP53" i="5" s="1"/>
  <c r="AQ53" i="5" s="1"/>
  <c r="AZ53" i="5"/>
  <c r="AI53" i="5" s="1"/>
  <c r="AJ53" i="5" s="1"/>
  <c r="AK53" i="5" s="1"/>
  <c r="AL53" i="5" s="1"/>
  <c r="AY53" i="5"/>
  <c r="AD53" i="5" s="1"/>
  <c r="AE53" i="5" s="1"/>
  <c r="AF53" i="5" s="1"/>
  <c r="AG53" i="5" s="1"/>
  <c r="AX53" i="5"/>
  <c r="Y53" i="5" s="1"/>
  <c r="Z53" i="5" s="1"/>
  <c r="AA53" i="5" s="1"/>
  <c r="AB53" i="5" s="1"/>
  <c r="AW53" i="5"/>
  <c r="T53" i="5" s="1"/>
  <c r="U53" i="5" s="1"/>
  <c r="V53" i="5" s="1"/>
  <c r="W53" i="5" s="1"/>
  <c r="AV53" i="5"/>
  <c r="O53" i="5" s="1"/>
  <c r="P53" i="5" s="1"/>
  <c r="Q53" i="5" s="1"/>
  <c r="R53" i="5" s="1"/>
  <c r="AU53" i="5"/>
  <c r="J53" i="5" s="1"/>
  <c r="K53" i="5" s="1"/>
  <c r="L53" i="5" s="1"/>
  <c r="M53" i="5" s="1"/>
  <c r="AT53" i="5"/>
  <c r="E53" i="5" s="1"/>
  <c r="F53" i="5" s="1"/>
  <c r="G53" i="5" s="1"/>
  <c r="H53" i="5" s="1"/>
  <c r="BA52" i="5"/>
  <c r="AN52" i="5" s="1"/>
  <c r="AO52" i="5" s="1"/>
  <c r="AP52" i="5" s="1"/>
  <c r="AQ52" i="5" s="1"/>
  <c r="AZ52" i="5"/>
  <c r="AI52" i="5" s="1"/>
  <c r="AJ52" i="5" s="1"/>
  <c r="AK52" i="5" s="1"/>
  <c r="AL52" i="5" s="1"/>
  <c r="AY52" i="5"/>
  <c r="AD52" i="5" s="1"/>
  <c r="AE52" i="5" s="1"/>
  <c r="AF52" i="5" s="1"/>
  <c r="AG52" i="5" s="1"/>
  <c r="AX52" i="5"/>
  <c r="Y52" i="5" s="1"/>
  <c r="Z52" i="5" s="1"/>
  <c r="AA52" i="5" s="1"/>
  <c r="AB52" i="5" s="1"/>
  <c r="AW52" i="5"/>
  <c r="T52" i="5" s="1"/>
  <c r="U52" i="5" s="1"/>
  <c r="V52" i="5" s="1"/>
  <c r="W52" i="5" s="1"/>
  <c r="AV52" i="5"/>
  <c r="O52" i="5" s="1"/>
  <c r="P52" i="5" s="1"/>
  <c r="Q52" i="5" s="1"/>
  <c r="R52" i="5" s="1"/>
  <c r="AU52" i="5"/>
  <c r="J52" i="5" s="1"/>
  <c r="K52" i="5" s="1"/>
  <c r="L52" i="5" s="1"/>
  <c r="M52" i="5" s="1"/>
  <c r="AT52" i="5"/>
  <c r="E52" i="5" s="1"/>
  <c r="F52" i="5" s="1"/>
  <c r="G52" i="5" s="1"/>
  <c r="BK51" i="5"/>
  <c r="BJ51" i="5"/>
  <c r="BA51" i="5"/>
  <c r="AN51" i="5" s="1"/>
  <c r="AO51" i="5" s="1"/>
  <c r="AP51" i="5" s="1"/>
  <c r="AQ51" i="5" s="1"/>
  <c r="AZ51" i="5"/>
  <c r="AY51" i="5"/>
  <c r="AD51" i="5" s="1"/>
  <c r="AE51" i="5" s="1"/>
  <c r="AF51" i="5" s="1"/>
  <c r="AG51" i="5" s="1"/>
  <c r="AX51" i="5"/>
  <c r="Y51" i="5" s="1"/>
  <c r="Z51" i="5" s="1"/>
  <c r="AA51" i="5" s="1"/>
  <c r="AB51" i="5" s="1"/>
  <c r="AW51" i="5"/>
  <c r="T51" i="5" s="1"/>
  <c r="U51" i="5" s="1"/>
  <c r="AV51" i="5"/>
  <c r="O51" i="5" s="1"/>
  <c r="P51" i="5" s="1"/>
  <c r="Q51" i="5" s="1"/>
  <c r="R51" i="5" s="1"/>
  <c r="AU51" i="5"/>
  <c r="J51" i="5" s="1"/>
  <c r="K51" i="5" s="1"/>
  <c r="L51" i="5" s="1"/>
  <c r="M51" i="5" s="1"/>
  <c r="AT51" i="5"/>
  <c r="E51" i="5" s="1"/>
  <c r="F51" i="5" s="1"/>
  <c r="G51" i="5" s="1"/>
  <c r="H51" i="5" s="1"/>
  <c r="BC50" i="5"/>
  <c r="BA50" i="5"/>
  <c r="AN50" i="5" s="1"/>
  <c r="AO50" i="5" s="1"/>
  <c r="AP50" i="5" s="1"/>
  <c r="AQ50" i="5" s="1"/>
  <c r="AZ50" i="5"/>
  <c r="AI50" i="5" s="1"/>
  <c r="AY50" i="5"/>
  <c r="AX50" i="5"/>
  <c r="Y50" i="5" s="1"/>
  <c r="Z50" i="5" s="1"/>
  <c r="AA50" i="5" s="1"/>
  <c r="AB50" i="5" s="1"/>
  <c r="AW50" i="5"/>
  <c r="T50" i="5" s="1"/>
  <c r="U50" i="5" s="1"/>
  <c r="V50" i="5" s="1"/>
  <c r="W50" i="5" s="1"/>
  <c r="AV50" i="5"/>
  <c r="O50" i="5" s="1"/>
  <c r="P50" i="5" s="1"/>
  <c r="Q50" i="5" s="1"/>
  <c r="R50" i="5" s="1"/>
  <c r="AU50" i="5"/>
  <c r="J50" i="5" s="1"/>
  <c r="K50" i="5" s="1"/>
  <c r="L50" i="5" s="1"/>
  <c r="M50" i="5" s="1"/>
  <c r="AT50" i="5"/>
  <c r="E50" i="5" s="1"/>
  <c r="F50" i="5" s="1"/>
  <c r="G50" i="5" s="1"/>
  <c r="H50" i="5" s="1"/>
  <c r="BA49" i="5"/>
  <c r="AN49" i="5" s="1"/>
  <c r="AO49" i="5" s="1"/>
  <c r="AP49" i="5" s="1"/>
  <c r="AZ49" i="5"/>
  <c r="AI49" i="5" s="1"/>
  <c r="AJ49" i="5" s="1"/>
  <c r="AK49" i="5" s="1"/>
  <c r="AL49" i="5" s="1"/>
  <c r="AY49" i="5"/>
  <c r="AD49" i="5" s="1"/>
  <c r="AE49" i="5" s="1"/>
  <c r="AF49" i="5" s="1"/>
  <c r="AG49" i="5" s="1"/>
  <c r="AX49" i="5"/>
  <c r="Y49" i="5" s="1"/>
  <c r="Z49" i="5" s="1"/>
  <c r="AA49" i="5" s="1"/>
  <c r="AB49" i="5" s="1"/>
  <c r="AW49" i="5"/>
  <c r="T49" i="5" s="1"/>
  <c r="U49" i="5" s="1"/>
  <c r="V49" i="5" s="1"/>
  <c r="W49" i="5" s="1"/>
  <c r="AV49" i="5"/>
  <c r="O49" i="5" s="1"/>
  <c r="P49" i="5" s="1"/>
  <c r="Q49" i="5" s="1"/>
  <c r="R49" i="5" s="1"/>
  <c r="AU49" i="5"/>
  <c r="J49" i="5" s="1"/>
  <c r="K49" i="5" s="1"/>
  <c r="L49" i="5" s="1"/>
  <c r="M49" i="5" s="1"/>
  <c r="AT49" i="5"/>
  <c r="E49" i="5" s="1"/>
  <c r="F49" i="5" s="1"/>
  <c r="G49" i="5" s="1"/>
  <c r="H49" i="5" s="1"/>
  <c r="BA48" i="5"/>
  <c r="AN48" i="5" s="1"/>
  <c r="AO48" i="5" s="1"/>
  <c r="AP48" i="5" s="1"/>
  <c r="AQ48" i="5" s="1"/>
  <c r="AZ48" i="5"/>
  <c r="AI48" i="5" s="1"/>
  <c r="AJ48" i="5" s="1"/>
  <c r="AK48" i="5" s="1"/>
  <c r="AL48" i="5" s="1"/>
  <c r="AY48" i="5"/>
  <c r="AD48" i="5" s="1"/>
  <c r="AE48" i="5" s="1"/>
  <c r="AF48" i="5" s="1"/>
  <c r="AG48" i="5" s="1"/>
  <c r="AX48" i="5"/>
  <c r="Y48" i="5" s="1"/>
  <c r="Z48" i="5" s="1"/>
  <c r="AA48" i="5" s="1"/>
  <c r="AB48" i="5" s="1"/>
  <c r="AW48" i="5"/>
  <c r="T48" i="5" s="1"/>
  <c r="U48" i="5" s="1"/>
  <c r="V48" i="5" s="1"/>
  <c r="W48" i="5" s="1"/>
  <c r="AV48" i="5"/>
  <c r="O48" i="5" s="1"/>
  <c r="P48" i="5" s="1"/>
  <c r="Q48" i="5" s="1"/>
  <c r="R48" i="5" s="1"/>
  <c r="AU48" i="5"/>
  <c r="J48" i="5" s="1"/>
  <c r="K48" i="5" s="1"/>
  <c r="L48" i="5" s="1"/>
  <c r="M48" i="5" s="1"/>
  <c r="AT48" i="5"/>
  <c r="E48" i="5" s="1"/>
  <c r="F48" i="5" s="1"/>
  <c r="G48" i="5" s="1"/>
  <c r="H48" i="5" s="1"/>
  <c r="BK47" i="5"/>
  <c r="BG47" i="5"/>
  <c r="BA47" i="5"/>
  <c r="AN47" i="5" s="1"/>
  <c r="AO47" i="5" s="1"/>
  <c r="AP47" i="5" s="1"/>
  <c r="AQ47" i="5" s="1"/>
  <c r="AZ47" i="5"/>
  <c r="AI47" i="5" s="1"/>
  <c r="AJ47" i="5" s="1"/>
  <c r="AK47" i="5" s="1"/>
  <c r="AL47" i="5" s="1"/>
  <c r="AY47" i="5"/>
  <c r="AD47" i="5" s="1"/>
  <c r="AE47" i="5" s="1"/>
  <c r="AF47" i="5" s="1"/>
  <c r="AG47" i="5" s="1"/>
  <c r="AX47" i="5"/>
  <c r="Y47" i="5" s="1"/>
  <c r="Z47" i="5" s="1"/>
  <c r="AA47" i="5" s="1"/>
  <c r="AB47" i="5" s="1"/>
  <c r="AW47" i="5"/>
  <c r="T47" i="5" s="1"/>
  <c r="U47" i="5" s="1"/>
  <c r="V47" i="5" s="1"/>
  <c r="W47" i="5" s="1"/>
  <c r="AV47" i="5"/>
  <c r="O47" i="5" s="1"/>
  <c r="P47" i="5" s="1"/>
  <c r="Q47" i="5" s="1"/>
  <c r="R47" i="5" s="1"/>
  <c r="AU47" i="5"/>
  <c r="J47" i="5" s="1"/>
  <c r="K47" i="5" s="1"/>
  <c r="L47" i="5" s="1"/>
  <c r="M47" i="5" s="1"/>
  <c r="AT47" i="5"/>
  <c r="E47" i="5" s="1"/>
  <c r="F47" i="5" s="1"/>
  <c r="G47" i="5" s="1"/>
  <c r="H47" i="5" s="1"/>
  <c r="BG46" i="5"/>
  <c r="BC46" i="5"/>
  <c r="BA46" i="5"/>
  <c r="AN46" i="5" s="1"/>
  <c r="AO46" i="5" s="1"/>
  <c r="AP46" i="5" s="1"/>
  <c r="AQ46" i="5" s="1"/>
  <c r="AZ46" i="5"/>
  <c r="AI46" i="5" s="1"/>
  <c r="AJ46" i="5" s="1"/>
  <c r="AK46" i="5" s="1"/>
  <c r="AL46" i="5" s="1"/>
  <c r="AY46" i="5"/>
  <c r="AD46" i="5" s="1"/>
  <c r="AE46" i="5" s="1"/>
  <c r="AF46" i="5" s="1"/>
  <c r="AG46" i="5" s="1"/>
  <c r="AX46" i="5"/>
  <c r="Y46" i="5" s="1"/>
  <c r="Z46" i="5" s="1"/>
  <c r="AA46" i="5" s="1"/>
  <c r="AB46" i="5" s="1"/>
  <c r="AW46" i="5"/>
  <c r="T46" i="5" s="1"/>
  <c r="U46" i="5" s="1"/>
  <c r="V46" i="5" s="1"/>
  <c r="W46" i="5" s="1"/>
  <c r="AV46" i="5"/>
  <c r="O46" i="5" s="1"/>
  <c r="P46" i="5" s="1"/>
  <c r="Q46" i="5" s="1"/>
  <c r="R46" i="5" s="1"/>
  <c r="AU46" i="5"/>
  <c r="J46" i="5" s="1"/>
  <c r="K46" i="5" s="1"/>
  <c r="L46" i="5" s="1"/>
  <c r="M46" i="5" s="1"/>
  <c r="AT46" i="5"/>
  <c r="E46" i="5" s="1"/>
  <c r="F46" i="5" s="1"/>
  <c r="G46" i="5" s="1"/>
  <c r="H46" i="5" s="1"/>
  <c r="BC45" i="5"/>
  <c r="BA45" i="5"/>
  <c r="AN45" i="5" s="1"/>
  <c r="AO45" i="5" s="1"/>
  <c r="AP45" i="5" s="1"/>
  <c r="AQ45" i="5" s="1"/>
  <c r="AZ45" i="5"/>
  <c r="AI45" i="5" s="1"/>
  <c r="AJ45" i="5" s="1"/>
  <c r="AK45" i="5" s="1"/>
  <c r="AL45" i="5" s="1"/>
  <c r="AY45" i="5"/>
  <c r="AD45" i="5" s="1"/>
  <c r="AE45" i="5" s="1"/>
  <c r="AF45" i="5" s="1"/>
  <c r="AG45" i="5" s="1"/>
  <c r="AX45" i="5"/>
  <c r="Y45" i="5" s="1"/>
  <c r="Z45" i="5" s="1"/>
  <c r="AA45" i="5" s="1"/>
  <c r="AB45" i="5" s="1"/>
  <c r="AW45" i="5"/>
  <c r="T45" i="5" s="1"/>
  <c r="U45" i="5" s="1"/>
  <c r="V45" i="5" s="1"/>
  <c r="W45" i="5" s="1"/>
  <c r="AV45" i="5"/>
  <c r="O45" i="5" s="1"/>
  <c r="P45" i="5" s="1"/>
  <c r="Q45" i="5" s="1"/>
  <c r="R45" i="5" s="1"/>
  <c r="AU45" i="5"/>
  <c r="J45" i="5" s="1"/>
  <c r="K45" i="5" s="1"/>
  <c r="L45" i="5" s="1"/>
  <c r="M45" i="5" s="1"/>
  <c r="AT45" i="5"/>
  <c r="E45" i="5" s="1"/>
  <c r="F45" i="5" s="1"/>
  <c r="G45" i="5" s="1"/>
  <c r="H45" i="5" s="1"/>
  <c r="BK44" i="5"/>
  <c r="BA44" i="5"/>
  <c r="AN44" i="5" s="1"/>
  <c r="AO44" i="5" s="1"/>
  <c r="AP44" i="5" s="1"/>
  <c r="AQ44" i="5" s="1"/>
  <c r="AZ44" i="5"/>
  <c r="AI44" i="5" s="1"/>
  <c r="AJ44" i="5" s="1"/>
  <c r="AK44" i="5" s="1"/>
  <c r="AL44" i="5" s="1"/>
  <c r="AY44" i="5"/>
  <c r="AD44" i="5" s="1"/>
  <c r="AE44" i="5" s="1"/>
  <c r="AF44" i="5" s="1"/>
  <c r="AG44" i="5" s="1"/>
  <c r="AX44" i="5"/>
  <c r="Y44" i="5" s="1"/>
  <c r="Z44" i="5" s="1"/>
  <c r="AA44" i="5" s="1"/>
  <c r="AB44" i="5" s="1"/>
  <c r="AW44" i="5"/>
  <c r="T44" i="5" s="1"/>
  <c r="U44" i="5" s="1"/>
  <c r="V44" i="5" s="1"/>
  <c r="W44" i="5" s="1"/>
  <c r="AV44" i="5"/>
  <c r="O44" i="5" s="1"/>
  <c r="P44" i="5" s="1"/>
  <c r="Q44" i="5" s="1"/>
  <c r="R44" i="5" s="1"/>
  <c r="AU44" i="5"/>
  <c r="J44" i="5" s="1"/>
  <c r="K44" i="5" s="1"/>
  <c r="L44" i="5" s="1"/>
  <c r="M44" i="5" s="1"/>
  <c r="AT44" i="5"/>
  <c r="E44" i="5" s="1"/>
  <c r="F44" i="5" s="1"/>
  <c r="G44" i="5" s="1"/>
  <c r="H44" i="5" s="1"/>
  <c r="BK43" i="5"/>
  <c r="BC43" i="5"/>
  <c r="BA43" i="5"/>
  <c r="AN43" i="5" s="1"/>
  <c r="AO43" i="5" s="1"/>
  <c r="AP43" i="5" s="1"/>
  <c r="AQ43" i="5" s="1"/>
  <c r="AZ43" i="5"/>
  <c r="AI43" i="5" s="1"/>
  <c r="AJ43" i="5" s="1"/>
  <c r="AK43" i="5" s="1"/>
  <c r="AL43" i="5" s="1"/>
  <c r="AY43" i="5"/>
  <c r="AD43" i="5" s="1"/>
  <c r="AE43" i="5" s="1"/>
  <c r="AF43" i="5" s="1"/>
  <c r="AG43" i="5" s="1"/>
  <c r="AX43" i="5"/>
  <c r="Y43" i="5" s="1"/>
  <c r="Z43" i="5" s="1"/>
  <c r="AA43" i="5" s="1"/>
  <c r="AB43" i="5" s="1"/>
  <c r="AW43" i="5"/>
  <c r="T43" i="5" s="1"/>
  <c r="U43" i="5" s="1"/>
  <c r="V43" i="5" s="1"/>
  <c r="W43" i="5" s="1"/>
  <c r="AV43" i="5"/>
  <c r="O43" i="5" s="1"/>
  <c r="P43" i="5" s="1"/>
  <c r="Q43" i="5" s="1"/>
  <c r="R43" i="5" s="1"/>
  <c r="AU43" i="5"/>
  <c r="J43" i="5" s="1"/>
  <c r="K43" i="5" s="1"/>
  <c r="L43" i="5" s="1"/>
  <c r="M43" i="5" s="1"/>
  <c r="AT43" i="5"/>
  <c r="E43" i="5" s="1"/>
  <c r="F43" i="5" s="1"/>
  <c r="G43" i="5" s="1"/>
  <c r="H43" i="5" s="1"/>
  <c r="BK42" i="5"/>
  <c r="BC42" i="5"/>
  <c r="BA42" i="5"/>
  <c r="AN42" i="5" s="1"/>
  <c r="AO42" i="5" s="1"/>
  <c r="AP42" i="5" s="1"/>
  <c r="AQ42" i="5" s="1"/>
  <c r="AZ42" i="5"/>
  <c r="AI42" i="5" s="1"/>
  <c r="AJ42" i="5" s="1"/>
  <c r="AK42" i="5" s="1"/>
  <c r="AL42" i="5" s="1"/>
  <c r="AY42" i="5"/>
  <c r="AD42" i="5" s="1"/>
  <c r="AE42" i="5" s="1"/>
  <c r="AF42" i="5" s="1"/>
  <c r="AG42" i="5" s="1"/>
  <c r="AX42" i="5"/>
  <c r="Y42" i="5" s="1"/>
  <c r="Z42" i="5" s="1"/>
  <c r="AA42" i="5" s="1"/>
  <c r="AB42" i="5" s="1"/>
  <c r="AW42" i="5"/>
  <c r="T42" i="5" s="1"/>
  <c r="U42" i="5" s="1"/>
  <c r="V42" i="5" s="1"/>
  <c r="W42" i="5" s="1"/>
  <c r="AV42" i="5"/>
  <c r="O42" i="5" s="1"/>
  <c r="P42" i="5" s="1"/>
  <c r="Q42" i="5" s="1"/>
  <c r="R42" i="5" s="1"/>
  <c r="AU42" i="5"/>
  <c r="J42" i="5" s="1"/>
  <c r="K42" i="5" s="1"/>
  <c r="L42" i="5" s="1"/>
  <c r="M42" i="5" s="1"/>
  <c r="AT42" i="5"/>
  <c r="E42" i="5" s="1"/>
  <c r="F42" i="5" s="1"/>
  <c r="G42" i="5" s="1"/>
  <c r="H42" i="5" s="1"/>
  <c r="BK41" i="5"/>
  <c r="BA41" i="5"/>
  <c r="AN41" i="5" s="1"/>
  <c r="AO41" i="5" s="1"/>
  <c r="AP41" i="5" s="1"/>
  <c r="AQ41" i="5" s="1"/>
  <c r="AZ41" i="5"/>
  <c r="AI41" i="5" s="1"/>
  <c r="AJ41" i="5" s="1"/>
  <c r="AK41" i="5" s="1"/>
  <c r="AL41" i="5" s="1"/>
  <c r="AY41" i="5"/>
  <c r="AD41" i="5" s="1"/>
  <c r="AE41" i="5" s="1"/>
  <c r="AF41" i="5" s="1"/>
  <c r="AG41" i="5" s="1"/>
  <c r="AX41" i="5"/>
  <c r="AW41" i="5"/>
  <c r="T41" i="5" s="1"/>
  <c r="U41" i="5" s="1"/>
  <c r="V41" i="5" s="1"/>
  <c r="W41" i="5" s="1"/>
  <c r="AV41" i="5"/>
  <c r="O41" i="5" s="1"/>
  <c r="P41" i="5" s="1"/>
  <c r="Q41" i="5" s="1"/>
  <c r="R41" i="5" s="1"/>
  <c r="AU41" i="5"/>
  <c r="J41" i="5" s="1"/>
  <c r="K41" i="5" s="1"/>
  <c r="L41" i="5" s="1"/>
  <c r="M41" i="5" s="1"/>
  <c r="AT41" i="5"/>
  <c r="E41" i="5" s="1"/>
  <c r="F41" i="5" s="1"/>
  <c r="G41" i="5" s="1"/>
  <c r="H41" i="5" s="1"/>
  <c r="BK40" i="5"/>
  <c r="BG40" i="5"/>
  <c r="BA40" i="5"/>
  <c r="AN40" i="5" s="1"/>
  <c r="AO40" i="5" s="1"/>
  <c r="AP40" i="5" s="1"/>
  <c r="AQ40" i="5" s="1"/>
  <c r="AZ40" i="5"/>
  <c r="AI40" i="5" s="1"/>
  <c r="AJ40" i="5" s="1"/>
  <c r="AK40" i="5" s="1"/>
  <c r="AL40" i="5" s="1"/>
  <c r="AY40" i="5"/>
  <c r="AD40" i="5" s="1"/>
  <c r="AE40" i="5" s="1"/>
  <c r="AF40" i="5" s="1"/>
  <c r="AG40" i="5" s="1"/>
  <c r="AX40" i="5"/>
  <c r="Y40" i="5" s="1"/>
  <c r="Z40" i="5" s="1"/>
  <c r="AA40" i="5" s="1"/>
  <c r="AB40" i="5" s="1"/>
  <c r="AW40" i="5"/>
  <c r="T40" i="5" s="1"/>
  <c r="U40" i="5" s="1"/>
  <c r="V40" i="5" s="1"/>
  <c r="W40" i="5" s="1"/>
  <c r="AV40" i="5"/>
  <c r="O40" i="5" s="1"/>
  <c r="P40" i="5" s="1"/>
  <c r="Q40" i="5" s="1"/>
  <c r="R40" i="5" s="1"/>
  <c r="AU40" i="5"/>
  <c r="J40" i="5" s="1"/>
  <c r="K40" i="5" s="1"/>
  <c r="L40" i="5" s="1"/>
  <c r="M40" i="5" s="1"/>
  <c r="AT40" i="5"/>
  <c r="E40" i="5" s="1"/>
  <c r="F40" i="5" s="1"/>
  <c r="G40" i="5" s="1"/>
  <c r="H40" i="5" s="1"/>
  <c r="BG39" i="5"/>
  <c r="BC39" i="5"/>
  <c r="BA39" i="5"/>
  <c r="AN39" i="5" s="1"/>
  <c r="AO39" i="5" s="1"/>
  <c r="AP39" i="5" s="1"/>
  <c r="AQ39" i="5" s="1"/>
  <c r="AZ39" i="5"/>
  <c r="AI39" i="5" s="1"/>
  <c r="AJ39" i="5" s="1"/>
  <c r="AK39" i="5" s="1"/>
  <c r="AL39" i="5" s="1"/>
  <c r="AY39" i="5"/>
  <c r="AD39" i="5" s="1"/>
  <c r="AE39" i="5" s="1"/>
  <c r="AF39" i="5" s="1"/>
  <c r="AG39" i="5" s="1"/>
  <c r="AX39" i="5"/>
  <c r="Y39" i="5" s="1"/>
  <c r="Z39" i="5" s="1"/>
  <c r="AA39" i="5" s="1"/>
  <c r="AB39" i="5" s="1"/>
  <c r="AW39" i="5"/>
  <c r="T39" i="5" s="1"/>
  <c r="U39" i="5" s="1"/>
  <c r="V39" i="5" s="1"/>
  <c r="W39" i="5" s="1"/>
  <c r="AV39" i="5"/>
  <c r="O39" i="5" s="1"/>
  <c r="P39" i="5" s="1"/>
  <c r="Q39" i="5" s="1"/>
  <c r="R39" i="5" s="1"/>
  <c r="AU39" i="5"/>
  <c r="J39" i="5" s="1"/>
  <c r="K39" i="5" s="1"/>
  <c r="L39" i="5" s="1"/>
  <c r="M39" i="5" s="1"/>
  <c r="AT39" i="5"/>
  <c r="E39" i="5" s="1"/>
  <c r="F39" i="5" s="1"/>
  <c r="G39" i="5" s="1"/>
  <c r="H39" i="5" s="1"/>
  <c r="BC38" i="5"/>
  <c r="BA38" i="5"/>
  <c r="AN38" i="5" s="1"/>
  <c r="AO38" i="5" s="1"/>
  <c r="AP38" i="5" s="1"/>
  <c r="AQ38" i="5" s="1"/>
  <c r="AZ38" i="5"/>
  <c r="AI38" i="5" s="1"/>
  <c r="AJ38" i="5" s="1"/>
  <c r="AK38" i="5" s="1"/>
  <c r="AL38" i="5" s="1"/>
  <c r="AY38" i="5"/>
  <c r="AD38" i="5" s="1"/>
  <c r="AE38" i="5" s="1"/>
  <c r="AF38" i="5" s="1"/>
  <c r="AG38" i="5" s="1"/>
  <c r="AX38" i="5"/>
  <c r="Y38" i="5" s="1"/>
  <c r="Z38" i="5" s="1"/>
  <c r="AA38" i="5" s="1"/>
  <c r="AB38" i="5" s="1"/>
  <c r="AW38" i="5"/>
  <c r="T38" i="5" s="1"/>
  <c r="U38" i="5" s="1"/>
  <c r="V38" i="5" s="1"/>
  <c r="W38" i="5" s="1"/>
  <c r="AV38" i="5"/>
  <c r="O38" i="5" s="1"/>
  <c r="P38" i="5" s="1"/>
  <c r="Q38" i="5" s="1"/>
  <c r="R38" i="5" s="1"/>
  <c r="AU38" i="5"/>
  <c r="J38" i="5" s="1"/>
  <c r="K38" i="5" s="1"/>
  <c r="L38" i="5" s="1"/>
  <c r="M38" i="5" s="1"/>
  <c r="AT38" i="5"/>
  <c r="E38" i="5" s="1"/>
  <c r="F38" i="5" s="1"/>
  <c r="G38" i="5" s="1"/>
  <c r="H38" i="5" s="1"/>
  <c r="BK37" i="5"/>
  <c r="BA37" i="5"/>
  <c r="AN37" i="5" s="1"/>
  <c r="AO37" i="5" s="1"/>
  <c r="AP37" i="5" s="1"/>
  <c r="AQ37" i="5" s="1"/>
  <c r="AZ37" i="5"/>
  <c r="AI37" i="5" s="1"/>
  <c r="AJ37" i="5" s="1"/>
  <c r="AK37" i="5" s="1"/>
  <c r="AL37" i="5" s="1"/>
  <c r="AY37" i="5"/>
  <c r="AD37" i="5" s="1"/>
  <c r="AE37" i="5" s="1"/>
  <c r="AX37" i="5"/>
  <c r="Y37" i="5" s="1"/>
  <c r="Z37" i="5" s="1"/>
  <c r="AA37" i="5" s="1"/>
  <c r="AB37" i="5" s="1"/>
  <c r="AW37" i="5"/>
  <c r="T37" i="5" s="1"/>
  <c r="U37" i="5" s="1"/>
  <c r="V37" i="5" s="1"/>
  <c r="W37" i="5" s="1"/>
  <c r="AV37" i="5"/>
  <c r="O37" i="5" s="1"/>
  <c r="P37" i="5" s="1"/>
  <c r="Q37" i="5" s="1"/>
  <c r="R37" i="5" s="1"/>
  <c r="AU37" i="5"/>
  <c r="J37" i="5" s="1"/>
  <c r="K37" i="5" s="1"/>
  <c r="L37" i="5" s="1"/>
  <c r="M37" i="5" s="1"/>
  <c r="AT37" i="5"/>
  <c r="E37" i="5" s="1"/>
  <c r="F37" i="5" s="1"/>
  <c r="G37" i="5" s="1"/>
  <c r="H37" i="5" s="1"/>
  <c r="BK36" i="5"/>
  <c r="BG36" i="5"/>
  <c r="BA36" i="5"/>
  <c r="AN36" i="5" s="1"/>
  <c r="AO36" i="5" s="1"/>
  <c r="AP36" i="5" s="1"/>
  <c r="AQ36" i="5" s="1"/>
  <c r="AZ36" i="5"/>
  <c r="AI36" i="5" s="1"/>
  <c r="AJ36" i="5" s="1"/>
  <c r="AK36" i="5" s="1"/>
  <c r="AL36" i="5" s="1"/>
  <c r="AY36" i="5"/>
  <c r="AD36" i="5" s="1"/>
  <c r="AE36" i="5" s="1"/>
  <c r="AF36" i="5" s="1"/>
  <c r="AG36" i="5" s="1"/>
  <c r="AX36" i="5"/>
  <c r="Y36" i="5" s="1"/>
  <c r="Z36" i="5" s="1"/>
  <c r="AA36" i="5" s="1"/>
  <c r="AB36" i="5" s="1"/>
  <c r="AW36" i="5"/>
  <c r="T36" i="5" s="1"/>
  <c r="U36" i="5" s="1"/>
  <c r="V36" i="5" s="1"/>
  <c r="W36" i="5" s="1"/>
  <c r="AV36" i="5"/>
  <c r="O36" i="5" s="1"/>
  <c r="P36" i="5" s="1"/>
  <c r="Q36" i="5" s="1"/>
  <c r="R36" i="5" s="1"/>
  <c r="AU36" i="5"/>
  <c r="J36" i="5" s="1"/>
  <c r="K36" i="5" s="1"/>
  <c r="L36" i="5" s="1"/>
  <c r="M36" i="5" s="1"/>
  <c r="AT36" i="5"/>
  <c r="E36" i="5" s="1"/>
  <c r="F36" i="5" s="1"/>
  <c r="G36" i="5" s="1"/>
  <c r="H36" i="5" s="1"/>
  <c r="BG35" i="5"/>
  <c r="BA35" i="5"/>
  <c r="AN35" i="5" s="1"/>
  <c r="AO35" i="5" s="1"/>
  <c r="AP35" i="5" s="1"/>
  <c r="AQ35" i="5" s="1"/>
  <c r="AZ35" i="5"/>
  <c r="AI35" i="5" s="1"/>
  <c r="AJ35" i="5" s="1"/>
  <c r="AK35" i="5" s="1"/>
  <c r="AL35" i="5" s="1"/>
  <c r="AY35" i="5"/>
  <c r="AD35" i="5" s="1"/>
  <c r="AX35" i="5"/>
  <c r="Y35" i="5" s="1"/>
  <c r="Z35" i="5" s="1"/>
  <c r="AA35" i="5" s="1"/>
  <c r="AB35" i="5" s="1"/>
  <c r="AW35" i="5"/>
  <c r="T35" i="5" s="1"/>
  <c r="U35" i="5" s="1"/>
  <c r="V35" i="5" s="1"/>
  <c r="AV35" i="5"/>
  <c r="O35" i="5" s="1"/>
  <c r="P35" i="5" s="1"/>
  <c r="Q35" i="5" s="1"/>
  <c r="R35" i="5" s="1"/>
  <c r="AU35" i="5"/>
  <c r="J35" i="5" s="1"/>
  <c r="K35" i="5" s="1"/>
  <c r="L35" i="5" s="1"/>
  <c r="M35" i="5" s="1"/>
  <c r="AT35" i="5"/>
  <c r="E35" i="5" s="1"/>
  <c r="F35" i="5" s="1"/>
  <c r="G35" i="5" s="1"/>
  <c r="H35" i="5" s="1"/>
  <c r="BK34" i="5"/>
  <c r="BG34" i="5"/>
  <c r="BA34" i="5"/>
  <c r="AN34" i="5" s="1"/>
  <c r="AO34" i="5" s="1"/>
  <c r="AP34" i="5" s="1"/>
  <c r="AQ34" i="5" s="1"/>
  <c r="AZ34" i="5"/>
  <c r="AI34" i="5" s="1"/>
  <c r="AJ34" i="5" s="1"/>
  <c r="AK34" i="5" s="1"/>
  <c r="AL34" i="5" s="1"/>
  <c r="AY34" i="5"/>
  <c r="AX34" i="5"/>
  <c r="Y34" i="5" s="1"/>
  <c r="Z34" i="5" s="1"/>
  <c r="AA34" i="5" s="1"/>
  <c r="AB34" i="5" s="1"/>
  <c r="AW34" i="5"/>
  <c r="T34" i="5" s="1"/>
  <c r="U34" i="5" s="1"/>
  <c r="V34" i="5" s="1"/>
  <c r="W34" i="5" s="1"/>
  <c r="AV34" i="5"/>
  <c r="O34" i="5" s="1"/>
  <c r="P34" i="5" s="1"/>
  <c r="Q34" i="5" s="1"/>
  <c r="R34" i="5" s="1"/>
  <c r="AU34" i="5"/>
  <c r="J34" i="5" s="1"/>
  <c r="K34" i="5" s="1"/>
  <c r="L34" i="5" s="1"/>
  <c r="M34" i="5" s="1"/>
  <c r="AT34" i="5"/>
  <c r="E34" i="5" s="1"/>
  <c r="F34" i="5" s="1"/>
  <c r="G34" i="5" s="1"/>
  <c r="H34" i="5" s="1"/>
  <c r="BK33" i="5"/>
  <c r="BG33" i="5"/>
  <c r="BA33" i="5"/>
  <c r="AN33" i="5" s="1"/>
  <c r="AO33" i="5" s="1"/>
  <c r="AP33" i="5" s="1"/>
  <c r="AQ33" i="5" s="1"/>
  <c r="AZ33" i="5"/>
  <c r="AI33" i="5" s="1"/>
  <c r="AJ33" i="5" s="1"/>
  <c r="AK33" i="5" s="1"/>
  <c r="AL33" i="5" s="1"/>
  <c r="AY33" i="5"/>
  <c r="AD33" i="5" s="1"/>
  <c r="AE33" i="5" s="1"/>
  <c r="AF33" i="5" s="1"/>
  <c r="AG33" i="5" s="1"/>
  <c r="AX33" i="5"/>
  <c r="AW33" i="5"/>
  <c r="T33" i="5" s="1"/>
  <c r="U33" i="5" s="1"/>
  <c r="V33" i="5" s="1"/>
  <c r="W33" i="5" s="1"/>
  <c r="AV33" i="5"/>
  <c r="O33" i="5" s="1"/>
  <c r="P33" i="5" s="1"/>
  <c r="Q33" i="5" s="1"/>
  <c r="R33" i="5" s="1"/>
  <c r="AU33" i="5"/>
  <c r="J33" i="5" s="1"/>
  <c r="K33" i="5" s="1"/>
  <c r="L33" i="5" s="1"/>
  <c r="M33" i="5" s="1"/>
  <c r="AT33" i="5"/>
  <c r="E33" i="5" s="1"/>
  <c r="F33" i="5" s="1"/>
  <c r="G33" i="5" s="1"/>
  <c r="H33" i="5" s="1"/>
  <c r="BG32" i="5"/>
  <c r="BC32" i="5"/>
  <c r="BA32" i="5"/>
  <c r="AN32" i="5" s="1"/>
  <c r="AO32" i="5" s="1"/>
  <c r="AP32" i="5" s="1"/>
  <c r="AQ32" i="5" s="1"/>
  <c r="AZ32" i="5"/>
  <c r="AI32" i="5" s="1"/>
  <c r="AJ32" i="5" s="1"/>
  <c r="AK32" i="5" s="1"/>
  <c r="AL32" i="5" s="1"/>
  <c r="AY32" i="5"/>
  <c r="AD32" i="5" s="1"/>
  <c r="AE32" i="5" s="1"/>
  <c r="AF32" i="5" s="1"/>
  <c r="AG32" i="5" s="1"/>
  <c r="AX32" i="5"/>
  <c r="Y32" i="5" s="1"/>
  <c r="Z32" i="5" s="1"/>
  <c r="AA32" i="5" s="1"/>
  <c r="AB32" i="5" s="1"/>
  <c r="AW32" i="5"/>
  <c r="T32" i="5" s="1"/>
  <c r="U32" i="5" s="1"/>
  <c r="V32" i="5" s="1"/>
  <c r="W32" i="5" s="1"/>
  <c r="AV32" i="5"/>
  <c r="O32" i="5" s="1"/>
  <c r="P32" i="5" s="1"/>
  <c r="Q32" i="5" s="1"/>
  <c r="R32" i="5" s="1"/>
  <c r="AU32" i="5"/>
  <c r="J32" i="5" s="1"/>
  <c r="K32" i="5" s="1"/>
  <c r="L32" i="5" s="1"/>
  <c r="M32" i="5" s="1"/>
  <c r="AT32" i="5"/>
  <c r="E32" i="5" s="1"/>
  <c r="F32" i="5" s="1"/>
  <c r="G32" i="5" s="1"/>
  <c r="H32" i="5" s="1"/>
  <c r="BE31" i="5"/>
  <c r="BC31" i="5"/>
  <c r="BA31" i="5"/>
  <c r="AN31" i="5" s="1"/>
  <c r="AO31" i="5" s="1"/>
  <c r="AP31" i="5" s="1"/>
  <c r="AQ31" i="5" s="1"/>
  <c r="AZ31" i="5"/>
  <c r="AI31" i="5" s="1"/>
  <c r="AJ31" i="5" s="1"/>
  <c r="AK31" i="5" s="1"/>
  <c r="AL31" i="5" s="1"/>
  <c r="AY31" i="5"/>
  <c r="AD31" i="5" s="1"/>
  <c r="AE31" i="5" s="1"/>
  <c r="AF31" i="5" s="1"/>
  <c r="AG31" i="5" s="1"/>
  <c r="AX31" i="5"/>
  <c r="Y31" i="5" s="1"/>
  <c r="Z31" i="5" s="1"/>
  <c r="AA31" i="5" s="1"/>
  <c r="AB31" i="5" s="1"/>
  <c r="AW31" i="5"/>
  <c r="T31" i="5" s="1"/>
  <c r="U31" i="5" s="1"/>
  <c r="V31" i="5" s="1"/>
  <c r="W31" i="5" s="1"/>
  <c r="AV31" i="5"/>
  <c r="O31" i="5" s="1"/>
  <c r="P31" i="5" s="1"/>
  <c r="Q31" i="5" s="1"/>
  <c r="R31" i="5" s="1"/>
  <c r="AU31" i="5"/>
  <c r="J31" i="5" s="1"/>
  <c r="K31" i="5" s="1"/>
  <c r="L31" i="5" s="1"/>
  <c r="M31" i="5" s="1"/>
  <c r="AT31" i="5"/>
  <c r="E31" i="5" s="1"/>
  <c r="F31" i="5" s="1"/>
  <c r="G31" i="5" s="1"/>
  <c r="H31" i="5" s="1"/>
  <c r="BC30" i="5"/>
  <c r="BA30" i="5"/>
  <c r="AN30" i="5" s="1"/>
  <c r="AO30" i="5" s="1"/>
  <c r="AP30" i="5" s="1"/>
  <c r="AQ30" i="5" s="1"/>
  <c r="AZ30" i="5"/>
  <c r="AI30" i="5" s="1"/>
  <c r="AJ30" i="5" s="1"/>
  <c r="AK30" i="5" s="1"/>
  <c r="AL30" i="5" s="1"/>
  <c r="AY30" i="5"/>
  <c r="AD30" i="5" s="1"/>
  <c r="AE30" i="5" s="1"/>
  <c r="AF30" i="5" s="1"/>
  <c r="AG30" i="5" s="1"/>
  <c r="AX30" i="5"/>
  <c r="Y30" i="5" s="1"/>
  <c r="Z30" i="5" s="1"/>
  <c r="AA30" i="5" s="1"/>
  <c r="AB30" i="5" s="1"/>
  <c r="AW30" i="5"/>
  <c r="T30" i="5" s="1"/>
  <c r="U30" i="5" s="1"/>
  <c r="V30" i="5" s="1"/>
  <c r="W30" i="5" s="1"/>
  <c r="AV30" i="5"/>
  <c r="O30" i="5" s="1"/>
  <c r="P30" i="5" s="1"/>
  <c r="Q30" i="5" s="1"/>
  <c r="R30" i="5" s="1"/>
  <c r="AU30" i="5"/>
  <c r="J30" i="5" s="1"/>
  <c r="K30" i="5" s="1"/>
  <c r="L30" i="5" s="1"/>
  <c r="M30" i="5" s="1"/>
  <c r="AT30" i="5"/>
  <c r="E30" i="5" s="1"/>
  <c r="F30" i="5" s="1"/>
  <c r="G30" i="5" s="1"/>
  <c r="H30" i="5" s="1"/>
  <c r="BK29" i="5"/>
  <c r="BA29" i="5"/>
  <c r="AN29" i="5" s="1"/>
  <c r="AO29" i="5" s="1"/>
  <c r="AP29" i="5" s="1"/>
  <c r="AQ29" i="5" s="1"/>
  <c r="AZ29" i="5"/>
  <c r="AI29" i="5" s="1"/>
  <c r="AJ29" i="5" s="1"/>
  <c r="AK29" i="5" s="1"/>
  <c r="AL29" i="5" s="1"/>
  <c r="AY29" i="5"/>
  <c r="AD29" i="5" s="1"/>
  <c r="AE29" i="5" s="1"/>
  <c r="AF29" i="5" s="1"/>
  <c r="AG29" i="5" s="1"/>
  <c r="AX29" i="5"/>
  <c r="Y29" i="5" s="1"/>
  <c r="Z29" i="5" s="1"/>
  <c r="AA29" i="5" s="1"/>
  <c r="AB29" i="5" s="1"/>
  <c r="AW29" i="5"/>
  <c r="T29" i="5" s="1"/>
  <c r="U29" i="5" s="1"/>
  <c r="V29" i="5" s="1"/>
  <c r="W29" i="5" s="1"/>
  <c r="AV29" i="5"/>
  <c r="O29" i="5" s="1"/>
  <c r="P29" i="5" s="1"/>
  <c r="Q29" i="5" s="1"/>
  <c r="R29" i="5" s="1"/>
  <c r="AU29" i="5"/>
  <c r="J29" i="5" s="1"/>
  <c r="K29" i="5" s="1"/>
  <c r="L29" i="5" s="1"/>
  <c r="M29" i="5" s="1"/>
  <c r="AT29" i="5"/>
  <c r="E29" i="5" s="1"/>
  <c r="F29" i="5" s="1"/>
  <c r="G29" i="5" s="1"/>
  <c r="H29" i="5" s="1"/>
  <c r="BK28" i="5"/>
  <c r="BG28" i="5"/>
  <c r="BA28" i="5"/>
  <c r="AN28" i="5" s="1"/>
  <c r="AO28" i="5" s="1"/>
  <c r="AP28" i="5" s="1"/>
  <c r="AQ28" i="5" s="1"/>
  <c r="AZ28" i="5"/>
  <c r="AI28" i="5" s="1"/>
  <c r="AJ28" i="5" s="1"/>
  <c r="AK28" i="5" s="1"/>
  <c r="AL28" i="5" s="1"/>
  <c r="AY28" i="5"/>
  <c r="AD28" i="5" s="1"/>
  <c r="AE28" i="5" s="1"/>
  <c r="AF28" i="5" s="1"/>
  <c r="AG28" i="5" s="1"/>
  <c r="AX28" i="5"/>
  <c r="Y28" i="5" s="1"/>
  <c r="Z28" i="5" s="1"/>
  <c r="AA28" i="5" s="1"/>
  <c r="AB28" i="5" s="1"/>
  <c r="AW28" i="5"/>
  <c r="T28" i="5" s="1"/>
  <c r="U28" i="5" s="1"/>
  <c r="V28" i="5" s="1"/>
  <c r="W28" i="5" s="1"/>
  <c r="AV28" i="5"/>
  <c r="O28" i="5" s="1"/>
  <c r="P28" i="5" s="1"/>
  <c r="Q28" i="5" s="1"/>
  <c r="R28" i="5" s="1"/>
  <c r="AU28" i="5"/>
  <c r="J28" i="5" s="1"/>
  <c r="K28" i="5" s="1"/>
  <c r="L28" i="5" s="1"/>
  <c r="M28" i="5" s="1"/>
  <c r="AT28" i="5"/>
  <c r="E28" i="5" s="1"/>
  <c r="F28" i="5" s="1"/>
  <c r="G28" i="5" s="1"/>
  <c r="H28" i="5" s="1"/>
  <c r="BG27" i="5"/>
  <c r="BA27" i="5"/>
  <c r="AN27" i="5" s="1"/>
  <c r="AO27" i="5" s="1"/>
  <c r="AP27" i="5" s="1"/>
  <c r="AQ27" i="5" s="1"/>
  <c r="AZ27" i="5"/>
  <c r="AI27" i="5" s="1"/>
  <c r="AJ27" i="5" s="1"/>
  <c r="AK27" i="5" s="1"/>
  <c r="AL27" i="5" s="1"/>
  <c r="AY27" i="5"/>
  <c r="AD27" i="5" s="1"/>
  <c r="AE27" i="5" s="1"/>
  <c r="AF27" i="5" s="1"/>
  <c r="AG27" i="5" s="1"/>
  <c r="AX27" i="5"/>
  <c r="Y27" i="5" s="1"/>
  <c r="Z27" i="5" s="1"/>
  <c r="AA27" i="5" s="1"/>
  <c r="AB27" i="5" s="1"/>
  <c r="AW27" i="5"/>
  <c r="T27" i="5" s="1"/>
  <c r="U27" i="5" s="1"/>
  <c r="V27" i="5" s="1"/>
  <c r="W27" i="5" s="1"/>
  <c r="AV27" i="5"/>
  <c r="O27" i="5" s="1"/>
  <c r="P27" i="5" s="1"/>
  <c r="Q27" i="5" s="1"/>
  <c r="R27" i="5" s="1"/>
  <c r="AU27" i="5"/>
  <c r="J27" i="5" s="1"/>
  <c r="K27" i="5" s="1"/>
  <c r="L27" i="5" s="1"/>
  <c r="M27" i="5" s="1"/>
  <c r="AT27" i="5"/>
  <c r="E27" i="5" s="1"/>
  <c r="F27" i="5" s="1"/>
  <c r="G27" i="5" s="1"/>
  <c r="H27" i="5" s="1"/>
  <c r="BK26" i="5"/>
  <c r="BG26" i="5"/>
  <c r="BA26" i="5"/>
  <c r="AN26" i="5" s="1"/>
  <c r="AZ26" i="5"/>
  <c r="AI26" i="5" s="1"/>
  <c r="AY26" i="5"/>
  <c r="AD26" i="5" s="1"/>
  <c r="AX26" i="5"/>
  <c r="Y26" i="5" s="1"/>
  <c r="AW26" i="5"/>
  <c r="T26" i="5" s="1"/>
  <c r="AV26" i="5"/>
  <c r="O26" i="5" s="1"/>
  <c r="AU26" i="5"/>
  <c r="J26" i="5" s="1"/>
  <c r="AT26" i="5"/>
  <c r="E26" i="5" s="1"/>
  <c r="F26" i="5" s="1"/>
  <c r="G26" i="5" s="1"/>
  <c r="H26" i="5" s="1"/>
  <c r="BK25" i="5"/>
  <c r="BJ25" i="5"/>
  <c r="BA25" i="5"/>
  <c r="AN25" i="5" s="1"/>
  <c r="AO25" i="5" s="1"/>
  <c r="AP25" i="5" s="1"/>
  <c r="AQ25" i="5" s="1"/>
  <c r="AZ25" i="5"/>
  <c r="AI25" i="5" s="1"/>
  <c r="AJ25" i="5" s="1"/>
  <c r="AK25" i="5" s="1"/>
  <c r="AL25" i="5" s="1"/>
  <c r="AY25" i="5"/>
  <c r="AD25" i="5" s="1"/>
  <c r="AE25" i="5" s="1"/>
  <c r="AF25" i="5" s="1"/>
  <c r="AG25" i="5" s="1"/>
  <c r="AX25" i="5"/>
  <c r="Y25" i="5" s="1"/>
  <c r="Z25" i="5" s="1"/>
  <c r="AA25" i="5" s="1"/>
  <c r="AB25" i="5" s="1"/>
  <c r="AW25" i="5"/>
  <c r="T25" i="5" s="1"/>
  <c r="U25" i="5" s="1"/>
  <c r="V25" i="5" s="1"/>
  <c r="W25" i="5" s="1"/>
  <c r="AV25" i="5"/>
  <c r="O25" i="5" s="1"/>
  <c r="P25" i="5" s="1"/>
  <c r="Q25" i="5" s="1"/>
  <c r="R25" i="5" s="1"/>
  <c r="AU25" i="5"/>
  <c r="J25" i="5" s="1"/>
  <c r="K25" i="5" s="1"/>
  <c r="L25" i="5" s="1"/>
  <c r="M25" i="5" s="1"/>
  <c r="AT25" i="5"/>
  <c r="E25" i="5" s="1"/>
  <c r="F25" i="5" s="1"/>
  <c r="G25" i="5" s="1"/>
  <c r="H25" i="5" s="1"/>
  <c r="BK24" i="5"/>
  <c r="BG24" i="5"/>
  <c r="BA24" i="5"/>
  <c r="AN24" i="5" s="1"/>
  <c r="AO24" i="5" s="1"/>
  <c r="AP24" i="5" s="1"/>
  <c r="AQ24" i="5" s="1"/>
  <c r="AZ24" i="5"/>
  <c r="AI24" i="5" s="1"/>
  <c r="AJ24" i="5" s="1"/>
  <c r="AK24" i="5" s="1"/>
  <c r="AL24" i="5" s="1"/>
  <c r="AY24" i="5"/>
  <c r="AD24" i="5" s="1"/>
  <c r="AE24" i="5" s="1"/>
  <c r="AF24" i="5" s="1"/>
  <c r="AG24" i="5" s="1"/>
  <c r="AX24" i="5"/>
  <c r="Y24" i="5" s="1"/>
  <c r="Z24" i="5" s="1"/>
  <c r="AA24" i="5" s="1"/>
  <c r="AB24" i="5" s="1"/>
  <c r="AW24" i="5"/>
  <c r="T24" i="5" s="1"/>
  <c r="U24" i="5" s="1"/>
  <c r="V24" i="5" s="1"/>
  <c r="W24" i="5" s="1"/>
  <c r="AV24" i="5"/>
  <c r="O24" i="5" s="1"/>
  <c r="P24" i="5" s="1"/>
  <c r="Q24" i="5" s="1"/>
  <c r="R24" i="5" s="1"/>
  <c r="AU24" i="5"/>
  <c r="J24" i="5" s="1"/>
  <c r="K24" i="5" s="1"/>
  <c r="L24" i="5" s="1"/>
  <c r="M24" i="5" s="1"/>
  <c r="AT24" i="5"/>
  <c r="E24" i="5" s="1"/>
  <c r="F24" i="5" s="1"/>
  <c r="G24" i="5" s="1"/>
  <c r="H24" i="5" s="1"/>
  <c r="BG23" i="5"/>
  <c r="BC23" i="5"/>
  <c r="BA23" i="5"/>
  <c r="AN23" i="5" s="1"/>
  <c r="AO23" i="5" s="1"/>
  <c r="AP23" i="5" s="1"/>
  <c r="AQ23" i="5" s="1"/>
  <c r="AZ23" i="5"/>
  <c r="AI23" i="5" s="1"/>
  <c r="AJ23" i="5" s="1"/>
  <c r="AK23" i="5" s="1"/>
  <c r="AL23" i="5" s="1"/>
  <c r="AY23" i="5"/>
  <c r="AD23" i="5" s="1"/>
  <c r="AE23" i="5" s="1"/>
  <c r="AF23" i="5" s="1"/>
  <c r="AG23" i="5" s="1"/>
  <c r="AX23" i="5"/>
  <c r="Y23" i="5" s="1"/>
  <c r="Z23" i="5" s="1"/>
  <c r="AA23" i="5" s="1"/>
  <c r="AB23" i="5" s="1"/>
  <c r="AW23" i="5"/>
  <c r="T23" i="5" s="1"/>
  <c r="U23" i="5" s="1"/>
  <c r="V23" i="5" s="1"/>
  <c r="W23" i="5" s="1"/>
  <c r="AV23" i="5"/>
  <c r="O23" i="5" s="1"/>
  <c r="P23" i="5" s="1"/>
  <c r="Q23" i="5" s="1"/>
  <c r="R23" i="5" s="1"/>
  <c r="AU23" i="5"/>
  <c r="J23" i="5" s="1"/>
  <c r="K23" i="5" s="1"/>
  <c r="L23" i="5" s="1"/>
  <c r="M23" i="5" s="1"/>
  <c r="AT23" i="5"/>
  <c r="E23" i="5" s="1"/>
  <c r="F23" i="5" s="1"/>
  <c r="G23" i="5" s="1"/>
  <c r="H23" i="5" s="1"/>
  <c r="BC22" i="5"/>
  <c r="BA22" i="5"/>
  <c r="AN22" i="5" s="1"/>
  <c r="AO22" i="5" s="1"/>
  <c r="AP22" i="5" s="1"/>
  <c r="AQ22" i="5" s="1"/>
  <c r="AZ22" i="5"/>
  <c r="AI22" i="5" s="1"/>
  <c r="AJ22" i="5" s="1"/>
  <c r="AK22" i="5" s="1"/>
  <c r="AL22" i="5" s="1"/>
  <c r="AY22" i="5"/>
  <c r="AD22" i="5" s="1"/>
  <c r="AE22" i="5" s="1"/>
  <c r="AF22" i="5" s="1"/>
  <c r="AG22" i="5" s="1"/>
  <c r="AX22" i="5"/>
  <c r="Y22" i="5" s="1"/>
  <c r="Z22" i="5" s="1"/>
  <c r="AA22" i="5" s="1"/>
  <c r="AB22" i="5" s="1"/>
  <c r="AW22" i="5"/>
  <c r="T22" i="5" s="1"/>
  <c r="U22" i="5" s="1"/>
  <c r="V22" i="5" s="1"/>
  <c r="W22" i="5" s="1"/>
  <c r="AV22" i="5"/>
  <c r="O22" i="5" s="1"/>
  <c r="P22" i="5" s="1"/>
  <c r="Q22" i="5" s="1"/>
  <c r="R22" i="5" s="1"/>
  <c r="AU22" i="5"/>
  <c r="J22" i="5" s="1"/>
  <c r="K22" i="5" s="1"/>
  <c r="L22" i="5" s="1"/>
  <c r="M22" i="5" s="1"/>
  <c r="AT22" i="5"/>
  <c r="E22" i="5" s="1"/>
  <c r="F22" i="5" s="1"/>
  <c r="G22" i="5" s="1"/>
  <c r="H22" i="5" s="1"/>
  <c r="BK21" i="5"/>
  <c r="BA21" i="5"/>
  <c r="AN21" i="5" s="1"/>
  <c r="AZ21" i="5"/>
  <c r="AI21" i="5" s="1"/>
  <c r="AJ21" i="5" s="1"/>
  <c r="AK21" i="5" s="1"/>
  <c r="AL21" i="5" s="1"/>
  <c r="AY21" i="5"/>
  <c r="AD21" i="5" s="1"/>
  <c r="AE21" i="5" s="1"/>
  <c r="AF21" i="5" s="1"/>
  <c r="AG21" i="5" s="1"/>
  <c r="AX21" i="5"/>
  <c r="Y21" i="5" s="1"/>
  <c r="Z21" i="5" s="1"/>
  <c r="AA21" i="5" s="1"/>
  <c r="AB21" i="5" s="1"/>
  <c r="AW21" i="5"/>
  <c r="T21" i="5" s="1"/>
  <c r="U21" i="5" s="1"/>
  <c r="V21" i="5" s="1"/>
  <c r="W21" i="5" s="1"/>
  <c r="AV21" i="5"/>
  <c r="O21" i="5" s="1"/>
  <c r="P21" i="5" s="1"/>
  <c r="Q21" i="5" s="1"/>
  <c r="R21" i="5" s="1"/>
  <c r="AU21" i="5"/>
  <c r="J21" i="5" s="1"/>
  <c r="K21" i="5" s="1"/>
  <c r="L21" i="5" s="1"/>
  <c r="M21" i="5" s="1"/>
  <c r="AT21" i="5"/>
  <c r="E21" i="5" s="1"/>
  <c r="F21" i="5" s="1"/>
  <c r="G21" i="5" s="1"/>
  <c r="H21" i="5" s="1"/>
  <c r="BK20" i="5"/>
  <c r="BG20" i="5"/>
  <c r="BA20" i="5"/>
  <c r="AN20" i="5" s="1"/>
  <c r="AO20" i="5" s="1"/>
  <c r="AP20" i="5" s="1"/>
  <c r="AQ20" i="5" s="1"/>
  <c r="AZ20" i="5"/>
  <c r="AI20" i="5" s="1"/>
  <c r="AJ20" i="5" s="1"/>
  <c r="AK20" i="5" s="1"/>
  <c r="AL20" i="5" s="1"/>
  <c r="AY20" i="5"/>
  <c r="AD20" i="5" s="1"/>
  <c r="AE20" i="5" s="1"/>
  <c r="AF20" i="5" s="1"/>
  <c r="AG20" i="5" s="1"/>
  <c r="AX20" i="5"/>
  <c r="Y20" i="5" s="1"/>
  <c r="Z20" i="5" s="1"/>
  <c r="AA20" i="5" s="1"/>
  <c r="AB20" i="5" s="1"/>
  <c r="AW20" i="5"/>
  <c r="T20" i="5" s="1"/>
  <c r="U20" i="5" s="1"/>
  <c r="AV20" i="5"/>
  <c r="O20" i="5" s="1"/>
  <c r="P20" i="5" s="1"/>
  <c r="Q20" i="5" s="1"/>
  <c r="R20" i="5" s="1"/>
  <c r="AU20" i="5"/>
  <c r="J20" i="5" s="1"/>
  <c r="K20" i="5" s="1"/>
  <c r="L20" i="5" s="1"/>
  <c r="M20" i="5" s="1"/>
  <c r="AT20" i="5"/>
  <c r="E20" i="5" s="1"/>
  <c r="F20" i="5" s="1"/>
  <c r="G20" i="5" s="1"/>
  <c r="H20" i="5" s="1"/>
  <c r="BK19" i="5"/>
  <c r="BJ19" i="5"/>
  <c r="BC19" i="5"/>
  <c r="BA19" i="5"/>
  <c r="AN19" i="5" s="1"/>
  <c r="AO19" i="5" s="1"/>
  <c r="AP19" i="5" s="1"/>
  <c r="AQ19" i="5" s="1"/>
  <c r="AZ19" i="5"/>
  <c r="AI19" i="5" s="1"/>
  <c r="AJ19" i="5" s="1"/>
  <c r="AK19" i="5" s="1"/>
  <c r="AL19" i="5" s="1"/>
  <c r="AY19" i="5"/>
  <c r="AD19" i="5" s="1"/>
  <c r="AE19" i="5" s="1"/>
  <c r="AF19" i="5" s="1"/>
  <c r="AG19" i="5" s="1"/>
  <c r="AX19" i="5"/>
  <c r="Y19" i="5" s="1"/>
  <c r="Z19" i="5" s="1"/>
  <c r="AA19" i="5" s="1"/>
  <c r="AB19" i="5" s="1"/>
  <c r="AW19" i="5"/>
  <c r="T19" i="5" s="1"/>
  <c r="U19" i="5" s="1"/>
  <c r="V19" i="5" s="1"/>
  <c r="W19" i="5" s="1"/>
  <c r="AV19" i="5"/>
  <c r="O19" i="5" s="1"/>
  <c r="P19" i="5" s="1"/>
  <c r="Q19" i="5" s="1"/>
  <c r="R19" i="5" s="1"/>
  <c r="AU19" i="5"/>
  <c r="J19" i="5" s="1"/>
  <c r="K19" i="5" s="1"/>
  <c r="L19" i="5" s="1"/>
  <c r="M19" i="5" s="1"/>
  <c r="AT19" i="5"/>
  <c r="E19" i="5" s="1"/>
  <c r="F19" i="5" s="1"/>
  <c r="G19" i="5" s="1"/>
  <c r="H19" i="5" s="1"/>
  <c r="BK18" i="5"/>
  <c r="BC18" i="5"/>
  <c r="BA18" i="5"/>
  <c r="AN18" i="5" s="1"/>
  <c r="AZ18" i="5"/>
  <c r="AI18" i="5" s="1"/>
  <c r="AY18" i="5"/>
  <c r="AD18" i="5" s="1"/>
  <c r="AX18" i="5"/>
  <c r="Y18" i="5" s="1"/>
  <c r="AW18" i="5"/>
  <c r="T18" i="5" s="1"/>
  <c r="AV18" i="5"/>
  <c r="O18" i="5" s="1"/>
  <c r="AU18" i="5"/>
  <c r="J18" i="5" s="1"/>
  <c r="AT18" i="5"/>
  <c r="E18" i="5" s="1"/>
  <c r="F18" i="5" s="1"/>
  <c r="G18" i="5" s="1"/>
  <c r="H18" i="5" s="1"/>
  <c r="BK17" i="5"/>
  <c r="BC17" i="5"/>
  <c r="BA17" i="5"/>
  <c r="AN17" i="5" s="1"/>
  <c r="AO17" i="5" s="1"/>
  <c r="AP17" i="5" s="1"/>
  <c r="AQ17" i="5" s="1"/>
  <c r="AZ17" i="5"/>
  <c r="AI17" i="5" s="1"/>
  <c r="AJ17" i="5" s="1"/>
  <c r="AK17" i="5" s="1"/>
  <c r="AL17" i="5" s="1"/>
  <c r="AY17" i="5"/>
  <c r="AD17" i="5" s="1"/>
  <c r="AE17" i="5" s="1"/>
  <c r="AF17" i="5" s="1"/>
  <c r="AG17" i="5" s="1"/>
  <c r="AX17" i="5"/>
  <c r="Y17" i="5" s="1"/>
  <c r="Z17" i="5" s="1"/>
  <c r="AA17" i="5" s="1"/>
  <c r="AB17" i="5" s="1"/>
  <c r="AW17" i="5"/>
  <c r="T17" i="5" s="1"/>
  <c r="U17" i="5" s="1"/>
  <c r="V17" i="5" s="1"/>
  <c r="W17" i="5" s="1"/>
  <c r="AV17" i="5"/>
  <c r="O17" i="5" s="1"/>
  <c r="P17" i="5" s="1"/>
  <c r="Q17" i="5" s="1"/>
  <c r="R17" i="5" s="1"/>
  <c r="AU17" i="5"/>
  <c r="J17" i="5" s="1"/>
  <c r="K17" i="5" s="1"/>
  <c r="L17" i="5" s="1"/>
  <c r="M17" i="5" s="1"/>
  <c r="AT17" i="5"/>
  <c r="E17" i="5" s="1"/>
  <c r="F17" i="5" s="1"/>
  <c r="G17" i="5" s="1"/>
  <c r="H17" i="5" s="1"/>
  <c r="BK16" i="5"/>
  <c r="BA16" i="5"/>
  <c r="AN16" i="5" s="1"/>
  <c r="AO16" i="5" s="1"/>
  <c r="AP16" i="5" s="1"/>
  <c r="AQ16" i="5" s="1"/>
  <c r="AZ16" i="5"/>
  <c r="AI16" i="5" s="1"/>
  <c r="AJ16" i="5" s="1"/>
  <c r="AK16" i="5" s="1"/>
  <c r="AL16" i="5" s="1"/>
  <c r="AY16" i="5"/>
  <c r="AD16" i="5" s="1"/>
  <c r="AE16" i="5" s="1"/>
  <c r="AF16" i="5" s="1"/>
  <c r="AG16" i="5" s="1"/>
  <c r="AX16" i="5"/>
  <c r="Y16" i="5" s="1"/>
  <c r="AW16" i="5"/>
  <c r="T16" i="5" s="1"/>
  <c r="U16" i="5" s="1"/>
  <c r="V16" i="5" s="1"/>
  <c r="W16" i="5" s="1"/>
  <c r="AV16" i="5"/>
  <c r="O16" i="5" s="1"/>
  <c r="P16" i="5" s="1"/>
  <c r="Q16" i="5" s="1"/>
  <c r="R16" i="5" s="1"/>
  <c r="AU16" i="5"/>
  <c r="J16" i="5" s="1"/>
  <c r="K16" i="5" s="1"/>
  <c r="L16" i="5" s="1"/>
  <c r="M16" i="5" s="1"/>
  <c r="AT16" i="5"/>
  <c r="BK15" i="5"/>
  <c r="BG15" i="5"/>
  <c r="BA15" i="5"/>
  <c r="AN15" i="5" s="1"/>
  <c r="AO15" i="5" s="1"/>
  <c r="AP15" i="5" s="1"/>
  <c r="AQ15" i="5" s="1"/>
  <c r="AZ15" i="5"/>
  <c r="AI15" i="5" s="1"/>
  <c r="AJ15" i="5" s="1"/>
  <c r="AK15" i="5" s="1"/>
  <c r="AL15" i="5" s="1"/>
  <c r="AY15" i="5"/>
  <c r="AD15" i="5" s="1"/>
  <c r="AE15" i="5" s="1"/>
  <c r="AF15" i="5" s="1"/>
  <c r="AG15" i="5" s="1"/>
  <c r="AX15" i="5"/>
  <c r="Y15" i="5" s="1"/>
  <c r="Z15" i="5" s="1"/>
  <c r="AA15" i="5" s="1"/>
  <c r="AB15" i="5" s="1"/>
  <c r="AW15" i="5"/>
  <c r="T15" i="5" s="1"/>
  <c r="U15" i="5" s="1"/>
  <c r="V15" i="5" s="1"/>
  <c r="W15" i="5" s="1"/>
  <c r="AV15" i="5"/>
  <c r="O15" i="5" s="1"/>
  <c r="P15" i="5" s="1"/>
  <c r="Q15" i="5" s="1"/>
  <c r="R15" i="5" s="1"/>
  <c r="AU15" i="5"/>
  <c r="J15" i="5" s="1"/>
  <c r="K15" i="5" s="1"/>
  <c r="L15" i="5" s="1"/>
  <c r="M15" i="5" s="1"/>
  <c r="AT15" i="5"/>
  <c r="E15" i="5" s="1"/>
  <c r="F15" i="5" s="1"/>
  <c r="G15" i="5" s="1"/>
  <c r="H15" i="5" s="1"/>
  <c r="BG14" i="5"/>
  <c r="BC14" i="5"/>
  <c r="BA14" i="5"/>
  <c r="AN14" i="5" s="1"/>
  <c r="AO14" i="5" s="1"/>
  <c r="AP14" i="5" s="1"/>
  <c r="AQ14" i="5" s="1"/>
  <c r="AZ14" i="5"/>
  <c r="AI14" i="5" s="1"/>
  <c r="AJ14" i="5" s="1"/>
  <c r="AK14" i="5" s="1"/>
  <c r="AL14" i="5" s="1"/>
  <c r="AY14" i="5"/>
  <c r="AD14" i="5" s="1"/>
  <c r="AE14" i="5" s="1"/>
  <c r="AF14" i="5" s="1"/>
  <c r="AG14" i="5" s="1"/>
  <c r="AX14" i="5"/>
  <c r="Y14" i="5" s="1"/>
  <c r="Z14" i="5" s="1"/>
  <c r="AA14" i="5" s="1"/>
  <c r="AB14" i="5" s="1"/>
  <c r="AW14" i="5"/>
  <c r="T14" i="5" s="1"/>
  <c r="U14" i="5" s="1"/>
  <c r="V14" i="5" s="1"/>
  <c r="W14" i="5" s="1"/>
  <c r="AV14" i="5"/>
  <c r="O14" i="5" s="1"/>
  <c r="P14" i="5" s="1"/>
  <c r="Q14" i="5" s="1"/>
  <c r="R14" i="5" s="1"/>
  <c r="AU14" i="5"/>
  <c r="J14" i="5" s="1"/>
  <c r="K14" i="5" s="1"/>
  <c r="L14" i="5" s="1"/>
  <c r="M14" i="5" s="1"/>
  <c r="AT14" i="5"/>
  <c r="E14" i="5" s="1"/>
  <c r="F14" i="5" s="1"/>
  <c r="G14" i="5" s="1"/>
  <c r="H14" i="5" s="1"/>
  <c r="BC13" i="5"/>
  <c r="BA13" i="5"/>
  <c r="AN13" i="5" s="1"/>
  <c r="AO13" i="5" s="1"/>
  <c r="AP13" i="5" s="1"/>
  <c r="AQ13" i="5" s="1"/>
  <c r="AZ13" i="5"/>
  <c r="AI13" i="5" s="1"/>
  <c r="AJ13" i="5" s="1"/>
  <c r="AK13" i="5" s="1"/>
  <c r="AL13" i="5" s="1"/>
  <c r="AY13" i="5"/>
  <c r="AD13" i="5" s="1"/>
  <c r="AE13" i="5" s="1"/>
  <c r="AF13" i="5" s="1"/>
  <c r="AG13" i="5" s="1"/>
  <c r="AX13" i="5"/>
  <c r="Y13" i="5" s="1"/>
  <c r="Z13" i="5" s="1"/>
  <c r="AA13" i="5" s="1"/>
  <c r="AB13" i="5" s="1"/>
  <c r="AW13" i="5"/>
  <c r="T13" i="5" s="1"/>
  <c r="U13" i="5" s="1"/>
  <c r="V13" i="5" s="1"/>
  <c r="W13" i="5" s="1"/>
  <c r="AV13" i="5"/>
  <c r="O13" i="5" s="1"/>
  <c r="P13" i="5" s="1"/>
  <c r="Q13" i="5" s="1"/>
  <c r="R13" i="5" s="1"/>
  <c r="AU13" i="5"/>
  <c r="J13" i="5" s="1"/>
  <c r="K13" i="5" s="1"/>
  <c r="L13" i="5" s="1"/>
  <c r="M13" i="5" s="1"/>
  <c r="AT13" i="5"/>
  <c r="E13" i="5" s="1"/>
  <c r="F13" i="5" s="1"/>
  <c r="G13" i="5" s="1"/>
  <c r="H13" i="5" s="1"/>
  <c r="BK12" i="5"/>
  <c r="BC12" i="5"/>
  <c r="BA12" i="5"/>
  <c r="AN12" i="5" s="1"/>
  <c r="AO12" i="5" s="1"/>
  <c r="AP12" i="5" s="1"/>
  <c r="AQ12" i="5" s="1"/>
  <c r="AZ12" i="5"/>
  <c r="AI12" i="5" s="1"/>
  <c r="AJ12" i="5" s="1"/>
  <c r="AK12" i="5" s="1"/>
  <c r="AL12" i="5" s="1"/>
  <c r="AY12" i="5"/>
  <c r="AD12" i="5" s="1"/>
  <c r="AE12" i="5" s="1"/>
  <c r="AF12" i="5" s="1"/>
  <c r="AG12" i="5" s="1"/>
  <c r="AX12" i="5"/>
  <c r="Y12" i="5" s="1"/>
  <c r="Z12" i="5" s="1"/>
  <c r="AA12" i="5" s="1"/>
  <c r="AB12" i="5" s="1"/>
  <c r="AW12" i="5"/>
  <c r="T12" i="5" s="1"/>
  <c r="U12" i="5" s="1"/>
  <c r="V12" i="5" s="1"/>
  <c r="W12" i="5" s="1"/>
  <c r="AV12" i="5"/>
  <c r="O12" i="5" s="1"/>
  <c r="P12" i="5" s="1"/>
  <c r="Q12" i="5" s="1"/>
  <c r="R12" i="5" s="1"/>
  <c r="AU12" i="5"/>
  <c r="J12" i="5" s="1"/>
  <c r="K12" i="5" s="1"/>
  <c r="L12" i="5" s="1"/>
  <c r="M12" i="5" s="1"/>
  <c r="AT12" i="5"/>
  <c r="E12" i="5" s="1"/>
  <c r="F12" i="5" s="1"/>
  <c r="G12" i="5" s="1"/>
  <c r="H12" i="5" s="1"/>
  <c r="BK11" i="5"/>
  <c r="BC11" i="5"/>
  <c r="BA11" i="5"/>
  <c r="AN11" i="5" s="1"/>
  <c r="AO11" i="5" s="1"/>
  <c r="AP11" i="5" s="1"/>
  <c r="AQ11" i="5" s="1"/>
  <c r="AZ11" i="5"/>
  <c r="AI11" i="5" s="1"/>
  <c r="AJ11" i="5" s="1"/>
  <c r="AK11" i="5" s="1"/>
  <c r="AL11" i="5" s="1"/>
  <c r="AY11" i="5"/>
  <c r="AD11" i="5" s="1"/>
  <c r="AE11" i="5" s="1"/>
  <c r="AF11" i="5" s="1"/>
  <c r="AG11" i="5" s="1"/>
  <c r="AX11" i="5"/>
  <c r="Y11" i="5" s="1"/>
  <c r="Z11" i="5" s="1"/>
  <c r="AA11" i="5" s="1"/>
  <c r="AB11" i="5" s="1"/>
  <c r="AW11" i="5"/>
  <c r="T11" i="5" s="1"/>
  <c r="U11" i="5" s="1"/>
  <c r="V11" i="5" s="1"/>
  <c r="W11" i="5" s="1"/>
  <c r="AV11" i="5"/>
  <c r="O11" i="5" s="1"/>
  <c r="P11" i="5" s="1"/>
  <c r="Q11" i="5" s="1"/>
  <c r="R11" i="5" s="1"/>
  <c r="AU11" i="5"/>
  <c r="J11" i="5" s="1"/>
  <c r="K11" i="5" s="1"/>
  <c r="L11" i="5" s="1"/>
  <c r="M11" i="5" s="1"/>
  <c r="AT11" i="5"/>
  <c r="E11" i="5" s="1"/>
  <c r="F11" i="5" s="1"/>
  <c r="G11" i="5" s="1"/>
  <c r="H11" i="5" s="1"/>
  <c r="BC10" i="5"/>
  <c r="BA10" i="5"/>
  <c r="AN10" i="5" s="1"/>
  <c r="AZ10" i="5"/>
  <c r="AI10" i="5" s="1"/>
  <c r="AY10" i="5"/>
  <c r="AD10" i="5" s="1"/>
  <c r="AX10" i="5"/>
  <c r="Y10" i="5" s="1"/>
  <c r="AW10" i="5"/>
  <c r="T10" i="5" s="1"/>
  <c r="AV10" i="5"/>
  <c r="O10" i="5" s="1"/>
  <c r="AU10" i="5"/>
  <c r="J10" i="5" s="1"/>
  <c r="AT10" i="5"/>
  <c r="E10" i="5" s="1"/>
  <c r="F10" i="5" s="1"/>
  <c r="G10" i="5" s="1"/>
  <c r="H10" i="5" s="1"/>
  <c r="BG9" i="5"/>
  <c r="BC9" i="5"/>
  <c r="BA9" i="5"/>
  <c r="AN9" i="5" s="1"/>
  <c r="AO9" i="5" s="1"/>
  <c r="AP9" i="5" s="1"/>
  <c r="AQ9" i="5" s="1"/>
  <c r="AZ9" i="5"/>
  <c r="AI9" i="5" s="1"/>
  <c r="AJ9" i="5" s="1"/>
  <c r="AK9" i="5" s="1"/>
  <c r="AL9" i="5" s="1"/>
  <c r="AY9" i="5"/>
  <c r="AD9" i="5" s="1"/>
  <c r="AE9" i="5" s="1"/>
  <c r="AF9" i="5" s="1"/>
  <c r="AG9" i="5" s="1"/>
  <c r="AX9" i="5"/>
  <c r="Y9" i="5" s="1"/>
  <c r="Z9" i="5" s="1"/>
  <c r="AA9" i="5" s="1"/>
  <c r="AB9" i="5" s="1"/>
  <c r="AW9" i="5"/>
  <c r="T9" i="5" s="1"/>
  <c r="U9" i="5" s="1"/>
  <c r="V9" i="5" s="1"/>
  <c r="W9" i="5" s="1"/>
  <c r="AV9" i="5"/>
  <c r="O9" i="5" s="1"/>
  <c r="P9" i="5" s="1"/>
  <c r="Q9" i="5" s="1"/>
  <c r="R9" i="5" s="1"/>
  <c r="AU9" i="5"/>
  <c r="J9" i="5" s="1"/>
  <c r="K9" i="5" s="1"/>
  <c r="L9" i="5" s="1"/>
  <c r="M9" i="5" s="1"/>
  <c r="AT9" i="5"/>
  <c r="E9" i="5" s="1"/>
  <c r="F9" i="5" s="1"/>
  <c r="G9" i="5" s="1"/>
  <c r="H9" i="5" s="1"/>
  <c r="BC8" i="5"/>
  <c r="BA8" i="5"/>
  <c r="AN8" i="5" s="1"/>
  <c r="AO8" i="5" s="1"/>
  <c r="AP8" i="5" s="1"/>
  <c r="AQ8" i="5" s="1"/>
  <c r="AZ8" i="5"/>
  <c r="AI8" i="5" s="1"/>
  <c r="AJ8" i="5" s="1"/>
  <c r="AK8" i="5" s="1"/>
  <c r="AL8" i="5" s="1"/>
  <c r="AY8" i="5"/>
  <c r="AD8" i="5" s="1"/>
  <c r="AE8" i="5" s="1"/>
  <c r="AF8" i="5" s="1"/>
  <c r="AG8" i="5" s="1"/>
  <c r="AX8" i="5"/>
  <c r="Y8" i="5" s="1"/>
  <c r="Z8" i="5" s="1"/>
  <c r="AA8" i="5" s="1"/>
  <c r="AB8" i="5" s="1"/>
  <c r="AW8" i="5"/>
  <c r="T8" i="5" s="1"/>
  <c r="U8" i="5" s="1"/>
  <c r="V8" i="5" s="1"/>
  <c r="W8" i="5" s="1"/>
  <c r="AV8" i="5"/>
  <c r="O8" i="5" s="1"/>
  <c r="P8" i="5" s="1"/>
  <c r="Q8" i="5" s="1"/>
  <c r="R8" i="5" s="1"/>
  <c r="AU8" i="5"/>
  <c r="J8" i="5" s="1"/>
  <c r="K8" i="5" s="1"/>
  <c r="L8" i="5" s="1"/>
  <c r="M8" i="5" s="1"/>
  <c r="AT8" i="5"/>
  <c r="E8" i="5" s="1"/>
  <c r="F8" i="5" s="1"/>
  <c r="G8" i="5" s="1"/>
  <c r="H8" i="5" s="1"/>
  <c r="BG7" i="5"/>
  <c r="BF7" i="5"/>
  <c r="BA7" i="5"/>
  <c r="AN7" i="5" s="1"/>
  <c r="AZ7" i="5"/>
  <c r="AI7" i="5" s="1"/>
  <c r="AY7" i="5"/>
  <c r="AD7" i="5" s="1"/>
  <c r="AX7" i="5"/>
  <c r="Y7" i="5" s="1"/>
  <c r="AW7" i="5"/>
  <c r="T7" i="5" s="1"/>
  <c r="AV7" i="5"/>
  <c r="O7" i="5" s="1"/>
  <c r="AU7" i="5"/>
  <c r="J7" i="5" s="1"/>
  <c r="AT7" i="5"/>
  <c r="E7" i="5" s="1"/>
  <c r="F7" i="5" s="1"/>
  <c r="G7" i="5" s="1"/>
  <c r="H7" i="5" s="1"/>
  <c r="BG6" i="5"/>
  <c r="BF6" i="5"/>
  <c r="BA6" i="5"/>
  <c r="AN6" i="5" s="1"/>
  <c r="AZ6" i="5"/>
  <c r="AI6" i="5" s="1"/>
  <c r="AY6" i="5"/>
  <c r="AD6" i="5" s="1"/>
  <c r="AX6" i="5"/>
  <c r="Y6" i="5" s="1"/>
  <c r="AW6" i="5"/>
  <c r="T6" i="5" s="1"/>
  <c r="AV6" i="5"/>
  <c r="O6" i="5" s="1"/>
  <c r="AU6" i="5"/>
  <c r="J6" i="5" s="1"/>
  <c r="AT6" i="5"/>
  <c r="E6" i="5" s="1"/>
  <c r="F6" i="5" s="1"/>
  <c r="G6" i="5" s="1"/>
  <c r="H6" i="5" s="1"/>
  <c r="BG5" i="5"/>
  <c r="BA5" i="5"/>
  <c r="AN5" i="5" s="1"/>
  <c r="AZ5" i="5"/>
  <c r="AI5" i="5" s="1"/>
  <c r="AY5" i="5"/>
  <c r="AD5" i="5" s="1"/>
  <c r="AX5" i="5"/>
  <c r="Y5" i="5" s="1"/>
  <c r="AW5" i="5"/>
  <c r="T5" i="5" s="1"/>
  <c r="AV5" i="5"/>
  <c r="O5" i="5" s="1"/>
  <c r="AU5" i="5"/>
  <c r="J5" i="5" s="1"/>
  <c r="AT5" i="5"/>
  <c r="E5" i="5" s="1"/>
  <c r="F5" i="5" s="1"/>
  <c r="G5" i="5" s="1"/>
  <c r="H5" i="5" s="1"/>
  <c r="BG4" i="5"/>
  <c r="BF4" i="5"/>
  <c r="BA4" i="5"/>
  <c r="AN4" i="5" s="1"/>
  <c r="AO4" i="5" s="1"/>
  <c r="AP4" i="5" s="1"/>
  <c r="AQ4" i="5" s="1"/>
  <c r="AZ4" i="5"/>
  <c r="AI4" i="5" s="1"/>
  <c r="AJ4" i="5" s="1"/>
  <c r="AK4" i="5" s="1"/>
  <c r="AL4" i="5" s="1"/>
  <c r="AY4" i="5"/>
  <c r="AD4" i="5" s="1"/>
  <c r="AE4" i="5" s="1"/>
  <c r="AF4" i="5" s="1"/>
  <c r="AG4" i="5" s="1"/>
  <c r="AX4" i="5"/>
  <c r="Y4" i="5" s="1"/>
  <c r="Z4" i="5" s="1"/>
  <c r="AA4" i="5" s="1"/>
  <c r="AB4" i="5" s="1"/>
  <c r="AW4" i="5"/>
  <c r="T4" i="5" s="1"/>
  <c r="U4" i="5" s="1"/>
  <c r="V4" i="5" s="1"/>
  <c r="W4" i="5" s="1"/>
  <c r="AV4" i="5"/>
  <c r="O4" i="5" s="1"/>
  <c r="P4" i="5" s="1"/>
  <c r="Q4" i="5" s="1"/>
  <c r="R4" i="5" s="1"/>
  <c r="AU4" i="5"/>
  <c r="J4" i="5" s="1"/>
  <c r="K4" i="5" s="1"/>
  <c r="L4" i="5" s="1"/>
  <c r="M4" i="5" s="1"/>
  <c r="AT4" i="5"/>
  <c r="E4" i="5" s="1"/>
  <c r="F4" i="5" s="1"/>
  <c r="G4" i="5" s="1"/>
  <c r="H4" i="5" s="1"/>
  <c r="BG3" i="5"/>
  <c r="BA3" i="5"/>
  <c r="AN3" i="5" s="1"/>
  <c r="AZ3" i="5"/>
  <c r="AI3" i="5" s="1"/>
  <c r="AY3" i="5"/>
  <c r="AD3" i="5" s="1"/>
  <c r="AX3" i="5"/>
  <c r="Y3" i="5" s="1"/>
  <c r="AW3" i="5"/>
  <c r="T3" i="5" s="1"/>
  <c r="AV3" i="5"/>
  <c r="O3" i="5" s="1"/>
  <c r="AU3" i="5"/>
  <c r="J3" i="5" s="1"/>
  <c r="AT3" i="5"/>
  <c r="E3" i="5" s="1"/>
  <c r="Z26" i="5" l="1"/>
  <c r="R2" i="3"/>
  <c r="Z18" i="5"/>
  <c r="R5" i="3"/>
  <c r="K10" i="5"/>
  <c r="C9" i="3"/>
  <c r="AE3" i="5"/>
  <c r="W8" i="3"/>
  <c r="K6" i="5"/>
  <c r="C4" i="3"/>
  <c r="AO7" i="5"/>
  <c r="AG6" i="3"/>
  <c r="P10" i="5"/>
  <c r="H9" i="3"/>
  <c r="AE18" i="5"/>
  <c r="W5" i="3"/>
  <c r="AJ26" i="5"/>
  <c r="AB2" i="3"/>
  <c r="Z3" i="5"/>
  <c r="R8" i="3"/>
  <c r="AE26" i="5"/>
  <c r="W2" i="3"/>
  <c r="P5" i="5"/>
  <c r="H3" i="3"/>
  <c r="AJ3" i="5"/>
  <c r="AB8" i="3"/>
  <c r="U5" i="5"/>
  <c r="M3" i="3"/>
  <c r="P6" i="5"/>
  <c r="H4" i="3"/>
  <c r="U10" i="5"/>
  <c r="M9" i="3"/>
  <c r="AB5" i="3"/>
  <c r="AO26" i="5"/>
  <c r="AG2" i="3"/>
  <c r="AO18" i="5"/>
  <c r="AG5" i="3"/>
  <c r="AK18" i="5"/>
  <c r="AC5" i="3"/>
  <c r="AE5" i="5"/>
  <c r="W3" i="3"/>
  <c r="Z6" i="5"/>
  <c r="R4" i="3"/>
  <c r="P7" i="5"/>
  <c r="H6" i="3"/>
  <c r="AE10" i="5"/>
  <c r="W9" i="3"/>
  <c r="K26" i="5"/>
  <c r="C2" i="3"/>
  <c r="AJ7" i="5"/>
  <c r="AB6" i="3"/>
  <c r="U6" i="5"/>
  <c r="M4" i="3"/>
  <c r="AJ5" i="5"/>
  <c r="AB3" i="3"/>
  <c r="K18" i="5"/>
  <c r="C5" i="3"/>
  <c r="P26" i="5"/>
  <c r="H2" i="3"/>
  <c r="Z5" i="5"/>
  <c r="R3" i="3"/>
  <c r="K7" i="5"/>
  <c r="C6" i="3"/>
  <c r="Z10" i="5"/>
  <c r="R9" i="3"/>
  <c r="K3" i="5"/>
  <c r="C8" i="3"/>
  <c r="AJ10" i="5"/>
  <c r="AB9" i="3"/>
  <c r="AJ6" i="5"/>
  <c r="AB4" i="3"/>
  <c r="Z7" i="5"/>
  <c r="R6" i="3"/>
  <c r="AO10" i="5"/>
  <c r="AG9" i="3"/>
  <c r="P18" i="5"/>
  <c r="H5" i="3"/>
  <c r="U26" i="5"/>
  <c r="M2" i="3"/>
  <c r="K5" i="5"/>
  <c r="C3" i="3"/>
  <c r="AO3" i="5"/>
  <c r="AG8" i="3"/>
  <c r="AE6" i="5"/>
  <c r="W4" i="3"/>
  <c r="U7" i="5"/>
  <c r="M6" i="3"/>
  <c r="P3" i="5"/>
  <c r="H8" i="3"/>
  <c r="AO5" i="5"/>
  <c r="AG3" i="3"/>
  <c r="U3" i="5"/>
  <c r="M8" i="3"/>
  <c r="AO6" i="5"/>
  <c r="AG4" i="3"/>
  <c r="AE7" i="5"/>
  <c r="W6" i="3"/>
  <c r="U18" i="5"/>
  <c r="M5" i="3"/>
  <c r="BK49" i="5"/>
  <c r="BF57" i="5"/>
  <c r="BF51" i="5"/>
  <c r="BF50" i="5"/>
  <c r="BF35" i="5"/>
  <c r="BF34" i="5"/>
  <c r="BF27" i="5"/>
  <c r="BF26" i="5"/>
  <c r="BF20" i="5"/>
  <c r="BF3" i="5"/>
  <c r="BF10" i="5"/>
  <c r="BF43" i="5"/>
  <c r="BF42" i="5"/>
  <c r="BF19" i="5"/>
  <c r="BF18" i="5"/>
  <c r="BF12" i="5"/>
  <c r="BF11" i="5"/>
  <c r="BF8" i="5"/>
  <c r="BJ57" i="5"/>
  <c r="BJ17" i="5"/>
  <c r="BJ11" i="5"/>
  <c r="BJ35" i="5"/>
  <c r="BJ3" i="5"/>
  <c r="BJ9" i="5"/>
  <c r="BJ7" i="5"/>
  <c r="BJ27" i="5"/>
  <c r="BJ5" i="5"/>
  <c r="BG60" i="5"/>
  <c r="BG58" i="5"/>
  <c r="BG52" i="5"/>
  <c r="BG51" i="5"/>
  <c r="BG50" i="5"/>
  <c r="BG53" i="5"/>
  <c r="BC3" i="5"/>
  <c r="BK3" i="5"/>
  <c r="BK4" i="5"/>
  <c r="BK5" i="5"/>
  <c r="BK6" i="5"/>
  <c r="BG8" i="5"/>
  <c r="BG10" i="5"/>
  <c r="BG11" i="5"/>
  <c r="BG13" i="5"/>
  <c r="BK14" i="5"/>
  <c r="BC16" i="5"/>
  <c r="BG17" i="5"/>
  <c r="BC20" i="5"/>
  <c r="BC21" i="5"/>
  <c r="BG22" i="5"/>
  <c r="BK23" i="5"/>
  <c r="BC25" i="5"/>
  <c r="BC26" i="5"/>
  <c r="BC27" i="5"/>
  <c r="BK27" i="5"/>
  <c r="BC29" i="5"/>
  <c r="BG30" i="5"/>
  <c r="BG31" i="5"/>
  <c r="BK32" i="5"/>
  <c r="BC34" i="5"/>
  <c r="BC35" i="5"/>
  <c r="BK35" i="5"/>
  <c r="BC37" i="5"/>
  <c r="BG38" i="5"/>
  <c r="BK39" i="5"/>
  <c r="BC41" i="5"/>
  <c r="BC44" i="5"/>
  <c r="BG45" i="5"/>
  <c r="BK46" i="5"/>
  <c r="BC48" i="5"/>
  <c r="BK50" i="5"/>
  <c r="BC60" i="5"/>
  <c r="BC54" i="5"/>
  <c r="BC49" i="5"/>
  <c r="BC58" i="5"/>
  <c r="BC56" i="5"/>
  <c r="BC52" i="5"/>
  <c r="BK60" i="5"/>
  <c r="BK56" i="5"/>
  <c r="BK48" i="5"/>
  <c r="BC4" i="5"/>
  <c r="BC5" i="5"/>
  <c r="BC6" i="5"/>
  <c r="BC7" i="5"/>
  <c r="BK7" i="5"/>
  <c r="BK8" i="5"/>
  <c r="BK9" i="5"/>
  <c r="BK10" i="5"/>
  <c r="BG12" i="5"/>
  <c r="BK13" i="5"/>
  <c r="BC15" i="5"/>
  <c r="BG16" i="5"/>
  <c r="BG18" i="5"/>
  <c r="BG19" i="5"/>
  <c r="BG21" i="5"/>
  <c r="BK22" i="5"/>
  <c r="BC24" i="5"/>
  <c r="BG25" i="5"/>
  <c r="BC28" i="5"/>
  <c r="BG29" i="5"/>
  <c r="BK30" i="5"/>
  <c r="BK31" i="5"/>
  <c r="BC33" i="5"/>
  <c r="BC36" i="5"/>
  <c r="BG37" i="5"/>
  <c r="BK38" i="5"/>
  <c r="BC40" i="5"/>
  <c r="BG41" i="5"/>
  <c r="BG42" i="5"/>
  <c r="BG43" i="5"/>
  <c r="BG44" i="5"/>
  <c r="BK45" i="5"/>
  <c r="BC47" i="5"/>
  <c r="BG48" i="5"/>
  <c r="BC51" i="5"/>
  <c r="BC53" i="5"/>
  <c r="BK57" i="5"/>
  <c r="AT60" i="5"/>
  <c r="F3" i="5"/>
  <c r="E60" i="5"/>
  <c r="BI11" i="5"/>
  <c r="BI7" i="5"/>
  <c r="BI15" i="5"/>
  <c r="BI19" i="5"/>
  <c r="BE11" i="5"/>
  <c r="BE27" i="5"/>
  <c r="BE43" i="5"/>
  <c r="BI3" i="5"/>
  <c r="BE7" i="5"/>
  <c r="BE15" i="5"/>
  <c r="BE3" i="5"/>
  <c r="BI23" i="5"/>
  <c r="BH4" i="5"/>
  <c r="BH5" i="5"/>
  <c r="BD6" i="5"/>
  <c r="BH47" i="5"/>
  <c r="BD48" i="5"/>
  <c r="BH50" i="5"/>
  <c r="BH3" i="5"/>
  <c r="BE19" i="5"/>
  <c r="BI31" i="5"/>
  <c r="BH32" i="5"/>
  <c r="BE39" i="5"/>
  <c r="BI47" i="5"/>
  <c r="BH24" i="5"/>
  <c r="BD3" i="5"/>
  <c r="BE23" i="5"/>
  <c r="BI27" i="5"/>
  <c r="BH44" i="5"/>
  <c r="BH26" i="5"/>
  <c r="BD37" i="5"/>
  <c r="BH41" i="5"/>
  <c r="BD4" i="5"/>
  <c r="BD8" i="5"/>
  <c r="BD34" i="5"/>
  <c r="BI35" i="5"/>
  <c r="BI39" i="5"/>
  <c r="BD46" i="5"/>
  <c r="BE47" i="5"/>
  <c r="BI51" i="5"/>
  <c r="BD52" i="5"/>
  <c r="BE55" i="5"/>
  <c r="BH6" i="5"/>
  <c r="BH9" i="5"/>
  <c r="BD10" i="5"/>
  <c r="BD13" i="5"/>
  <c r="BH17" i="5"/>
  <c r="BD18" i="5"/>
  <c r="BH22" i="5"/>
  <c r="BD28" i="5"/>
  <c r="BH30" i="5"/>
  <c r="BE35" i="5"/>
  <c r="BI43" i="5"/>
  <c r="BE51" i="5"/>
  <c r="BI55" i="5"/>
  <c r="BD9" i="5"/>
  <c r="BD11" i="5"/>
  <c r="BH11" i="5"/>
  <c r="BH12" i="5"/>
  <c r="BD14" i="5"/>
  <c r="BH15" i="5"/>
  <c r="BD16" i="5"/>
  <c r="BD21" i="5"/>
  <c r="BH25" i="5"/>
  <c r="BD26" i="5"/>
  <c r="BD29" i="5"/>
  <c r="BH33" i="5"/>
  <c r="BH36" i="5"/>
  <c r="BD38" i="5"/>
  <c r="BH39" i="5"/>
  <c r="BD40" i="5"/>
  <c r="BD43" i="5"/>
  <c r="BH43" i="5"/>
  <c r="BH45" i="5"/>
  <c r="BD47" i="5"/>
  <c r="BD49" i="5"/>
  <c r="BD50" i="5"/>
  <c r="BD53" i="5"/>
  <c r="BD54" i="5"/>
  <c r="BD55" i="5"/>
  <c r="BH58" i="5"/>
  <c r="BD5" i="5"/>
  <c r="BD7" i="5"/>
  <c r="BH7" i="5"/>
  <c r="BH8" i="5"/>
  <c r="BH10" i="5"/>
  <c r="BD12" i="5"/>
  <c r="BH13" i="5"/>
  <c r="BD15" i="5"/>
  <c r="BD17" i="5"/>
  <c r="BD19" i="5"/>
  <c r="BH19" i="5"/>
  <c r="BH20" i="5"/>
  <c r="BD22" i="5"/>
  <c r="BH23" i="5"/>
  <c r="BD24" i="5"/>
  <c r="BH28" i="5"/>
  <c r="BD30" i="5"/>
  <c r="BH31" i="5"/>
  <c r="BD32" i="5"/>
  <c r="BD35" i="5"/>
  <c r="BH35" i="5"/>
  <c r="BH37" i="5"/>
  <c r="BD39" i="5"/>
  <c r="BD41" i="5"/>
  <c r="BH42" i="5"/>
  <c r="BD44" i="5"/>
  <c r="BH46" i="5"/>
  <c r="BH48" i="5"/>
  <c r="BH49" i="5"/>
  <c r="BH52" i="5"/>
  <c r="BH54" i="5"/>
  <c r="BD56" i="5"/>
  <c r="BD57" i="5"/>
  <c r="BD58" i="5"/>
  <c r="BH14" i="5"/>
  <c r="BH16" i="5"/>
  <c r="BH18" i="5"/>
  <c r="BD20" i="5"/>
  <c r="BH21" i="5"/>
  <c r="BD23" i="5"/>
  <c r="BD25" i="5"/>
  <c r="BD27" i="5"/>
  <c r="BH27" i="5"/>
  <c r="BH29" i="5"/>
  <c r="BD31" i="5"/>
  <c r="BD33" i="5"/>
  <c r="BH34" i="5"/>
  <c r="BD36" i="5"/>
  <c r="BH38" i="5"/>
  <c r="BH40" i="5"/>
  <c r="BD42" i="5"/>
  <c r="BD45" i="5"/>
  <c r="BD51" i="5"/>
  <c r="BH51" i="5"/>
  <c r="BH53" i="5"/>
  <c r="BH55" i="5"/>
  <c r="BH56" i="5"/>
  <c r="BF58" i="5"/>
  <c r="BJ6" i="5"/>
  <c r="BJ8" i="5"/>
  <c r="BF9" i="5"/>
  <c r="BJ14" i="5"/>
  <c r="BJ16" i="5"/>
  <c r="BF17" i="5"/>
  <c r="BJ22" i="5"/>
  <c r="BJ24" i="5"/>
  <c r="BF25" i="5"/>
  <c r="BJ30" i="5"/>
  <c r="BJ38" i="5"/>
  <c r="BJ46" i="5"/>
  <c r="BJ54" i="5"/>
  <c r="BJ21" i="5"/>
  <c r="BF22" i="5"/>
  <c r="BF23" i="5"/>
  <c r="BJ23" i="5"/>
  <c r="BF24" i="5"/>
  <c r="BF30" i="5"/>
  <c r="BF31" i="5"/>
  <c r="BJ31" i="5"/>
  <c r="BF38" i="5"/>
  <c r="BF39" i="5"/>
  <c r="BJ39" i="5"/>
  <c r="BF46" i="5"/>
  <c r="BF47" i="5"/>
  <c r="BJ47" i="5"/>
  <c r="BF54" i="5"/>
  <c r="BF55" i="5"/>
  <c r="BJ55" i="5"/>
  <c r="BG56" i="5"/>
  <c r="AX60" i="5"/>
  <c r="BD60" i="5"/>
  <c r="BJ13" i="5"/>
  <c r="BF14" i="5"/>
  <c r="BF15" i="5"/>
  <c r="BJ15" i="5"/>
  <c r="BF16" i="5"/>
  <c r="BJ4" i="5"/>
  <c r="BF5" i="5"/>
  <c r="BJ10" i="5"/>
  <c r="BJ12" i="5"/>
  <c r="BF13" i="5"/>
  <c r="BJ18" i="5"/>
  <c r="BJ20" i="5"/>
  <c r="BF21" i="5"/>
  <c r="BJ26" i="5"/>
  <c r="BJ34" i="5"/>
  <c r="BJ42" i="5"/>
  <c r="BG49" i="5"/>
  <c r="BJ50" i="5"/>
  <c r="BK53" i="5"/>
  <c r="BG54" i="5"/>
  <c r="BG55" i="5"/>
  <c r="BK55" i="5"/>
  <c r="BG57" i="5"/>
  <c r="BJ58" i="5"/>
  <c r="BH60" i="5"/>
  <c r="AU60" i="5"/>
  <c r="BI4" i="5"/>
  <c r="BI8" i="5"/>
  <c r="BE16" i="5"/>
  <c r="BI20" i="5"/>
  <c r="BE28" i="5"/>
  <c r="BE32" i="5"/>
  <c r="BE36" i="5"/>
  <c r="BI36" i="5"/>
  <c r="BE40" i="5"/>
  <c r="BI40" i="5"/>
  <c r="BE44" i="5"/>
  <c r="BI44" i="5"/>
  <c r="BE48" i="5"/>
  <c r="BI48" i="5"/>
  <c r="BE52" i="5"/>
  <c r="BI52" i="5"/>
  <c r="BE56" i="5"/>
  <c r="BI56" i="5"/>
  <c r="AV60" i="5"/>
  <c r="AZ60" i="5"/>
  <c r="BE60" i="5"/>
  <c r="BI60" i="5"/>
  <c r="AY60" i="5"/>
  <c r="BE12" i="5"/>
  <c r="BI12" i="5"/>
  <c r="BI16" i="5"/>
  <c r="BE20" i="5"/>
  <c r="BE24" i="5"/>
  <c r="BI24" i="5"/>
  <c r="BI28" i="5"/>
  <c r="BI32" i="5"/>
  <c r="BE5" i="5"/>
  <c r="BI5" i="5"/>
  <c r="BE9" i="5"/>
  <c r="BI9" i="5"/>
  <c r="BE13" i="5"/>
  <c r="BI13" i="5"/>
  <c r="BE17" i="5"/>
  <c r="BI17" i="5"/>
  <c r="BE21" i="5"/>
  <c r="BI21" i="5"/>
  <c r="BE25" i="5"/>
  <c r="BI25" i="5"/>
  <c r="BF28" i="5"/>
  <c r="BJ28" i="5"/>
  <c r="BE29" i="5"/>
  <c r="BI29" i="5"/>
  <c r="BF32" i="5"/>
  <c r="BJ32" i="5"/>
  <c r="BE33" i="5"/>
  <c r="BI33" i="5"/>
  <c r="BF36" i="5"/>
  <c r="BJ36" i="5"/>
  <c r="BE37" i="5"/>
  <c r="BI37" i="5"/>
  <c r="BF40" i="5"/>
  <c r="BJ40" i="5"/>
  <c r="BE41" i="5"/>
  <c r="BI41" i="5"/>
  <c r="BF44" i="5"/>
  <c r="BJ44" i="5"/>
  <c r="BE45" i="5"/>
  <c r="BI45" i="5"/>
  <c r="BF48" i="5"/>
  <c r="BJ48" i="5"/>
  <c r="BE49" i="5"/>
  <c r="BI49" i="5"/>
  <c r="BF52" i="5"/>
  <c r="BJ52" i="5"/>
  <c r="BE53" i="5"/>
  <c r="BI53" i="5"/>
  <c r="BF56" i="5"/>
  <c r="BJ56" i="5"/>
  <c r="BE57" i="5"/>
  <c r="BI57" i="5"/>
  <c r="AW60" i="5"/>
  <c r="BA60" i="5"/>
  <c r="BF60" i="5"/>
  <c r="BJ60" i="5"/>
  <c r="BE4" i="5"/>
  <c r="BE8" i="5"/>
  <c r="BE6" i="5"/>
  <c r="BI6" i="5"/>
  <c r="BE10" i="5"/>
  <c r="BI10" i="5"/>
  <c r="BE14" i="5"/>
  <c r="BI14" i="5"/>
  <c r="BE18" i="5"/>
  <c r="BI18" i="5"/>
  <c r="BE22" i="5"/>
  <c r="BI22" i="5"/>
  <c r="BE26" i="5"/>
  <c r="BI26" i="5"/>
  <c r="BF29" i="5"/>
  <c r="BJ29" i="5"/>
  <c r="BE30" i="5"/>
  <c r="BI30" i="5"/>
  <c r="BF33" i="5"/>
  <c r="BJ33" i="5"/>
  <c r="BE34" i="5"/>
  <c r="BI34" i="5"/>
  <c r="BF37" i="5"/>
  <c r="BJ37" i="5"/>
  <c r="BE38" i="5"/>
  <c r="BI38" i="5"/>
  <c r="BF41" i="5"/>
  <c r="BJ41" i="5"/>
  <c r="BE42" i="5"/>
  <c r="BI42" i="5"/>
  <c r="BF45" i="5"/>
  <c r="BJ45" i="5"/>
  <c r="BE46" i="5"/>
  <c r="BI46" i="5"/>
  <c r="BF49" i="5"/>
  <c r="BJ49" i="5"/>
  <c r="BE50" i="5"/>
  <c r="BI50" i="5"/>
  <c r="BF53" i="5"/>
  <c r="BJ53" i="5"/>
  <c r="BE54" i="5"/>
  <c r="BI54" i="5"/>
  <c r="Q3" i="5" l="1"/>
  <c r="I8" i="3"/>
  <c r="V10" i="5"/>
  <c r="N9" i="3"/>
  <c r="Q5" i="5"/>
  <c r="I3" i="3"/>
  <c r="AF18" i="5"/>
  <c r="X5" i="3"/>
  <c r="AF3" i="5"/>
  <c r="X8" i="3"/>
  <c r="AF7" i="5"/>
  <c r="X6" i="3"/>
  <c r="L5" i="5"/>
  <c r="D3" i="3"/>
  <c r="AA7" i="5"/>
  <c r="S6" i="3"/>
  <c r="AA10" i="5"/>
  <c r="S9" i="3"/>
  <c r="L18" i="5"/>
  <c r="D5" i="3"/>
  <c r="L26" i="5"/>
  <c r="D2" i="3"/>
  <c r="AF5" i="5"/>
  <c r="X3" i="3"/>
  <c r="AP6" i="5"/>
  <c r="AH4" i="3"/>
  <c r="V7" i="5"/>
  <c r="N6" i="3"/>
  <c r="V26" i="5"/>
  <c r="N2" i="3"/>
  <c r="AK6" i="5"/>
  <c r="AC4" i="3"/>
  <c r="L7" i="5"/>
  <c r="D6" i="3"/>
  <c r="AK5" i="5"/>
  <c r="AC3" i="3"/>
  <c r="AF10" i="5"/>
  <c r="X9" i="3"/>
  <c r="AL18" i="5"/>
  <c r="AE5" i="3" s="1"/>
  <c r="AD5" i="3"/>
  <c r="Q10" i="5"/>
  <c r="I9" i="3"/>
  <c r="V3" i="5"/>
  <c r="N8" i="3"/>
  <c r="AF6" i="5"/>
  <c r="X4" i="3"/>
  <c r="Q18" i="5"/>
  <c r="I5" i="3"/>
  <c r="AK10" i="5"/>
  <c r="AC9" i="3"/>
  <c r="AA5" i="5"/>
  <c r="S3" i="3"/>
  <c r="V6" i="5"/>
  <c r="N4" i="3"/>
  <c r="Q7" i="5"/>
  <c r="I6" i="3"/>
  <c r="AP18" i="5"/>
  <c r="AH5" i="3"/>
  <c r="L10" i="5"/>
  <c r="D9" i="3"/>
  <c r="V5" i="5"/>
  <c r="N3" i="3"/>
  <c r="AA3" i="5"/>
  <c r="S8" i="3"/>
  <c r="AP7" i="5"/>
  <c r="AH6" i="3"/>
  <c r="AA18" i="5"/>
  <c r="S5" i="3"/>
  <c r="X2" i="3"/>
  <c r="AF26" i="5"/>
  <c r="V18" i="5"/>
  <c r="N5" i="3"/>
  <c r="AP5" i="5"/>
  <c r="AH3" i="3"/>
  <c r="AP3" i="5"/>
  <c r="AH8" i="3"/>
  <c r="AH9" i="3"/>
  <c r="AP10" i="5"/>
  <c r="L3" i="5"/>
  <c r="D8" i="3"/>
  <c r="Q26" i="5"/>
  <c r="I2" i="3"/>
  <c r="AK7" i="5"/>
  <c r="AC6" i="3"/>
  <c r="AA6" i="5"/>
  <c r="S4" i="3"/>
  <c r="AP26" i="5"/>
  <c r="AH2" i="3"/>
  <c r="Q6" i="5"/>
  <c r="I4" i="3"/>
  <c r="AK3" i="5"/>
  <c r="AC8" i="3"/>
  <c r="AK26" i="5"/>
  <c r="AC2" i="3"/>
  <c r="L6" i="5"/>
  <c r="D4" i="3"/>
  <c r="AA26" i="5"/>
  <c r="S2" i="3"/>
  <c r="F60" i="5"/>
  <c r="M6" i="5" l="1"/>
  <c r="F4" i="3" s="1"/>
  <c r="E4" i="3"/>
  <c r="W18" i="5"/>
  <c r="P5" i="3" s="1"/>
  <c r="O5" i="3"/>
  <c r="AB3" i="5"/>
  <c r="U8" i="3" s="1"/>
  <c r="T8" i="3"/>
  <c r="R7" i="5"/>
  <c r="K6" i="3" s="1"/>
  <c r="J6" i="3"/>
  <c r="R18" i="5"/>
  <c r="K5" i="3" s="1"/>
  <c r="J5" i="3"/>
  <c r="AL6" i="5"/>
  <c r="AE4" i="3" s="1"/>
  <c r="AD4" i="3"/>
  <c r="AG5" i="5"/>
  <c r="Z3" i="3" s="1"/>
  <c r="Y3" i="3"/>
  <c r="AB7" i="5"/>
  <c r="U6" i="3" s="1"/>
  <c r="T6" i="3"/>
  <c r="AG18" i="5"/>
  <c r="Z5" i="3" s="1"/>
  <c r="Y5" i="3"/>
  <c r="AQ26" i="5"/>
  <c r="AJ2" i="3" s="1"/>
  <c r="AI2" i="3"/>
  <c r="AQ10" i="5"/>
  <c r="AJ9" i="3" s="1"/>
  <c r="AI9" i="3"/>
  <c r="AG26" i="5"/>
  <c r="Z2" i="3" s="1"/>
  <c r="Y2" i="3"/>
  <c r="M3" i="5"/>
  <c r="F8" i="3" s="1"/>
  <c r="E8" i="3"/>
  <c r="AG6" i="5"/>
  <c r="Z4" i="3" s="1"/>
  <c r="Y4" i="3"/>
  <c r="W6" i="5"/>
  <c r="P4" i="3" s="1"/>
  <c r="O4" i="3"/>
  <c r="AG10" i="5"/>
  <c r="Z9" i="3" s="1"/>
  <c r="Y9" i="3"/>
  <c r="M5" i="5"/>
  <c r="F3" i="3" s="1"/>
  <c r="E3" i="3"/>
  <c r="R5" i="5"/>
  <c r="K3" i="3" s="1"/>
  <c r="J3" i="3"/>
  <c r="AL3" i="5"/>
  <c r="AE8" i="3" s="1"/>
  <c r="AD8" i="3"/>
  <c r="AL7" i="5"/>
  <c r="AE6" i="3" s="1"/>
  <c r="AD6" i="3"/>
  <c r="AQ3" i="5"/>
  <c r="AJ8" i="3" s="1"/>
  <c r="AI8" i="3"/>
  <c r="AB18" i="5"/>
  <c r="U5" i="3" s="1"/>
  <c r="T5" i="3"/>
  <c r="M10" i="5"/>
  <c r="F9" i="3" s="1"/>
  <c r="E9" i="3"/>
  <c r="AB5" i="5"/>
  <c r="U3" i="3" s="1"/>
  <c r="T3" i="3"/>
  <c r="W3" i="5"/>
  <c r="P8" i="3" s="1"/>
  <c r="O8" i="3"/>
  <c r="AL5" i="5"/>
  <c r="AE3" i="3" s="1"/>
  <c r="AD3" i="3"/>
  <c r="W7" i="5"/>
  <c r="P6" i="3" s="1"/>
  <c r="O6" i="3"/>
  <c r="M18" i="5"/>
  <c r="F5" i="3" s="1"/>
  <c r="E5" i="3"/>
  <c r="AG7" i="5"/>
  <c r="Z6" i="3" s="1"/>
  <c r="Y6" i="3"/>
  <c r="O9" i="3"/>
  <c r="W10" i="5"/>
  <c r="P9" i="3" s="1"/>
  <c r="AB6" i="5"/>
  <c r="U4" i="3" s="1"/>
  <c r="T4" i="3"/>
  <c r="M26" i="5"/>
  <c r="F2" i="3" s="1"/>
  <c r="E2" i="3"/>
  <c r="AL26" i="5"/>
  <c r="AE2" i="3" s="1"/>
  <c r="AD2" i="3"/>
  <c r="W5" i="5"/>
  <c r="P3" i="3" s="1"/>
  <c r="O3" i="3"/>
  <c r="W26" i="5"/>
  <c r="P2" i="3" s="1"/>
  <c r="O2" i="3"/>
  <c r="AB26" i="5"/>
  <c r="U2" i="3" s="1"/>
  <c r="T2" i="3"/>
  <c r="R6" i="5"/>
  <c r="K4" i="3" s="1"/>
  <c r="J4" i="3"/>
  <c r="R26" i="5"/>
  <c r="K2" i="3" s="1"/>
  <c r="J2" i="3"/>
  <c r="AQ5" i="5"/>
  <c r="AJ3" i="3" s="1"/>
  <c r="AI3" i="3"/>
  <c r="AQ7" i="5"/>
  <c r="AJ6" i="3" s="1"/>
  <c r="AI6" i="3"/>
  <c r="AQ18" i="5"/>
  <c r="AJ5" i="3" s="1"/>
  <c r="AI5" i="3"/>
  <c r="AL10" i="5"/>
  <c r="AE9" i="3" s="1"/>
  <c r="AD9" i="3"/>
  <c r="R10" i="5"/>
  <c r="K9" i="3" s="1"/>
  <c r="J9" i="3"/>
  <c r="M7" i="5"/>
  <c r="F6" i="3" s="1"/>
  <c r="E6" i="3"/>
  <c r="AQ6" i="5"/>
  <c r="AJ4" i="3" s="1"/>
  <c r="AI4" i="3"/>
  <c r="AB10" i="5"/>
  <c r="U9" i="3" s="1"/>
  <c r="T9" i="3"/>
  <c r="AG3" i="5"/>
  <c r="Z8" i="3" s="1"/>
  <c r="Y8" i="3"/>
  <c r="R3" i="5"/>
  <c r="K8" i="3" s="1"/>
  <c r="J8" i="3"/>
  <c r="G60" i="5"/>
  <c r="H3" i="5"/>
  <c r="H60" i="5" s="1"/>
</calcChain>
</file>

<file path=xl/sharedStrings.xml><?xml version="1.0" encoding="utf-8"?>
<sst xmlns="http://schemas.openxmlformats.org/spreadsheetml/2006/main" count="219" uniqueCount="218">
  <si>
    <t>Source:</t>
  </si>
  <si>
    <t>Notes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</si>
  <si>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</si>
  <si>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</si>
  <si>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</si>
  <si>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</si>
  <si>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</si>
  <si>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</si>
  <si>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</si>
  <si>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</si>
  <si>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Release Date</t>
  </si>
  <si>
    <t>Datekey</t>
  </si>
  <si>
    <t>Scenario</t>
  </si>
  <si>
    <t>Report</t>
  </si>
  <si>
    <t>conversion factor:</t>
  </si>
  <si>
    <t>This variable should contain the total revenue each industry earns by</t>
  </si>
  <si>
    <t>The "waste management" industry in the EPS doesn't have</t>
  </si>
  <si>
    <t>is often government-run or a regulated monopoly that is not</t>
  </si>
  <si>
    <t>profit-driven, so we do not attempt to calculate revenue changes</t>
  </si>
  <si>
    <t>for the waste management industry.</t>
  </si>
  <si>
    <t>Currency conversion</t>
  </si>
  <si>
    <t>TNRbI Total Nonfuel Revenue by Industry</t>
  </si>
  <si>
    <t>2010-2015</t>
  </si>
  <si>
    <t>2015-2020</t>
  </si>
  <si>
    <t>2020-2025</t>
  </si>
  <si>
    <t>2025-2030</t>
  </si>
  <si>
    <t>2030-2035</t>
  </si>
  <si>
    <t>2035-2040</t>
  </si>
  <si>
    <t>2040-2045</t>
  </si>
  <si>
    <t>2045-2050</t>
  </si>
  <si>
    <t>0101</t>
  </si>
  <si>
    <t>Agricultura, silvicultura, exploração florestal</t>
  </si>
  <si>
    <t>S1</t>
  </si>
  <si>
    <t>0102</t>
  </si>
  <si>
    <t>Pecuária e pesca</t>
  </si>
  <si>
    <t>S2</t>
  </si>
  <si>
    <t>0201</t>
  </si>
  <si>
    <t>Petróleo e gás natural</t>
  </si>
  <si>
    <t>S3</t>
  </si>
  <si>
    <t>0202</t>
  </si>
  <si>
    <t>Minério de ferro</t>
  </si>
  <si>
    <t>S4</t>
  </si>
  <si>
    <t>0203</t>
  </si>
  <si>
    <t>Outros da indústria extrativa</t>
  </si>
  <si>
    <t>S5</t>
  </si>
  <si>
    <t>0301</t>
  </si>
  <si>
    <t>Alimentos e Bebidas</t>
  </si>
  <si>
    <t>S6</t>
  </si>
  <si>
    <t>0302</t>
  </si>
  <si>
    <t>Produtos do fumo</t>
  </si>
  <si>
    <t>S7</t>
  </si>
  <si>
    <t>0303</t>
  </si>
  <si>
    <t>Têxteis</t>
  </si>
  <si>
    <t>S8</t>
  </si>
  <si>
    <t>0304</t>
  </si>
  <si>
    <t>Artigos do vestuário e acessórios</t>
  </si>
  <si>
    <t>S9</t>
  </si>
  <si>
    <t>0305</t>
  </si>
  <si>
    <t>Artefatos de couro e calçados</t>
  </si>
  <si>
    <t>S10</t>
  </si>
  <si>
    <t>0306</t>
  </si>
  <si>
    <t>Produtos de madeira - exclusive móveis</t>
  </si>
  <si>
    <t>S11</t>
  </si>
  <si>
    <t>0307</t>
  </si>
  <si>
    <t>Celulose e produtos de papel</t>
  </si>
  <si>
    <t>S12</t>
  </si>
  <si>
    <t>0308</t>
  </si>
  <si>
    <t>Jornais, revistas, discos</t>
  </si>
  <si>
    <t>S13</t>
  </si>
  <si>
    <t>0309</t>
  </si>
  <si>
    <t>Refino de petróleo e coque</t>
  </si>
  <si>
    <t>S14</t>
  </si>
  <si>
    <t>0310</t>
  </si>
  <si>
    <t>Álcool</t>
  </si>
  <si>
    <t>S15</t>
  </si>
  <si>
    <t>0311</t>
  </si>
  <si>
    <t>Produtos  químicos</t>
  </si>
  <si>
    <t>S16</t>
  </si>
  <si>
    <t>0312</t>
  </si>
  <si>
    <t>Fabricação de resina e elastômeros</t>
  </si>
  <si>
    <t>S17</t>
  </si>
  <si>
    <t>0313</t>
  </si>
  <si>
    <t>Produtos farmacêuticos</t>
  </si>
  <si>
    <t>S18</t>
  </si>
  <si>
    <t>0314</t>
  </si>
  <si>
    <t>Defensivos agrícolas</t>
  </si>
  <si>
    <t>S19</t>
  </si>
  <si>
    <t>0315</t>
  </si>
  <si>
    <t>Perfumaria, higiene e limpeza</t>
  </si>
  <si>
    <t>S20</t>
  </si>
  <si>
    <t>0316</t>
  </si>
  <si>
    <t>Tintas, vernizes, esmaltes e lacas</t>
  </si>
  <si>
    <t>S21</t>
  </si>
  <si>
    <t>0317</t>
  </si>
  <si>
    <t>Produtos e preparados químicos diversos</t>
  </si>
  <si>
    <t>S22</t>
  </si>
  <si>
    <t>0318</t>
  </si>
  <si>
    <t>Artigos de borracha e plástico</t>
  </si>
  <si>
    <t>S23</t>
  </si>
  <si>
    <t>0319</t>
  </si>
  <si>
    <t>S24</t>
  </si>
  <si>
    <t>0320</t>
  </si>
  <si>
    <t>Outros produtos de minerais não-metálicos</t>
  </si>
  <si>
    <t>S25</t>
  </si>
  <si>
    <t>0321</t>
  </si>
  <si>
    <t>Fabricação de aço e derivados</t>
  </si>
  <si>
    <t>S26</t>
  </si>
  <si>
    <t>0322</t>
  </si>
  <si>
    <t>Metalurgia de metais não-ferrosos</t>
  </si>
  <si>
    <t>S27</t>
  </si>
  <si>
    <t>0323</t>
  </si>
  <si>
    <t>Produtos de metal - exclusive máquinas e equipamentos</t>
  </si>
  <si>
    <t>S28</t>
  </si>
  <si>
    <t>0324</t>
  </si>
  <si>
    <t>Máquinas e equipamentos, inclusive manutenção e reparos</t>
  </si>
  <si>
    <t>S29</t>
  </si>
  <si>
    <t>0325</t>
  </si>
  <si>
    <t>Eletrodomésticos</t>
  </si>
  <si>
    <t>S30</t>
  </si>
  <si>
    <t>0326</t>
  </si>
  <si>
    <t>Máquinas para escritório e equipamentos de informática</t>
  </si>
  <si>
    <t>S31</t>
  </si>
  <si>
    <t>0327</t>
  </si>
  <si>
    <t>Máquinas, aparelhos e materiais elétricos</t>
  </si>
  <si>
    <t>S32</t>
  </si>
  <si>
    <t>0328</t>
  </si>
  <si>
    <t>Material eletrônico e equipamentos de comunicações</t>
  </si>
  <si>
    <t>S33</t>
  </si>
  <si>
    <t>0329</t>
  </si>
  <si>
    <t>Aparelhos/instrumentos médico-hospitalar, medida e óptico</t>
  </si>
  <si>
    <t>S34</t>
  </si>
  <si>
    <t>0330</t>
  </si>
  <si>
    <t>Automóveis, camionetas e utilitários</t>
  </si>
  <si>
    <t>S35</t>
  </si>
  <si>
    <t>0331</t>
  </si>
  <si>
    <t>Caminhões e ônibus</t>
  </si>
  <si>
    <t>S36</t>
  </si>
  <si>
    <t>0332</t>
  </si>
  <si>
    <t>Peças e acessórios para veículos automotores</t>
  </si>
  <si>
    <t>S37</t>
  </si>
  <si>
    <t>0333</t>
  </si>
  <si>
    <t>Outros equipamentos de transporte</t>
  </si>
  <si>
    <t>S38</t>
  </si>
  <si>
    <t>0334</t>
  </si>
  <si>
    <t>Móveis e produtos das indústrias diversas</t>
  </si>
  <si>
    <t>S39</t>
  </si>
  <si>
    <t>0401</t>
  </si>
  <si>
    <t>Eletricidade e gás, água, esgoto e limpeza urbana</t>
  </si>
  <si>
    <t>S40</t>
  </si>
  <si>
    <t>0501</t>
  </si>
  <si>
    <t>Construção</t>
  </si>
  <si>
    <t>S41</t>
  </si>
  <si>
    <t>0601</t>
  </si>
  <si>
    <t>Comércio</t>
  </si>
  <si>
    <t>S42</t>
  </si>
  <si>
    <t>0701</t>
  </si>
  <si>
    <t>Transporte, armazenagem e correio</t>
  </si>
  <si>
    <t>S43</t>
  </si>
  <si>
    <t>0801</t>
  </si>
  <si>
    <t>Serviços de informação</t>
  </si>
  <si>
    <t>S44</t>
  </si>
  <si>
    <t>0901</t>
  </si>
  <si>
    <t>Intermediação financeira e seguros</t>
  </si>
  <si>
    <t>S45</t>
  </si>
  <si>
    <t>1001</t>
  </si>
  <si>
    <t>Serviços imobiliários e aluguel</t>
  </si>
  <si>
    <t>S46</t>
  </si>
  <si>
    <t>1101</t>
  </si>
  <si>
    <t xml:space="preserve">Serviços de manutenção e reparação </t>
  </si>
  <si>
    <t>S47</t>
  </si>
  <si>
    <t>1102</t>
  </si>
  <si>
    <t>Serviços de alojamento e alimentação</t>
  </si>
  <si>
    <t>S48</t>
  </si>
  <si>
    <t>1103</t>
  </si>
  <si>
    <t>Serviços prestados às empresas</t>
  </si>
  <si>
    <t>S49</t>
  </si>
  <si>
    <t>1104</t>
  </si>
  <si>
    <t>Educação mercantil</t>
  </si>
  <si>
    <t>S50</t>
  </si>
  <si>
    <t>1105</t>
  </si>
  <si>
    <t>Saúde mercantil</t>
  </si>
  <si>
    <t>S51</t>
  </si>
  <si>
    <t>1106</t>
  </si>
  <si>
    <t>Serviços prestados às famílias e associativas</t>
  </si>
  <si>
    <t>S52</t>
  </si>
  <si>
    <t>Serviços domésticos</t>
  </si>
  <si>
    <t>S53</t>
  </si>
  <si>
    <t>1201</t>
  </si>
  <si>
    <t>Educação pública</t>
  </si>
  <si>
    <t>S54</t>
  </si>
  <si>
    <t>1202</t>
  </si>
  <si>
    <t>Saúde pública</t>
  </si>
  <si>
    <t>S55</t>
  </si>
  <si>
    <t>1203</t>
  </si>
  <si>
    <t>Administração pública e seguridade social</t>
  </si>
  <si>
    <t>S56</t>
  </si>
  <si>
    <t>TOTAL</t>
  </si>
  <si>
    <t>Value of Shipments (million 2013 BRL)</t>
  </si>
  <si>
    <t>Sectors</t>
  </si>
  <si>
    <t>Baseline case</t>
  </si>
  <si>
    <t xml:space="preserve"> January 2018</t>
  </si>
  <si>
    <t>Link:</t>
  </si>
  <si>
    <t>https://www.mctic.gov.br/mctic/export/sites/institucional/ciencia/SEPED/clima/arquivos/projeto_opcoes_mitigacao/publicacoes/Modelagem-Integrada_impactos-economicos.pdf</t>
  </si>
  <si>
    <t>Table 3</t>
  </si>
  <si>
    <t>Mitigation Options of Greenhouse Gas Emissions in Key Sectors in Brazil (MOP)</t>
  </si>
  <si>
    <t>data in MOP, and water treatment (the largest part of that industry)</t>
  </si>
  <si>
    <t>selling its products.</t>
  </si>
  <si>
    <t>BRL million to billion US dollars</t>
  </si>
  <si>
    <t>Nonfuel Revenue ($)</t>
  </si>
  <si>
    <t>We convert from million  BRL 2013 to bilion US dollars using the following</t>
  </si>
  <si>
    <t>Pesquisa Industrial Anual</t>
  </si>
  <si>
    <t>Ministério da Ciência, Tecnologia, Inovações e Comunicações, ONU Meio Ambiente</t>
  </si>
  <si>
    <t>Ministry of Science, Technology, Innovation and Communications, UN Environment</t>
  </si>
  <si>
    <t>Opções de mitigação de emissões de gases de efeito estufa em setores-chave do Brasil</t>
  </si>
  <si>
    <t>Annual Production Survey</t>
  </si>
  <si>
    <t>Brazilian Institute of Geography and Statistics</t>
  </si>
  <si>
    <t>Instituto Brasileiro de Geografia e Estatística (IBGE)</t>
  </si>
  <si>
    <t>Industrial share of electricity and gas, water, sewage and urban cleaning=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</si>
</sst>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70" formatCode="0.0%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sz val="7.5"/>
      <color rgb="FF333333"/>
      <name val="Verdana"/>
      <family val="2"/>
    </font>
    <font>
      <b/>
      <sz val="7.5"/>
      <color rgb="FF333333"/>
      <name val="Verdana"/>
      <family val="2"/>
    </font>
    <font>
      <b/>
      <i/>
      <sz val="11"/>
      <color rgb="FF333333"/>
      <name val="Calibri"/>
      <family val="2"/>
      <scheme val="minor"/>
    </font>
    <font>
      <i/>
      <sz val="7.5"/>
      <color rgb="FF333333"/>
      <name val="Verdana"/>
      <family val="2"/>
    </font>
    <font>
      <sz val="7.5"/>
      <color theme="1"/>
      <name val="Verdana"/>
      <family val="2"/>
    </font>
    <font>
      <sz val="11"/>
      <name val="Calibri"/>
      <family val="2"/>
      <scheme val="minor"/>
    </font>
    <font>
      <i/>
      <sz val="10"/>
      <color theme="1"/>
      <name val="Arial Unicode MS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4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7" fillId="0" borderId="0" xfId="2" applyFont="1"/>
    <xf numFmtId="3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10" fontId="0" fillId="0" borderId="0" xfId="9" applyNumberFormat="1" applyFont="1"/>
    <xf numFmtId="164" fontId="0" fillId="0" borderId="0" xfId="0" applyNumberFormat="1"/>
    <xf numFmtId="165" fontId="0" fillId="0" borderId="0" xfId="0" applyNumberFormat="1"/>
    <xf numFmtId="0" fontId="7" fillId="0" borderId="0" xfId="2" applyFont="1" applyFill="1"/>
    <xf numFmtId="0" fontId="0" fillId="0" borderId="0" xfId="0" applyFont="1"/>
    <xf numFmtId="0" fontId="10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2" fillId="2" borderId="0" xfId="0" applyFont="1" applyFill="1"/>
    <xf numFmtId="0" fontId="0" fillId="2" borderId="0" xfId="0" applyFill="1"/>
    <xf numFmtId="0" fontId="10" fillId="0" borderId="0" xfId="0" applyFont="1"/>
    <xf numFmtId="0" fontId="9" fillId="0" borderId="0" xfId="0" applyFont="1"/>
    <xf numFmtId="0" fontId="8" fillId="0" borderId="0" xfId="4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6" fillId="2" borderId="0" xfId="0" applyFont="1" applyFill="1"/>
    <xf numFmtId="170" fontId="0" fillId="0" borderId="0" xfId="9" applyNumberFormat="1" applyFont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iperlink" xfId="1" builtinId="8"/>
    <cellStyle name="Normal" xfId="0" builtinId="0"/>
    <cellStyle name="Normal 2" xfId="2" xr:uid="{00000000-0005-0000-0000-000006000000}"/>
    <cellStyle name="Parent row" xfId="4" xr:uid="{00000000-0005-0000-0000-000007000000}"/>
    <cellStyle name="Porcentagem" xfId="9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ctic.gov.br/mctic/export/sites/institucional/ciencia/SEPED/clima/arquivos/projeto_opcoes_mitigacao/publicacoes/Modelagem-Integrada_impactos-economico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zoomScale="110" zoomScaleNormal="110" workbookViewId="0">
      <selection activeCell="F19" sqref="F19"/>
    </sheetView>
  </sheetViews>
  <sheetFormatPr defaultColWidth="8.77734375" defaultRowHeight="14.4"/>
  <cols>
    <col min="1" max="1" width="25.33203125" customWidth="1"/>
    <col min="9" max="9" width="12.21875" customWidth="1"/>
  </cols>
  <sheetData>
    <row r="1" spans="1:18">
      <c r="A1" s="1" t="s">
        <v>21</v>
      </c>
    </row>
    <row r="3" spans="1:18">
      <c r="A3" s="20" t="s">
        <v>0</v>
      </c>
      <c r="B3" s="21" t="s">
        <v>213</v>
      </c>
      <c r="C3" s="21"/>
      <c r="D3" s="21"/>
      <c r="E3" s="21"/>
      <c r="F3" s="21"/>
      <c r="G3" s="21"/>
      <c r="H3" s="21"/>
      <c r="I3" s="21"/>
      <c r="K3" s="21" t="s">
        <v>204</v>
      </c>
      <c r="L3" s="21"/>
      <c r="M3" s="21"/>
      <c r="N3" s="21"/>
      <c r="O3" s="21"/>
      <c r="P3" s="21"/>
      <c r="Q3" s="21"/>
      <c r="R3" s="21"/>
    </row>
    <row r="4" spans="1:18">
      <c r="B4" s="2">
        <v>2018</v>
      </c>
    </row>
    <row r="5" spans="1:18">
      <c r="B5" t="s">
        <v>211</v>
      </c>
      <c r="K5" s="25" t="s">
        <v>212</v>
      </c>
    </row>
    <row r="6" spans="1:18">
      <c r="B6" s="3" t="str">
        <f>'Value of Shipments'!D66</f>
        <v>https://www.mctic.gov.br/mctic/export/sites/institucional/ciencia/SEPED/clima/arquivos/projeto_opcoes_mitigacao/publicacoes/Modelagem-Integrada_impactos-economicos.pdf</v>
      </c>
    </row>
    <row r="7" spans="1:18">
      <c r="B7" t="s">
        <v>203</v>
      </c>
    </row>
    <row r="8" spans="1:18">
      <c r="B8" s="21" t="s">
        <v>210</v>
      </c>
      <c r="C8" s="21"/>
      <c r="D8" s="21"/>
      <c r="E8" s="21"/>
      <c r="F8" s="21"/>
      <c r="G8" s="21"/>
      <c r="H8" s="21"/>
      <c r="I8" s="21"/>
      <c r="K8" s="26" t="s">
        <v>214</v>
      </c>
      <c r="L8" s="21"/>
      <c r="M8" s="21"/>
      <c r="N8" s="21"/>
      <c r="O8" s="21"/>
      <c r="P8" s="21"/>
      <c r="Q8" s="21"/>
      <c r="R8" s="21"/>
    </row>
    <row r="9" spans="1:18">
      <c r="B9" s="2">
        <v>2015</v>
      </c>
    </row>
    <row r="10" spans="1:18">
      <c r="B10" t="s">
        <v>216</v>
      </c>
      <c r="K10" s="25" t="s">
        <v>215</v>
      </c>
    </row>
    <row r="12" spans="1:18">
      <c r="B12" t="s">
        <v>217</v>
      </c>
      <c r="J12" s="27">
        <v>2.5000000000000001E-2</v>
      </c>
    </row>
    <row r="14" spans="1:18">
      <c r="A14" s="1" t="s">
        <v>1</v>
      </c>
    </row>
    <row r="15" spans="1:18">
      <c r="A15" t="s">
        <v>15</v>
      </c>
    </row>
    <row r="16" spans="1:18">
      <c r="A16" t="s">
        <v>206</v>
      </c>
    </row>
    <row r="18" spans="1:3">
      <c r="A18" t="s">
        <v>16</v>
      </c>
    </row>
    <row r="19" spans="1:3">
      <c r="A19" t="s">
        <v>205</v>
      </c>
    </row>
    <row r="20" spans="1:3">
      <c r="A20" t="s">
        <v>17</v>
      </c>
    </row>
    <row r="21" spans="1:3">
      <c r="A21" t="s">
        <v>18</v>
      </c>
    </row>
    <row r="22" spans="1:3">
      <c r="A22" t="s">
        <v>19</v>
      </c>
    </row>
    <row r="24" spans="1:3">
      <c r="A24" s="1" t="s">
        <v>20</v>
      </c>
    </row>
    <row r="25" spans="1:3">
      <c r="A25" t="s">
        <v>209</v>
      </c>
    </row>
    <row r="26" spans="1:3">
      <c r="A26" t="s">
        <v>14</v>
      </c>
    </row>
    <row r="27" spans="1:3">
      <c r="A27" s="6" t="s">
        <v>207</v>
      </c>
      <c r="B27">
        <v>2.13</v>
      </c>
      <c r="C27">
        <v>1000</v>
      </c>
    </row>
    <row r="34" spans="8:21"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</row>
    <row r="35" spans="8:21"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8:21"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8:21">
      <c r="H37" s="16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</row>
    <row r="38" spans="8:21">
      <c r="H38" s="17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8:21">
      <c r="H39" s="17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spans="8:21">
      <c r="H40" s="17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spans="8:21">
      <c r="H41" s="17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</row>
    <row r="42" spans="8:21">
      <c r="H42" s="17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8:21">
      <c r="H43" s="17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</row>
    <row r="44" spans="8:21">
      <c r="H44" s="17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</row>
    <row r="45" spans="8:21">
      <c r="H45" s="17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</row>
    <row r="46" spans="8:21">
      <c r="H46" s="17"/>
      <c r="I46" s="15"/>
      <c r="J46" s="15"/>
      <c r="K46" s="15"/>
      <c r="L46" s="15"/>
      <c r="M46" s="15"/>
      <c r="N46" s="15"/>
      <c r="O46" s="15"/>
      <c r="P46" s="18"/>
      <c r="Q46" s="15"/>
      <c r="R46" s="15"/>
      <c r="S46" s="15"/>
      <c r="T46" s="15"/>
      <c r="U46" s="15"/>
    </row>
    <row r="47" spans="8:21">
      <c r="H47" s="17"/>
      <c r="I47" s="15"/>
      <c r="J47" s="15"/>
      <c r="K47" s="15"/>
      <c r="L47" s="15"/>
      <c r="M47" s="15"/>
      <c r="N47" s="15"/>
      <c r="O47" s="15"/>
      <c r="P47" s="18"/>
      <c r="Q47" s="15"/>
      <c r="R47" s="15"/>
      <c r="S47" s="15"/>
      <c r="T47" s="15"/>
      <c r="U47" s="15"/>
    </row>
    <row r="48" spans="8:21">
      <c r="H48" s="17"/>
      <c r="I48" s="15"/>
      <c r="J48" s="15"/>
      <c r="K48" s="15"/>
      <c r="L48" s="15"/>
      <c r="M48" s="15"/>
      <c r="N48" s="15"/>
      <c r="O48" s="15"/>
      <c r="P48" s="18"/>
      <c r="Q48" s="15"/>
      <c r="R48" s="15"/>
      <c r="S48" s="15"/>
      <c r="T48" s="15"/>
      <c r="U48" s="15"/>
    </row>
    <row r="49" spans="8:21">
      <c r="H49" s="17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</sheetData>
  <mergeCells count="3">
    <mergeCell ref="H34:U34"/>
    <mergeCell ref="H35:U35"/>
    <mergeCell ref="H36:U3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114"/>
  <sheetViews>
    <sheetView topLeftCell="A37" workbookViewId="0">
      <selection activeCell="B42" sqref="B42"/>
    </sheetView>
  </sheetViews>
  <sheetFormatPr defaultColWidth="8.77734375" defaultRowHeight="14.4"/>
  <cols>
    <col min="2" max="2" width="60.44140625" bestFit="1" customWidth="1"/>
    <col min="3" max="3" width="5.109375" bestFit="1" customWidth="1"/>
    <col min="4" max="4" width="11.44140625" bestFit="1" customWidth="1"/>
    <col min="5" max="8" width="11.44140625" customWidth="1"/>
    <col min="9" max="9" width="11.44140625" bestFit="1" customWidth="1"/>
    <col min="10" max="13" width="11.44140625" customWidth="1"/>
    <col min="14" max="14" width="11.44140625" bestFit="1" customWidth="1"/>
    <col min="15" max="18" width="11.44140625" customWidth="1"/>
    <col min="19" max="19" width="11.44140625" bestFit="1" customWidth="1"/>
    <col min="20" max="23" width="11.44140625" customWidth="1"/>
    <col min="24" max="24" width="11.44140625" bestFit="1" customWidth="1"/>
    <col min="25" max="28" width="11.44140625" customWidth="1"/>
    <col min="29" max="29" width="11.44140625" bestFit="1" customWidth="1"/>
    <col min="30" max="33" width="11.44140625" customWidth="1"/>
    <col min="34" max="34" width="11.44140625" bestFit="1" customWidth="1"/>
    <col min="35" max="38" width="11.44140625" customWidth="1"/>
    <col min="39" max="39" width="11.44140625" bestFit="1" customWidth="1"/>
    <col min="40" max="43" width="11.44140625" customWidth="1"/>
    <col min="44" max="54" width="11.44140625" bestFit="1" customWidth="1"/>
  </cols>
  <sheetData>
    <row r="1" spans="1:63" ht="31.05" customHeight="1">
      <c r="A1" s="24" t="s">
        <v>197</v>
      </c>
      <c r="B1" s="24"/>
    </row>
    <row r="2" spans="1:63">
      <c r="B2" s="1" t="s">
        <v>198</v>
      </c>
      <c r="D2">
        <v>2010</v>
      </c>
      <c r="E2">
        <v>2011</v>
      </c>
      <c r="F2">
        <v>2012</v>
      </c>
      <c r="G2">
        <v>2013</v>
      </c>
      <c r="H2">
        <v>2014</v>
      </c>
      <c r="I2">
        <v>2015</v>
      </c>
      <c r="J2">
        <v>2016</v>
      </c>
      <c r="K2">
        <v>2017</v>
      </c>
      <c r="L2">
        <v>2018</v>
      </c>
      <c r="M2">
        <v>2019</v>
      </c>
      <c r="N2">
        <v>2020</v>
      </c>
      <c r="O2">
        <v>2021</v>
      </c>
      <c r="P2">
        <v>2022</v>
      </c>
      <c r="Q2">
        <v>2023</v>
      </c>
      <c r="R2">
        <v>2024</v>
      </c>
      <c r="S2">
        <v>2025</v>
      </c>
      <c r="T2">
        <v>2026</v>
      </c>
      <c r="U2">
        <v>2027</v>
      </c>
      <c r="V2">
        <v>2028</v>
      </c>
      <c r="W2">
        <v>2029</v>
      </c>
      <c r="X2">
        <v>2030</v>
      </c>
      <c r="Y2">
        <v>2031</v>
      </c>
      <c r="Z2">
        <v>2032</v>
      </c>
      <c r="AA2">
        <v>2033</v>
      </c>
      <c r="AB2">
        <v>2034</v>
      </c>
      <c r="AC2">
        <v>2035</v>
      </c>
      <c r="AD2">
        <v>2036</v>
      </c>
      <c r="AE2">
        <v>2037</v>
      </c>
      <c r="AF2">
        <v>2038</v>
      </c>
      <c r="AG2">
        <v>2039</v>
      </c>
      <c r="AH2">
        <v>2040</v>
      </c>
      <c r="AI2">
        <v>2041</v>
      </c>
      <c r="AJ2">
        <v>2042</v>
      </c>
      <c r="AK2">
        <v>2043</v>
      </c>
      <c r="AL2">
        <v>2044</v>
      </c>
      <c r="AM2">
        <v>2045</v>
      </c>
      <c r="AN2">
        <v>2046</v>
      </c>
      <c r="AO2">
        <v>2047</v>
      </c>
      <c r="AP2">
        <v>2048</v>
      </c>
      <c r="AQ2">
        <v>2049</v>
      </c>
      <c r="AR2">
        <v>2050</v>
      </c>
      <c r="AT2" s="7" t="s">
        <v>22</v>
      </c>
      <c r="AU2" s="7" t="s">
        <v>23</v>
      </c>
      <c r="AV2" s="7" t="s">
        <v>24</v>
      </c>
      <c r="AW2" s="7" t="s">
        <v>25</v>
      </c>
      <c r="AX2" s="7" t="s">
        <v>26</v>
      </c>
      <c r="AY2" s="7" t="s">
        <v>27</v>
      </c>
      <c r="AZ2" s="7" t="s">
        <v>28</v>
      </c>
      <c r="BA2" s="7" t="s">
        <v>29</v>
      </c>
      <c r="BC2">
        <v>2010</v>
      </c>
      <c r="BD2">
        <v>2015</v>
      </c>
      <c r="BE2">
        <v>2020</v>
      </c>
      <c r="BF2">
        <v>2025</v>
      </c>
      <c r="BG2">
        <v>2030</v>
      </c>
      <c r="BH2">
        <v>2035</v>
      </c>
      <c r="BI2">
        <v>2040</v>
      </c>
      <c r="BJ2">
        <v>2045</v>
      </c>
      <c r="BK2">
        <v>2050</v>
      </c>
    </row>
    <row r="3" spans="1:63">
      <c r="A3" s="7" t="s">
        <v>30</v>
      </c>
      <c r="B3" s="19" t="s">
        <v>31</v>
      </c>
      <c r="C3" t="s">
        <v>32</v>
      </c>
      <c r="D3" s="5">
        <v>179073.07237177444</v>
      </c>
      <c r="E3" s="5">
        <f>D3*(1+(AT3/100))</f>
        <v>182070.53426319049</v>
      </c>
      <c r="F3" s="5">
        <f>E3*(1+(AT3/100))</f>
        <v>185118.16996170938</v>
      </c>
      <c r="G3" s="5">
        <f>F3*(1+(AT3/100))</f>
        <v>188216.81931484555</v>
      </c>
      <c r="H3" s="5">
        <f>G3*(1+(AT3/100))</f>
        <v>191367.33622812276</v>
      </c>
      <c r="I3" s="5">
        <v>194570.58890038778</v>
      </c>
      <c r="J3" s="5">
        <f>I3*(1+(AU3/100))</f>
        <v>195728.09491042601</v>
      </c>
      <c r="K3" s="5">
        <f>J3*(1+(AU3/100))</f>
        <v>196892.48695689373</v>
      </c>
      <c r="L3" s="5">
        <f>K3*(1+(AU3/100))</f>
        <v>198063.80600501903</v>
      </c>
      <c r="M3" s="5">
        <f>L3*(1+(AU3/100))</f>
        <v>199242.09326373329</v>
      </c>
      <c r="N3" s="5">
        <v>200427.390187121</v>
      </c>
      <c r="O3" s="5">
        <f>N3*(1+(AV3/100))</f>
        <v>203845.19297783228</v>
      </c>
      <c r="P3" s="5">
        <f>O3*(1+(AV3/100))</f>
        <v>207321.27810163828</v>
      </c>
      <c r="Q3" s="5">
        <f>P3*(1+(AV3/100))</f>
        <v>210856.6394223044</v>
      </c>
      <c r="R3" s="5">
        <f>Q3*(1+(AV3/100))</f>
        <v>214452.28775153091</v>
      </c>
      <c r="S3" s="5">
        <v>218109.25113795878</v>
      </c>
      <c r="T3" s="5">
        <f>S3*(1+(AW3/100))</f>
        <v>221749.57033770939</v>
      </c>
      <c r="U3" s="5">
        <f>T3*(1+(AW3/100))</f>
        <v>225450.64773000308</v>
      </c>
      <c r="V3" s="5">
        <f>U3*(1+(AW3/100))</f>
        <v>229213.49739018839</v>
      </c>
      <c r="W3" s="5">
        <f>V3*(1+(AW3/100))</f>
        <v>233039.15031888377</v>
      </c>
      <c r="X3" s="5">
        <v>236928.65472446632</v>
      </c>
      <c r="Y3" s="5">
        <f>X3*(1+(AX3/100))</f>
        <v>240553.69367171716</v>
      </c>
      <c r="Z3" s="5">
        <f>Y3*(1+(AX3/100))</f>
        <v>244234.19618197336</v>
      </c>
      <c r="AA3" s="5">
        <f>Z3*(1+(AX3/100))</f>
        <v>247971.01085489575</v>
      </c>
      <c r="AB3" s="5">
        <f>AA3*(1+(AX3/100))</f>
        <v>251764.99927382939</v>
      </c>
      <c r="AC3" s="5">
        <v>255617.03620445554</v>
      </c>
      <c r="AD3" s="5">
        <f>AC3*(1+($AY3/100))</f>
        <v>258888.48534747443</v>
      </c>
      <c r="AE3" s="5">
        <f t="shared" ref="AE3:AG3" si="0">AD3*(1+($AY3/100))</f>
        <v>262201.8032941313</v>
      </c>
      <c r="AF3" s="5">
        <f t="shared" si="0"/>
        <v>265557.52589158172</v>
      </c>
      <c r="AG3" s="5">
        <f t="shared" si="0"/>
        <v>268956.19584488391</v>
      </c>
      <c r="AH3" s="5">
        <v>272398.36280476768</v>
      </c>
      <c r="AI3" s="5">
        <f>AH3*(1+($AZ3/100))</f>
        <v>275032.82359264704</v>
      </c>
      <c r="AJ3" s="5">
        <f t="shared" ref="AJ3:AL3" si="1">AI3*(1+($AZ3/100))</f>
        <v>277692.76318139519</v>
      </c>
      <c r="AK3" s="5">
        <f t="shared" si="1"/>
        <v>280378.42798549531</v>
      </c>
      <c r="AL3" s="5">
        <f t="shared" si="1"/>
        <v>283090.06680259219</v>
      </c>
      <c r="AM3" s="5">
        <v>285827.93083654065</v>
      </c>
      <c r="AN3" s="5">
        <f>AM3*(1+($BA3/100))</f>
        <v>287927.12529178802</v>
      </c>
      <c r="AO3" s="5">
        <f t="shared" ref="AO3:AQ3" si="2">AN3*(1+($BA3/100))</f>
        <v>290041.73677555338</v>
      </c>
      <c r="AP3" s="5">
        <f t="shared" si="2"/>
        <v>292171.87851449265</v>
      </c>
      <c r="AQ3" s="5">
        <f t="shared" si="2"/>
        <v>294317.66456682771</v>
      </c>
      <c r="AR3" s="5">
        <v>296479.20982845337</v>
      </c>
      <c r="AS3" s="5"/>
      <c r="AT3" s="8">
        <f t="shared" ref="AT3:AT34" si="3">100*(((I3/D3)^(1/5))-1)</f>
        <v>1.6738763967778514</v>
      </c>
      <c r="AU3" s="8">
        <f t="shared" ref="AU3:AU34" si="4">100*(((N3/I3)^(1/5))-1)</f>
        <v>0.59490286614223287</v>
      </c>
      <c r="AV3" s="8">
        <f t="shared" ref="AV3:AV34" si="5">100*(((S3/N3)^(1/5))-1)</f>
        <v>1.7052573440787588</v>
      </c>
      <c r="AW3" s="8">
        <f t="shared" ref="AW3:AW34" si="6">100*(((X3/S3)^(1/5))-1)</f>
        <v>1.6690347524269011</v>
      </c>
      <c r="AX3" s="8">
        <f t="shared" ref="AX3:AX34" si="7">100*(((AC3/X3)^(1/5))-1)</f>
        <v>1.5300128857214546</v>
      </c>
      <c r="AY3" s="8">
        <f t="shared" ref="AY3:AY34" si="8">100*(((AH3/AC3)^(1/5))-1)</f>
        <v>1.2798243777469631</v>
      </c>
      <c r="AZ3" s="8">
        <f t="shared" ref="AZ3:AZ34" si="9">100*(((AM3/AH3)^(1/5))-1)</f>
        <v>0.96713532370513722</v>
      </c>
      <c r="BA3" s="8">
        <f t="shared" ref="BA3:BA18" si="10">100*(((AR3/AM3)^(1/5))-1)</f>
        <v>0.73442593559824854</v>
      </c>
      <c r="BB3" s="5"/>
      <c r="BC3" s="9">
        <f t="shared" ref="BC3:BC34" si="11">D3/D$60</f>
        <v>3.8138697025402825E-2</v>
      </c>
      <c r="BD3" s="9">
        <f t="shared" ref="BD3:BD34" si="12">I3/I$60</f>
        <v>3.9457900066642085E-2</v>
      </c>
      <c r="BE3" s="9">
        <f t="shared" ref="BE3:BE34" si="13">N3/N$60</f>
        <v>3.9506174158644693E-2</v>
      </c>
      <c r="BF3" s="9">
        <f t="shared" ref="BF3:BF34" si="14">S3/S$60</f>
        <v>3.8426870181401063E-2</v>
      </c>
      <c r="BG3" s="9">
        <f t="shared" ref="BG3:BG34" si="15">X3/X$60</f>
        <v>3.7515244313675124E-2</v>
      </c>
      <c r="BH3" s="9">
        <f t="shared" ref="BH3:BH45" si="16">AC3/AC$60</f>
        <v>3.6638460496511448E-2</v>
      </c>
      <c r="BI3" s="9">
        <f t="shared" ref="BI3:BI34" si="17">AH3/AH$60</f>
        <v>3.5621729419943168E-2</v>
      </c>
      <c r="BJ3" s="9">
        <f t="shared" ref="BJ3:BJ34" si="18">AM3/AM$60</f>
        <v>3.4362057141540683E-2</v>
      </c>
      <c r="BK3" s="9">
        <f t="shared" ref="BK3:BK18" si="19">AR3/AR$60</f>
        <v>3.300280912639933E-2</v>
      </c>
    </row>
    <row r="4" spans="1:63">
      <c r="A4" s="7" t="s">
        <v>33</v>
      </c>
      <c r="B4" s="19" t="s">
        <v>34</v>
      </c>
      <c r="C4" t="s">
        <v>35</v>
      </c>
      <c r="D4" s="5">
        <v>85284.731545616276</v>
      </c>
      <c r="E4" s="5">
        <f t="shared" ref="E4:E58" si="20">D4*(1+(AT4/100))</f>
        <v>86369.172262190303</v>
      </c>
      <c r="F4" s="5">
        <f t="shared" ref="F4:F58" si="21">E4*(1+(AT4/100))</f>
        <v>87467.402219188152</v>
      </c>
      <c r="G4" s="5">
        <f t="shared" ref="G4:G58" si="22">F4*(1+(AT4/100))</f>
        <v>88579.596754135026</v>
      </c>
      <c r="H4" s="5">
        <f t="shared" ref="H4:H58" si="23">G4*(1+(AT4/100))</f>
        <v>89705.933434065984</v>
      </c>
      <c r="I4" s="5">
        <v>90846.592083875366</v>
      </c>
      <c r="J4" s="5">
        <f t="shared" ref="J4:J58" si="24">I4*(1+(AU4/100))</f>
        <v>91233.798511482775</v>
      </c>
      <c r="K4" s="5">
        <f t="shared" ref="K4:K58" si="25">J4*(1+(AU4/100))</f>
        <v>91622.655290678958</v>
      </c>
      <c r="L4" s="5">
        <f t="shared" ref="L4:L58" si="26">K4*(1+(AU4/100))</f>
        <v>92013.169455593961</v>
      </c>
      <c r="M4" s="5">
        <f t="shared" ref="M4:M58" si="27">L4*(1+(AU4/100))</f>
        <v>92405.348070338718</v>
      </c>
      <c r="N4" s="5">
        <v>92799.198229132831</v>
      </c>
      <c r="O4" s="5">
        <f t="shared" ref="O4:O58" si="28">N4*(1+(AV4/100))</f>
        <v>94495.655813192556</v>
      </c>
      <c r="P4" s="5">
        <f t="shared" ref="P4:P58" si="29">O4*(1+(AV4/100))</f>
        <v>96223.126255007883</v>
      </c>
      <c r="Q4" s="5">
        <f t="shared" ref="Q4:Q58" si="30">P4*(1+(AV4/100))</f>
        <v>97982.176499107925</v>
      </c>
      <c r="R4" s="5">
        <f t="shared" ref="R4:R58" si="31">Q4*(1+(AV4/100))</f>
        <v>99773.3838543069</v>
      </c>
      <c r="S4" s="5">
        <v>101597.33618317304</v>
      </c>
      <c r="T4" s="5">
        <f t="shared" ref="T4:T58" si="32">S4*(1+(AW4/100))</f>
        <v>103363.02949363027</v>
      </c>
      <c r="U4" s="5">
        <f t="shared" ref="U4:U58" si="33">T4*(1+(AW4/100))</f>
        <v>105159.40936520926</v>
      </c>
      <c r="V4" s="5">
        <f t="shared" ref="V4:V58" si="34">U4*(1+(AW4/100))</f>
        <v>106987.00910968499</v>
      </c>
      <c r="W4" s="5">
        <f t="shared" ref="W4:W58" si="35">V4*(1+(AW4/100))</f>
        <v>108846.3713074321</v>
      </c>
      <c r="X4" s="5">
        <v>110738.04796850681</v>
      </c>
      <c r="Y4" s="5">
        <f t="shared" ref="Y4:Y58" si="36">X4*(1+(AX4/100))</f>
        <v>112483.32342720934</v>
      </c>
      <c r="Z4" s="5">
        <f t="shared" ref="Z4:Z58" si="37">Y4*(1+(AX4/100))</f>
        <v>114256.10511780441</v>
      </c>
      <c r="AA4" s="5">
        <f t="shared" ref="AA4:AA58" si="38">Z4*(1+(AX4/100))</f>
        <v>116056.82654939179</v>
      </c>
      <c r="AB4" s="5">
        <f t="shared" ref="AB4:AB58" si="39">AA4*(1+(AX4/100))</f>
        <v>117885.92806334617</v>
      </c>
      <c r="AC4" s="5">
        <v>119743.85694099667</v>
      </c>
      <c r="AD4" s="5">
        <f t="shared" ref="AD4:AG58" si="40">AC4*(1+($AY4/100))</f>
        <v>121355.08231712334</v>
      </c>
      <c r="AE4" s="5">
        <f t="shared" si="40"/>
        <v>122987.98769654197</v>
      </c>
      <c r="AF4" s="5">
        <f t="shared" si="40"/>
        <v>124642.86479669304</v>
      </c>
      <c r="AG4" s="5">
        <f t="shared" si="40"/>
        <v>126320.00926025005</v>
      </c>
      <c r="AH4" s="5">
        <v>128019.72070793591</v>
      </c>
      <c r="AI4" s="5">
        <f t="shared" ref="AI4:AL58" si="41">AH4*(1+($AZ4/100))</f>
        <v>129411.42500480279</v>
      </c>
      <c r="AJ4" s="5">
        <f t="shared" si="41"/>
        <v>130818.25853987772</v>
      </c>
      <c r="AK4" s="5">
        <f t="shared" si="41"/>
        <v>132240.38578333534</v>
      </c>
      <c r="AL4" s="5">
        <f t="shared" si="41"/>
        <v>133677.97299330801</v>
      </c>
      <c r="AM4" s="5">
        <v>135131.18823532265</v>
      </c>
      <c r="AN4" s="5">
        <f t="shared" ref="AN4:AQ58" si="42">AM4*(1+($BA4/100))</f>
        <v>136338.98010295627</v>
      </c>
      <c r="AO4" s="5">
        <f t="shared" si="42"/>
        <v>137557.56711873127</v>
      </c>
      <c r="AP4" s="5">
        <f t="shared" si="42"/>
        <v>138787.04576882755</v>
      </c>
      <c r="AQ4" s="5">
        <f t="shared" si="42"/>
        <v>140027.51340181081</v>
      </c>
      <c r="AR4" s="5">
        <v>141279.06823634051</v>
      </c>
      <c r="AS4" s="5"/>
      <c r="AT4" s="8">
        <f t="shared" si="3"/>
        <v>1.2715531806464009</v>
      </c>
      <c r="AU4" s="8">
        <f t="shared" si="4"/>
        <v>0.42622009117294635</v>
      </c>
      <c r="AV4" s="8">
        <f t="shared" si="5"/>
        <v>1.8280950874930646</v>
      </c>
      <c r="AW4" s="8">
        <f t="shared" si="6"/>
        <v>1.7379326828744768</v>
      </c>
      <c r="AX4" s="8">
        <f t="shared" si="7"/>
        <v>1.5760395733170895</v>
      </c>
      <c r="AY4" s="8">
        <f t="shared" si="8"/>
        <v>1.3455599454430311</v>
      </c>
      <c r="AZ4" s="8">
        <f t="shared" si="9"/>
        <v>1.087101494340792</v>
      </c>
      <c r="BA4" s="8">
        <f t="shared" si="10"/>
        <v>0.89379208708675328</v>
      </c>
      <c r="BB4" s="5"/>
      <c r="BC4" s="9">
        <f t="shared" si="11"/>
        <v>1.8163805949329082E-2</v>
      </c>
      <c r="BD4" s="9">
        <f t="shared" si="12"/>
        <v>1.842321479365892E-2</v>
      </c>
      <c r="BE4" s="9">
        <f t="shared" si="13"/>
        <v>1.8291618144605722E-2</v>
      </c>
      <c r="BF4" s="9">
        <f t="shared" si="14"/>
        <v>1.789959677509298E-2</v>
      </c>
      <c r="BG4" s="9">
        <f t="shared" si="15"/>
        <v>1.7534244345367524E-2</v>
      </c>
      <c r="BH4" s="9">
        <f t="shared" si="16"/>
        <v>1.7163294893707687E-2</v>
      </c>
      <c r="BI4" s="9">
        <f t="shared" si="17"/>
        <v>1.6741230764089496E-2</v>
      </c>
      <c r="BJ4" s="9">
        <f t="shared" si="18"/>
        <v>1.6245387909279964E-2</v>
      </c>
      <c r="BK4" s="9">
        <f t="shared" si="19"/>
        <v>1.5726587119742175E-2</v>
      </c>
    </row>
    <row r="5" spans="1:63">
      <c r="A5" s="7" t="s">
        <v>36</v>
      </c>
      <c r="B5" s="19" t="s">
        <v>37</v>
      </c>
      <c r="C5" t="s">
        <v>38</v>
      </c>
      <c r="D5" s="5">
        <v>49418.186703197214</v>
      </c>
      <c r="E5" s="5">
        <f t="shared" si="20"/>
        <v>51321.288042439679</v>
      </c>
      <c r="F5" s="5">
        <f t="shared" si="21"/>
        <v>53297.678082645187</v>
      </c>
      <c r="G5" s="5">
        <f t="shared" si="22"/>
        <v>55350.179182023516</v>
      </c>
      <c r="H5" s="5">
        <f t="shared" si="23"/>
        <v>57481.722388197137</v>
      </c>
      <c r="I5" s="5">
        <v>59695.351623845811</v>
      </c>
      <c r="J5" s="5">
        <f t="shared" si="24"/>
        <v>62395.493609256941</v>
      </c>
      <c r="K5" s="5">
        <f t="shared" si="25"/>
        <v>65217.768500213562</v>
      </c>
      <c r="L5" s="5">
        <f t="shared" si="26"/>
        <v>68167.700616065384</v>
      </c>
      <c r="M5" s="5">
        <f t="shared" si="27"/>
        <v>71251.064152345309</v>
      </c>
      <c r="N5" s="5">
        <v>74473.894483176598</v>
      </c>
      <c r="O5" s="5">
        <f t="shared" si="28"/>
        <v>78517.896290091347</v>
      </c>
      <c r="P5" s="5">
        <f t="shared" si="29"/>
        <v>82781.491160156889</v>
      </c>
      <c r="Q5" s="5">
        <f t="shared" si="30"/>
        <v>87276.603201147227</v>
      </c>
      <c r="R5" s="5">
        <f t="shared" si="31"/>
        <v>92015.804010990061</v>
      </c>
      <c r="S5" s="5">
        <v>97012.347837084948</v>
      </c>
      <c r="T5" s="5">
        <f t="shared" si="32"/>
        <v>100184.21323550411</v>
      </c>
      <c r="U5" s="5">
        <f t="shared" si="33"/>
        <v>103459.78429954209</v>
      </c>
      <c r="V5" s="5">
        <f t="shared" si="34"/>
        <v>106842.45173584325</v>
      </c>
      <c r="W5" s="5">
        <f t="shared" si="35"/>
        <v>110335.71711183741</v>
      </c>
      <c r="X5" s="5">
        <v>113943.19648038663</v>
      </c>
      <c r="Y5" s="5">
        <f t="shared" si="36"/>
        <v>116331.62897487497</v>
      </c>
      <c r="Z5" s="5">
        <f t="shared" si="37"/>
        <v>118770.1268524396</v>
      </c>
      <c r="AA5" s="5">
        <f t="shared" si="38"/>
        <v>121259.73956396028</v>
      </c>
      <c r="AB5" s="5">
        <f t="shared" si="39"/>
        <v>123801.53855849356</v>
      </c>
      <c r="AC5" s="5">
        <v>126396.61774439001</v>
      </c>
      <c r="AD5" s="5">
        <f t="shared" si="40"/>
        <v>128538.13294869209</v>
      </c>
      <c r="AE5" s="5">
        <f t="shared" si="40"/>
        <v>130715.93146066567</v>
      </c>
      <c r="AF5" s="5">
        <f t="shared" si="40"/>
        <v>132930.62802187921</v>
      </c>
      <c r="AG5" s="5">
        <f t="shared" si="40"/>
        <v>135182.84778935721</v>
      </c>
      <c r="AH5" s="5">
        <v>137473.22651204752</v>
      </c>
      <c r="AI5" s="5">
        <f t="shared" si="41"/>
        <v>140058.33407283732</v>
      </c>
      <c r="AJ5" s="5">
        <f t="shared" si="41"/>
        <v>142692.0531434491</v>
      </c>
      <c r="AK5" s="5">
        <f t="shared" si="41"/>
        <v>145375.29783628698</v>
      </c>
      <c r="AL5" s="5">
        <f t="shared" si="41"/>
        <v>148108.99945313029</v>
      </c>
      <c r="AM5" s="5">
        <v>150894.1068083705</v>
      </c>
      <c r="AN5" s="5">
        <f t="shared" si="42"/>
        <v>152112.17217423976</v>
      </c>
      <c r="AO5" s="5">
        <f t="shared" si="42"/>
        <v>153340.07015230914</v>
      </c>
      <c r="AP5" s="5">
        <f t="shared" si="42"/>
        <v>154577.88011456098</v>
      </c>
      <c r="AQ5" s="5">
        <f t="shared" si="42"/>
        <v>155825.68207369352</v>
      </c>
      <c r="AR5" s="5">
        <v>157083.55668829309</v>
      </c>
      <c r="AS5" s="5"/>
      <c r="AT5" s="8">
        <f t="shared" si="3"/>
        <v>3.8510141027075395</v>
      </c>
      <c r="AU5" s="8">
        <f t="shared" si="4"/>
        <v>4.5232030835924197</v>
      </c>
      <c r="AV5" s="8">
        <f t="shared" si="5"/>
        <v>5.4300931017220666</v>
      </c>
      <c r="AW5" s="8">
        <f t="shared" si="6"/>
        <v>3.2695481236530322</v>
      </c>
      <c r="AX5" s="8">
        <f t="shared" si="7"/>
        <v>2.0961606908223462</v>
      </c>
      <c r="AY5" s="8">
        <f t="shared" si="8"/>
        <v>1.6942820484586285</v>
      </c>
      <c r="AZ5" s="8">
        <f t="shared" si="9"/>
        <v>1.8804443791557102</v>
      </c>
      <c r="BA5" s="8">
        <f t="shared" si="10"/>
        <v>0.8072319003260775</v>
      </c>
      <c r="BB5" s="5"/>
      <c r="BC5" s="9">
        <f t="shared" si="11"/>
        <v>1.0525006497376112E-2</v>
      </c>
      <c r="BD5" s="9">
        <f t="shared" si="12"/>
        <v>1.2105905790430971E-2</v>
      </c>
      <c r="BE5" s="9">
        <f t="shared" si="13"/>
        <v>1.4679523806491995E-2</v>
      </c>
      <c r="BF5" s="9">
        <f t="shared" si="14"/>
        <v>1.7091805491416881E-2</v>
      </c>
      <c r="BG5" s="9">
        <f t="shared" si="15"/>
        <v>1.8041747034835871E-2</v>
      </c>
      <c r="BH5" s="9">
        <f t="shared" si="16"/>
        <v>1.8116857760671314E-2</v>
      </c>
      <c r="BI5" s="9">
        <f t="shared" si="17"/>
        <v>1.7977472503417719E-2</v>
      </c>
      <c r="BJ5" s="9">
        <f t="shared" si="18"/>
        <v>1.8140396235230727E-2</v>
      </c>
      <c r="BK5" s="9">
        <f t="shared" si="19"/>
        <v>1.7485875793042314E-2</v>
      </c>
    </row>
    <row r="6" spans="1:63">
      <c r="A6" s="7" t="s">
        <v>39</v>
      </c>
      <c r="B6" s="19" t="s">
        <v>40</v>
      </c>
      <c r="C6" t="s">
        <v>41</v>
      </c>
      <c r="D6" s="5">
        <v>28362.636640332916</v>
      </c>
      <c r="E6" s="5">
        <f t="shared" si="20"/>
        <v>29652.57981436812</v>
      </c>
      <c r="F6" s="5">
        <f t="shared" si="21"/>
        <v>31001.190079666405</v>
      </c>
      <c r="G6" s="5">
        <f t="shared" si="22"/>
        <v>32411.135637173789</v>
      </c>
      <c r="H6" s="5">
        <f t="shared" si="23"/>
        <v>33885.206038599303</v>
      </c>
      <c r="I6" s="5">
        <v>35426.317705492438</v>
      </c>
      <c r="J6" s="5">
        <f t="shared" si="24"/>
        <v>36836.754991023765</v>
      </c>
      <c r="K6" s="5">
        <f t="shared" si="25"/>
        <v>38303.346386416437</v>
      </c>
      <c r="L6" s="5">
        <f t="shared" si="26"/>
        <v>39828.327569985726</v>
      </c>
      <c r="M6" s="5">
        <f t="shared" si="27"/>
        <v>41414.023229694496</v>
      </c>
      <c r="N6" s="5">
        <v>43062.85060691768</v>
      </c>
      <c r="O6" s="5">
        <f t="shared" si="28"/>
        <v>43649.794999463309</v>
      </c>
      <c r="P6" s="5">
        <f t="shared" si="29"/>
        <v>44244.73941325894</v>
      </c>
      <c r="Q6" s="5">
        <f t="shared" si="30"/>
        <v>44847.792888174125</v>
      </c>
      <c r="R6" s="5">
        <f t="shared" si="31"/>
        <v>45459.065950286116</v>
      </c>
      <c r="S6" s="5">
        <v>46078.670632136789</v>
      </c>
      <c r="T6" s="5">
        <f t="shared" si="32"/>
        <v>47334.12576424233</v>
      </c>
      <c r="U6" s="5">
        <f t="shared" si="33"/>
        <v>48623.786908958631</v>
      </c>
      <c r="V6" s="5">
        <f t="shared" si="34"/>
        <v>49948.586040092494</v>
      </c>
      <c r="W6" s="5">
        <f t="shared" si="35"/>
        <v>51309.480523921513</v>
      </c>
      <c r="X6" s="5">
        <v>52707.453811034939</v>
      </c>
      <c r="Y6" s="5">
        <f t="shared" si="36"/>
        <v>54472.938863845433</v>
      </c>
      <c r="Z6" s="5">
        <f t="shared" si="37"/>
        <v>56297.56047602895</v>
      </c>
      <c r="AA6" s="5">
        <f t="shared" si="38"/>
        <v>58183.299481492249</v>
      </c>
      <c r="AB6" s="5">
        <f t="shared" si="39"/>
        <v>60132.203064011068</v>
      </c>
      <c r="AC6" s="5">
        <v>62146.386979680516</v>
      </c>
      <c r="AD6" s="5">
        <f t="shared" si="40"/>
        <v>64098.79885085085</v>
      </c>
      <c r="AE6" s="5">
        <f t="shared" si="40"/>
        <v>66112.548352412035</v>
      </c>
      <c r="AF6" s="5">
        <f t="shared" si="40"/>
        <v>68189.562488065261</v>
      </c>
      <c r="AG6" s="5">
        <f t="shared" si="40"/>
        <v>70331.828800910444</v>
      </c>
      <c r="AH6" s="5">
        <v>72541.397275372467</v>
      </c>
      <c r="AI6" s="5">
        <f t="shared" si="41"/>
        <v>74321.169913887788</v>
      </c>
      <c r="AJ6" s="5">
        <f t="shared" si="41"/>
        <v>76144.60852471384</v>
      </c>
      <c r="AK6" s="5">
        <f t="shared" si="41"/>
        <v>78012.784434095651</v>
      </c>
      <c r="AL6" s="5">
        <f t="shared" si="41"/>
        <v>79926.795252816606</v>
      </c>
      <c r="AM6" s="5">
        <v>81887.765521078458</v>
      </c>
      <c r="AN6" s="5">
        <f t="shared" si="42"/>
        <v>83396.509676615242</v>
      </c>
      <c r="AO6" s="5">
        <f t="shared" si="42"/>
        <v>84933.05174448216</v>
      </c>
      <c r="AP6" s="5">
        <f t="shared" si="42"/>
        <v>86497.903888340035</v>
      </c>
      <c r="AQ6" s="5">
        <f t="shared" si="42"/>
        <v>88091.587708227904</v>
      </c>
      <c r="AR6" s="5">
        <v>89714.63441442397</v>
      </c>
      <c r="AS6" s="5"/>
      <c r="AT6" s="8">
        <f t="shared" si="3"/>
        <v>4.5480368782105707</v>
      </c>
      <c r="AU6" s="8">
        <f t="shared" si="4"/>
        <v>3.9813262480640432</v>
      </c>
      <c r="AV6" s="8">
        <f t="shared" si="5"/>
        <v>1.3629947490084282</v>
      </c>
      <c r="AW6" s="8">
        <f t="shared" si="6"/>
        <v>2.7245906075032078</v>
      </c>
      <c r="AX6" s="8">
        <f t="shared" si="7"/>
        <v>3.3495927523648827</v>
      </c>
      <c r="AY6" s="8">
        <f t="shared" si="8"/>
        <v>3.141633755488793</v>
      </c>
      <c r="AZ6" s="8">
        <f t="shared" si="9"/>
        <v>2.4534578948888663</v>
      </c>
      <c r="BA6" s="8">
        <f t="shared" si="10"/>
        <v>1.8424536876005204</v>
      </c>
      <c r="BB6" s="5"/>
      <c r="BC6" s="9">
        <f t="shared" si="11"/>
        <v>6.0406290646619083E-3</v>
      </c>
      <c r="BD6" s="9">
        <f t="shared" si="12"/>
        <v>7.1842723592108523E-3</v>
      </c>
      <c r="BE6" s="9">
        <f t="shared" si="13"/>
        <v>8.4881037180411598E-3</v>
      </c>
      <c r="BF6" s="9">
        <f t="shared" si="14"/>
        <v>8.118220961625686E-3</v>
      </c>
      <c r="BG6" s="9">
        <f t="shared" si="15"/>
        <v>8.3456895881683923E-3</v>
      </c>
      <c r="BH6" s="9">
        <f t="shared" si="16"/>
        <v>8.9076533323652132E-3</v>
      </c>
      <c r="BI6" s="9">
        <f t="shared" si="17"/>
        <v>9.4862905888312959E-3</v>
      </c>
      <c r="BJ6" s="9">
        <f t="shared" si="18"/>
        <v>9.8444965465518414E-3</v>
      </c>
      <c r="BK6" s="9">
        <f t="shared" si="19"/>
        <v>9.9866528824638576E-3</v>
      </c>
    </row>
    <row r="7" spans="1:63">
      <c r="A7" s="7" t="s">
        <v>42</v>
      </c>
      <c r="B7" s="19" t="s">
        <v>43</v>
      </c>
      <c r="C7" t="s">
        <v>44</v>
      </c>
      <c r="D7" s="5">
        <v>10377.883218756095</v>
      </c>
      <c r="E7" s="5">
        <f t="shared" si="20"/>
        <v>10616.114187806692</v>
      </c>
      <c r="F7" s="5">
        <f t="shared" si="21"/>
        <v>10859.813901631003</v>
      </c>
      <c r="G7" s="5">
        <f t="shared" si="22"/>
        <v>11109.107898774748</v>
      </c>
      <c r="H7" s="5">
        <f t="shared" si="23"/>
        <v>11364.124599601524</v>
      </c>
      <c r="I7" s="5">
        <v>11624.99537244679</v>
      </c>
      <c r="J7" s="5">
        <f t="shared" si="24"/>
        <v>11602.43679282911</v>
      </c>
      <c r="K7" s="5">
        <f t="shared" si="25"/>
        <v>11579.921988670952</v>
      </c>
      <c r="L7" s="5">
        <f t="shared" si="26"/>
        <v>11557.450875024997</v>
      </c>
      <c r="M7" s="5">
        <f t="shared" si="27"/>
        <v>11535.023367108768</v>
      </c>
      <c r="N7" s="5">
        <v>11512.63938030431</v>
      </c>
      <c r="O7" s="5">
        <f t="shared" si="28"/>
        <v>11772.660432460792</v>
      </c>
      <c r="P7" s="5">
        <f t="shared" si="29"/>
        <v>12038.554242838141</v>
      </c>
      <c r="Q7" s="5">
        <f t="shared" si="30"/>
        <v>12310.453451808493</v>
      </c>
      <c r="R7" s="5">
        <f t="shared" si="31"/>
        <v>12588.493695520012</v>
      </c>
      <c r="S7" s="5">
        <v>12872.813673558599</v>
      </c>
      <c r="T7" s="5">
        <f t="shared" si="32"/>
        <v>13075.118628751239</v>
      </c>
      <c r="U7" s="5">
        <f t="shared" si="33"/>
        <v>13280.602942857427</v>
      </c>
      <c r="V7" s="5">
        <f t="shared" si="34"/>
        <v>13489.316581648354</v>
      </c>
      <c r="W7" s="5">
        <f t="shared" si="35"/>
        <v>13701.310296141022</v>
      </c>
      <c r="X7" s="5">
        <v>13916.635634938928</v>
      </c>
      <c r="Y7" s="5">
        <f t="shared" si="36"/>
        <v>14057.081089685438</v>
      </c>
      <c r="Z7" s="5">
        <f t="shared" si="37"/>
        <v>14198.943907527195</v>
      </c>
      <c r="AA7" s="5">
        <f t="shared" si="38"/>
        <v>14342.238392367071</v>
      </c>
      <c r="AB7" s="5">
        <f t="shared" si="39"/>
        <v>14486.978992461663</v>
      </c>
      <c r="AC7" s="5">
        <v>14633.180301878096</v>
      </c>
      <c r="AD7" s="5">
        <f t="shared" si="40"/>
        <v>14729.724963741</v>
      </c>
      <c r="AE7" s="5">
        <f t="shared" si="40"/>
        <v>14826.906593887075</v>
      </c>
      <c r="AF7" s="5">
        <f t="shared" si="40"/>
        <v>14924.729394812721</v>
      </c>
      <c r="AG7" s="5">
        <f t="shared" si="40"/>
        <v>15023.197596740951</v>
      </c>
      <c r="AH7" s="5">
        <v>15122.315457804336</v>
      </c>
      <c r="AI7" s="5">
        <f t="shared" si="41"/>
        <v>15186.125079784477</v>
      </c>
      <c r="AJ7" s="5">
        <f t="shared" si="41"/>
        <v>15250.203950734367</v>
      </c>
      <c r="AK7" s="5">
        <f t="shared" si="41"/>
        <v>15314.553206768052</v>
      </c>
      <c r="AL7" s="5">
        <f t="shared" si="41"/>
        <v>15379.173988793485</v>
      </c>
      <c r="AM7" s="5">
        <v>15444.067442532754</v>
      </c>
      <c r="AN7" s="5">
        <f t="shared" si="42"/>
        <v>15496.972192421325</v>
      </c>
      <c r="AO7" s="5">
        <f t="shared" si="42"/>
        <v>15550.058171288023</v>
      </c>
      <c r="AP7" s="5">
        <f t="shared" si="42"/>
        <v>15603.325999945588</v>
      </c>
      <c r="AQ7" s="5">
        <f t="shared" si="42"/>
        <v>15656.776301333392</v>
      </c>
      <c r="AR7" s="5">
        <v>15710.409700524728</v>
      </c>
      <c r="AS7" s="5"/>
      <c r="AT7" s="8">
        <f t="shared" si="3"/>
        <v>2.2955641726632559</v>
      </c>
      <c r="AU7" s="8">
        <f t="shared" si="4"/>
        <v>-0.19405237503274941</v>
      </c>
      <c r="AV7" s="8">
        <f t="shared" si="5"/>
        <v>2.2585702858140655</v>
      </c>
      <c r="AW7" s="8">
        <f t="shared" si="6"/>
        <v>1.5715674935013135</v>
      </c>
      <c r="AX7" s="8">
        <f t="shared" si="7"/>
        <v>1.0091911467015047</v>
      </c>
      <c r="AY7" s="8">
        <f t="shared" si="8"/>
        <v>0.65976540896248714</v>
      </c>
      <c r="AZ7" s="8">
        <f t="shared" si="9"/>
        <v>0.42195669147484516</v>
      </c>
      <c r="BA7" s="8">
        <f t="shared" si="10"/>
        <v>0.3425571021716145</v>
      </c>
      <c r="BB7" s="5"/>
      <c r="BC7" s="9">
        <f t="shared" si="11"/>
        <v>2.2102649974275915E-3</v>
      </c>
      <c r="BD7" s="9">
        <f t="shared" si="12"/>
        <v>2.3574883967484766E-3</v>
      </c>
      <c r="BE7" s="9">
        <f t="shared" si="13"/>
        <v>2.2692524008786851E-3</v>
      </c>
      <c r="BF7" s="9">
        <f t="shared" si="14"/>
        <v>2.2679548773028271E-3</v>
      </c>
      <c r="BG7" s="9">
        <f t="shared" si="15"/>
        <v>2.2035578029862431E-3</v>
      </c>
      <c r="BH7" s="9">
        <f t="shared" si="16"/>
        <v>2.0974235770414777E-3</v>
      </c>
      <c r="BI7" s="9">
        <f t="shared" si="17"/>
        <v>1.9775560465721776E-3</v>
      </c>
      <c r="BJ7" s="9">
        <f t="shared" si="18"/>
        <v>1.8566762401593627E-3</v>
      </c>
      <c r="BK7" s="9">
        <f t="shared" si="19"/>
        <v>1.7488162254073517E-3</v>
      </c>
    </row>
    <row r="8" spans="1:63">
      <c r="A8" s="7" t="s">
        <v>45</v>
      </c>
      <c r="B8" s="19" t="s">
        <v>46</v>
      </c>
      <c r="C8" t="s">
        <v>47</v>
      </c>
      <c r="D8" s="5">
        <v>111441.18280498698</v>
      </c>
      <c r="E8" s="5">
        <f t="shared" si="20"/>
        <v>112770.54563834475</v>
      </c>
      <c r="F8" s="5">
        <f t="shared" si="21"/>
        <v>114115.7662138606</v>
      </c>
      <c r="G8" s="5">
        <f t="shared" si="22"/>
        <v>115477.03369583192</v>
      </c>
      <c r="H8" s="5">
        <f t="shared" si="23"/>
        <v>116854.53950506471</v>
      </c>
      <c r="I8" s="5">
        <v>118248.47734579103</v>
      </c>
      <c r="J8" s="5">
        <f t="shared" si="24"/>
        <v>118523.35192026745</v>
      </c>
      <c r="K8" s="5">
        <f t="shared" si="25"/>
        <v>118798.86545461371</v>
      </c>
      <c r="L8" s="5">
        <f t="shared" si="26"/>
        <v>119075.01943412439</v>
      </c>
      <c r="M8" s="5">
        <f t="shared" si="27"/>
        <v>119351.81534754671</v>
      </c>
      <c r="N8" s="5">
        <v>119629.25468708856</v>
      </c>
      <c r="O8" s="5">
        <f t="shared" si="28"/>
        <v>121556.92754419672</v>
      </c>
      <c r="P8" s="5">
        <f t="shared" si="29"/>
        <v>123515.66239073005</v>
      </c>
      <c r="Q8" s="5">
        <f t="shared" si="30"/>
        <v>125505.95975102986</v>
      </c>
      <c r="R8" s="5">
        <f t="shared" si="31"/>
        <v>127528.32821474882</v>
      </c>
      <c r="S8" s="5">
        <v>129583.28456681322</v>
      </c>
      <c r="T8" s="5">
        <f t="shared" si="32"/>
        <v>131534.28654994784</v>
      </c>
      <c r="U8" s="5">
        <f t="shared" si="33"/>
        <v>133514.66275947992</v>
      </c>
      <c r="V8" s="5">
        <f t="shared" si="34"/>
        <v>135524.8554528669</v>
      </c>
      <c r="W8" s="5">
        <f t="shared" si="35"/>
        <v>137565.31354618099</v>
      </c>
      <c r="X8" s="5">
        <v>139636.49271436105</v>
      </c>
      <c r="Y8" s="5">
        <f t="shared" si="36"/>
        <v>141492.89295974671</v>
      </c>
      <c r="Z8" s="5">
        <f t="shared" si="37"/>
        <v>143373.97315665561</v>
      </c>
      <c r="AA8" s="5">
        <f t="shared" si="38"/>
        <v>145280.06141321463</v>
      </c>
      <c r="AB8" s="5">
        <f t="shared" si="39"/>
        <v>147211.49019959089</v>
      </c>
      <c r="AC8" s="5">
        <v>149168.596405983</v>
      </c>
      <c r="AD8" s="5">
        <f t="shared" si="40"/>
        <v>150795.09186030179</v>
      </c>
      <c r="AE8" s="5">
        <f t="shared" si="40"/>
        <v>152439.32219667122</v>
      </c>
      <c r="AF8" s="5">
        <f t="shared" si="40"/>
        <v>154101.4807916178</v>
      </c>
      <c r="AG8" s="5">
        <f t="shared" si="40"/>
        <v>155781.76313019524</v>
      </c>
      <c r="AH8" s="5">
        <v>157480.36682897521</v>
      </c>
      <c r="AI8" s="5">
        <f t="shared" si="41"/>
        <v>158778.27620092768</v>
      </c>
      <c r="AJ8" s="5">
        <f t="shared" si="41"/>
        <v>160086.88258084198</v>
      </c>
      <c r="AK8" s="5">
        <f t="shared" si="41"/>
        <v>161406.27413048182</v>
      </c>
      <c r="AL8" s="5">
        <f t="shared" si="41"/>
        <v>162736.53973821559</v>
      </c>
      <c r="AM8" s="5">
        <v>164077.76902500485</v>
      </c>
      <c r="AN8" s="5">
        <f t="shared" si="42"/>
        <v>165114.04796666381</v>
      </c>
      <c r="AO8" s="5">
        <f t="shared" si="42"/>
        <v>166156.87181718709</v>
      </c>
      <c r="AP8" s="5">
        <f t="shared" si="42"/>
        <v>167206.28191277315</v>
      </c>
      <c r="AQ8" s="5">
        <f t="shared" si="42"/>
        <v>168262.31985069084</v>
      </c>
      <c r="AR8" s="5">
        <v>169325.02749092819</v>
      </c>
      <c r="AS8" s="5"/>
      <c r="AT8" s="8">
        <f t="shared" si="3"/>
        <v>1.1928829180537726</v>
      </c>
      <c r="AU8" s="8">
        <f t="shared" si="4"/>
        <v>0.23245506466236243</v>
      </c>
      <c r="AV8" s="8">
        <f t="shared" si="5"/>
        <v>1.6113724541295005</v>
      </c>
      <c r="AW8" s="8">
        <f t="shared" si="6"/>
        <v>1.5055969523049662</v>
      </c>
      <c r="AX8" s="8">
        <f t="shared" si="7"/>
        <v>1.3294520718041047</v>
      </c>
      <c r="AY8" s="8">
        <f t="shared" si="8"/>
        <v>1.090373908119413</v>
      </c>
      <c r="AZ8" s="8">
        <f t="shared" si="9"/>
        <v>0.82417217973718149</v>
      </c>
      <c r="BA8" s="8">
        <f t="shared" si="10"/>
        <v>0.63157790833994198</v>
      </c>
      <c r="BB8" s="5"/>
      <c r="BC8" s="9">
        <f t="shared" si="11"/>
        <v>2.3734565174198967E-2</v>
      </c>
      <c r="BD8" s="9">
        <f t="shared" si="12"/>
        <v>2.3980174128637354E-2</v>
      </c>
      <c r="BE8" s="9">
        <f t="shared" si="13"/>
        <v>2.3580081373731673E-2</v>
      </c>
      <c r="BF8" s="9">
        <f t="shared" si="14"/>
        <v>2.2830210216891973E-2</v>
      </c>
      <c r="BG8" s="9">
        <f t="shared" si="15"/>
        <v>2.2110019344751805E-2</v>
      </c>
      <c r="BH8" s="9">
        <f t="shared" si="16"/>
        <v>2.1380843029449866E-2</v>
      </c>
      <c r="BI8" s="9">
        <f t="shared" si="17"/>
        <v>2.059382060293706E-2</v>
      </c>
      <c r="BJ8" s="9">
        <f t="shared" si="18"/>
        <v>1.9725327956553063E-2</v>
      </c>
      <c r="BK8" s="9">
        <f t="shared" si="19"/>
        <v>1.8848544442083566E-2</v>
      </c>
    </row>
    <row r="9" spans="1:63">
      <c r="A9" s="7" t="s">
        <v>48</v>
      </c>
      <c r="B9" s="19" t="s">
        <v>49</v>
      </c>
      <c r="C9" t="s">
        <v>50</v>
      </c>
      <c r="D9" s="5">
        <v>4098.7308136488964</v>
      </c>
      <c r="E9" s="5">
        <f t="shared" si="20"/>
        <v>4140.6801108986365</v>
      </c>
      <c r="F9" s="5">
        <f t="shared" si="21"/>
        <v>4183.058746794839</v>
      </c>
      <c r="G9" s="5">
        <f t="shared" si="22"/>
        <v>4225.8711154915291</v>
      </c>
      <c r="H9" s="5">
        <f t="shared" si="23"/>
        <v>4269.1216561155979</v>
      </c>
      <c r="I9" s="5">
        <v>4312.8148532270861</v>
      </c>
      <c r="J9" s="5">
        <f t="shared" si="24"/>
        <v>4294.3271757768589</v>
      </c>
      <c r="K9" s="5">
        <f t="shared" si="25"/>
        <v>4275.918749170718</v>
      </c>
      <c r="L9" s="5">
        <f t="shared" si="26"/>
        <v>4257.5892336852821</v>
      </c>
      <c r="M9" s="5">
        <f t="shared" si="27"/>
        <v>4239.3382910534565</v>
      </c>
      <c r="N9" s="5">
        <v>4221.1655844581919</v>
      </c>
      <c r="O9" s="5">
        <f t="shared" si="28"/>
        <v>4262.3266124746879</v>
      </c>
      <c r="P9" s="5">
        <f t="shared" si="29"/>
        <v>4303.8890059892856</v>
      </c>
      <c r="Q9" s="5">
        <f t="shared" si="30"/>
        <v>4345.8566787590216</v>
      </c>
      <c r="R9" s="5">
        <f t="shared" si="31"/>
        <v>4388.2335827043889</v>
      </c>
      <c r="S9" s="5">
        <v>4431.0237082814729</v>
      </c>
      <c r="T9" s="5">
        <f t="shared" si="32"/>
        <v>4467.498787770438</v>
      </c>
      <c r="U9" s="5">
        <f t="shared" si="33"/>
        <v>4504.2741209956312</v>
      </c>
      <c r="V9" s="5">
        <f t="shared" si="34"/>
        <v>4541.3521795707511</v>
      </c>
      <c r="W9" s="5">
        <f t="shared" si="35"/>
        <v>4578.7354554552021</v>
      </c>
      <c r="X9" s="5">
        <v>4616.4264611215758</v>
      </c>
      <c r="Y9" s="5">
        <f t="shared" si="36"/>
        <v>4644.5500513691031</v>
      </c>
      <c r="Z9" s="5">
        <f t="shared" si="37"/>
        <v>4672.8449724793809</v>
      </c>
      <c r="AA9" s="5">
        <f t="shared" si="38"/>
        <v>4701.312268211911</v>
      </c>
      <c r="AB9" s="5">
        <f t="shared" si="39"/>
        <v>4729.9529886848504</v>
      </c>
      <c r="AC9" s="5">
        <v>4758.7681904137507</v>
      </c>
      <c r="AD9" s="5">
        <f t="shared" si="40"/>
        <v>4775.5656201854008</v>
      </c>
      <c r="AE9" s="5">
        <f t="shared" si="40"/>
        <v>4792.4223412769134</v>
      </c>
      <c r="AF9" s="5">
        <f t="shared" si="40"/>
        <v>4809.3385629739159</v>
      </c>
      <c r="AG9" s="5">
        <f t="shared" si="40"/>
        <v>4826.3144953007677</v>
      </c>
      <c r="AH9" s="5">
        <v>4843.3503490231697</v>
      </c>
      <c r="AI9" s="5">
        <f t="shared" si="41"/>
        <v>4847.1218426504738</v>
      </c>
      <c r="AJ9" s="5">
        <f t="shared" si="41"/>
        <v>4850.8962731217307</v>
      </c>
      <c r="AK9" s="5">
        <f t="shared" si="41"/>
        <v>4854.6736427238457</v>
      </c>
      <c r="AL9" s="5">
        <f t="shared" si="41"/>
        <v>4858.4539537455066</v>
      </c>
      <c r="AM9" s="5">
        <v>4862.2372084771832</v>
      </c>
      <c r="AN9" s="5">
        <f t="shared" si="42"/>
        <v>4858.5397107345843</v>
      </c>
      <c r="AO9" s="5">
        <f t="shared" si="42"/>
        <v>4854.8450247613355</v>
      </c>
      <c r="AP9" s="5">
        <f t="shared" si="42"/>
        <v>4851.1531484192219</v>
      </c>
      <c r="AQ9" s="5">
        <f t="shared" si="42"/>
        <v>4847.4640795716532</v>
      </c>
      <c r="AR9" s="5">
        <v>4843.777816083666</v>
      </c>
      <c r="AS9" s="5"/>
      <c r="AT9" s="8">
        <f t="shared" si="3"/>
        <v>1.0234704145499762</v>
      </c>
      <c r="AU9" s="8">
        <f t="shared" si="4"/>
        <v>-0.42866847011513443</v>
      </c>
      <c r="AV9" s="8">
        <f t="shared" si="5"/>
        <v>0.97511048057545846</v>
      </c>
      <c r="AW9" s="8">
        <f t="shared" si="6"/>
        <v>0.82317500176751768</v>
      </c>
      <c r="AX9" s="8">
        <f t="shared" si="7"/>
        <v>0.60920693710551088</v>
      </c>
      <c r="AY9" s="8">
        <f t="shared" si="8"/>
        <v>0.35297852510418615</v>
      </c>
      <c r="AZ9" s="8">
        <f t="shared" si="9"/>
        <v>7.7869519145257193E-2</v>
      </c>
      <c r="BA9" s="8">
        <f t="shared" si="10"/>
        <v>-7.6045194507423641E-2</v>
      </c>
      <c r="BB9" s="5"/>
      <c r="BC9" s="9">
        <f t="shared" si="11"/>
        <v>8.7294114419336506E-4</v>
      </c>
      <c r="BD9" s="9">
        <f t="shared" si="12"/>
        <v>8.7461634590460383E-4</v>
      </c>
      <c r="BE9" s="9">
        <f t="shared" si="13"/>
        <v>8.3203250102888517E-4</v>
      </c>
      <c r="BF9" s="9">
        <f t="shared" si="14"/>
        <v>7.8066552390821254E-4</v>
      </c>
      <c r="BG9" s="9">
        <f t="shared" si="15"/>
        <v>7.3096420838794629E-4</v>
      </c>
      <c r="BH9" s="9">
        <f t="shared" si="16"/>
        <v>6.8209045431961068E-4</v>
      </c>
      <c r="BI9" s="9">
        <f t="shared" si="17"/>
        <v>6.3336840149272355E-4</v>
      </c>
      <c r="BJ9" s="9">
        <f t="shared" si="18"/>
        <v>5.8453515128640795E-4</v>
      </c>
      <c r="BK9" s="9">
        <f t="shared" si="19"/>
        <v>5.3918881801996385E-4</v>
      </c>
    </row>
    <row r="10" spans="1:63">
      <c r="A10" s="7" t="s">
        <v>51</v>
      </c>
      <c r="B10" s="19" t="s">
        <v>52</v>
      </c>
      <c r="C10" t="s">
        <v>53</v>
      </c>
      <c r="D10" s="5">
        <v>25331.527604220613</v>
      </c>
      <c r="E10" s="5">
        <f t="shared" si="20"/>
        <v>25415.441780906032</v>
      </c>
      <c r="F10" s="5">
        <f t="shared" si="21"/>
        <v>25499.633934867783</v>
      </c>
      <c r="G10" s="5">
        <f t="shared" si="22"/>
        <v>25584.104986943908</v>
      </c>
      <c r="H10" s="5">
        <f t="shared" si="23"/>
        <v>25668.855861022857</v>
      </c>
      <c r="I10" s="5">
        <v>25753.887484053568</v>
      </c>
      <c r="J10" s="5">
        <f t="shared" si="24"/>
        <v>25472.216572053167</v>
      </c>
      <c r="K10" s="5">
        <f t="shared" si="25"/>
        <v>25193.626301867178</v>
      </c>
      <c r="L10" s="5">
        <f t="shared" si="26"/>
        <v>24918.082980438976</v>
      </c>
      <c r="M10" s="5">
        <f t="shared" si="27"/>
        <v>24645.553283213736</v>
      </c>
      <c r="N10" s="5">
        <v>24376.004250108126</v>
      </c>
      <c r="O10" s="5">
        <f t="shared" si="28"/>
        <v>24638.993172124417</v>
      </c>
      <c r="P10" s="5">
        <f t="shared" si="29"/>
        <v>24904.819440753945</v>
      </c>
      <c r="Q10" s="5">
        <f t="shared" si="30"/>
        <v>25173.513667688418</v>
      </c>
      <c r="R10" s="5">
        <f t="shared" si="31"/>
        <v>25445.10679488433</v>
      </c>
      <c r="S10" s="5">
        <v>25719.630098126141</v>
      </c>
      <c r="T10" s="5">
        <f t="shared" si="32"/>
        <v>25927.006550968665</v>
      </c>
      <c r="U10" s="5">
        <f t="shared" si="33"/>
        <v>26136.05507269513</v>
      </c>
      <c r="V10" s="5">
        <f t="shared" si="34"/>
        <v>26346.789145136834</v>
      </c>
      <c r="W10" s="5">
        <f t="shared" si="35"/>
        <v>26559.2223588286</v>
      </c>
      <c r="X10" s="5">
        <v>26773.36841388523</v>
      </c>
      <c r="Y10" s="5">
        <f t="shared" si="36"/>
        <v>26927.466737934614</v>
      </c>
      <c r="Z10" s="5">
        <f t="shared" si="37"/>
        <v>27082.451999074161</v>
      </c>
      <c r="AA10" s="5">
        <f t="shared" si="38"/>
        <v>27238.329302209499</v>
      </c>
      <c r="AB10" s="5">
        <f t="shared" si="39"/>
        <v>27395.103781628342</v>
      </c>
      <c r="AC10" s="5">
        <v>27552.780601169619</v>
      </c>
      <c r="AD10" s="5">
        <f t="shared" si="40"/>
        <v>27665.820400930723</v>
      </c>
      <c r="AE10" s="5">
        <f t="shared" si="40"/>
        <v>27779.323965003496</v>
      </c>
      <c r="AF10" s="5">
        <f t="shared" si="40"/>
        <v>27893.29319605706</v>
      </c>
      <c r="AG10" s="5">
        <f t="shared" si="40"/>
        <v>28007.730004566551</v>
      </c>
      <c r="AH10" s="5">
        <v>28122.636308845147</v>
      </c>
      <c r="AI10" s="5">
        <f t="shared" si="41"/>
        <v>28200.224656145703</v>
      </c>
      <c r="AJ10" s="5">
        <f t="shared" si="41"/>
        <v>28278.027064161291</v>
      </c>
      <c r="AK10" s="5">
        <f t="shared" si="41"/>
        <v>28356.04412347015</v>
      </c>
      <c r="AL10" s="5">
        <f t="shared" si="41"/>
        <v>28434.276426279888</v>
      </c>
      <c r="AM10" s="5">
        <v>28512.724566431974</v>
      </c>
      <c r="AN10" s="5">
        <f t="shared" si="42"/>
        <v>28579.932293435311</v>
      </c>
      <c r="AO10" s="5">
        <f t="shared" si="42"/>
        <v>28647.298436676927</v>
      </c>
      <c r="AP10" s="5">
        <f t="shared" si="42"/>
        <v>28714.823369561873</v>
      </c>
      <c r="AQ10" s="5">
        <f t="shared" si="42"/>
        <v>28782.507466375355</v>
      </c>
      <c r="AR10" s="5">
        <v>28850.351102284832</v>
      </c>
      <c r="AS10" s="5"/>
      <c r="AT10" s="8">
        <f t="shared" si="3"/>
        <v>0.33126378320522676</v>
      </c>
      <c r="AU10" s="8">
        <f t="shared" si="4"/>
        <v>-1.0937025028738279</v>
      </c>
      <c r="AV10" s="8">
        <f t="shared" si="5"/>
        <v>1.078884460791496</v>
      </c>
      <c r="AW10" s="8">
        <f t="shared" si="6"/>
        <v>0.80629640493015131</v>
      </c>
      <c r="AX10" s="8">
        <f t="shared" si="7"/>
        <v>0.57556569523566914</v>
      </c>
      <c r="AY10" s="8">
        <f t="shared" si="8"/>
        <v>0.41026639524108788</v>
      </c>
      <c r="AZ10" s="8">
        <f t="shared" si="9"/>
        <v>0.27589286597626828</v>
      </c>
      <c r="BA10" s="8">
        <f t="shared" si="10"/>
        <v>0.23571134651390047</v>
      </c>
      <c r="BB10" s="5"/>
      <c r="BC10" s="9">
        <f t="shared" si="11"/>
        <v>5.3950683019625065E-3</v>
      </c>
      <c r="BD10" s="9">
        <f t="shared" si="12"/>
        <v>5.2227539856683075E-3</v>
      </c>
      <c r="BE10" s="9">
        <f t="shared" si="13"/>
        <v>4.8047458398653292E-3</v>
      </c>
      <c r="BF10" s="9">
        <f t="shared" si="14"/>
        <v>4.531329513708761E-3</v>
      </c>
      <c r="BG10" s="9">
        <f t="shared" si="15"/>
        <v>4.2392907616641152E-3</v>
      </c>
      <c r="BH10" s="9">
        <f t="shared" si="16"/>
        <v>3.9492338954182898E-3</v>
      </c>
      <c r="BI10" s="9">
        <f t="shared" si="17"/>
        <v>3.6776173353403776E-3</v>
      </c>
      <c r="BJ10" s="9">
        <f t="shared" si="18"/>
        <v>3.4277821203311633E-3</v>
      </c>
      <c r="BK10" s="9">
        <f t="shared" si="19"/>
        <v>3.2114988137253624E-3</v>
      </c>
    </row>
    <row r="11" spans="1:63">
      <c r="A11" s="7" t="s">
        <v>54</v>
      </c>
      <c r="B11" s="19" t="s">
        <v>55</v>
      </c>
      <c r="C11" t="s">
        <v>56</v>
      </c>
      <c r="D11" s="5">
        <v>29206.09953562298</v>
      </c>
      <c r="E11" s="5">
        <f t="shared" si="20"/>
        <v>28557.079367852719</v>
      </c>
      <c r="F11" s="5">
        <f t="shared" si="21"/>
        <v>27922.481775670094</v>
      </c>
      <c r="G11" s="5">
        <f t="shared" si="22"/>
        <v>27301.986259502195</v>
      </c>
      <c r="H11" s="5">
        <f t="shared" si="23"/>
        <v>26695.279441942021</v>
      </c>
      <c r="I11" s="5">
        <v>26102.054909479179</v>
      </c>
      <c r="J11" s="5">
        <f t="shared" si="24"/>
        <v>25385.371256602491</v>
      </c>
      <c r="K11" s="5">
        <f t="shared" si="25"/>
        <v>24688.365573911749</v>
      </c>
      <c r="L11" s="5">
        <f t="shared" si="26"/>
        <v>24010.497563732959</v>
      </c>
      <c r="M11" s="5">
        <f t="shared" si="27"/>
        <v>23351.24176333566</v>
      </c>
      <c r="N11" s="5">
        <v>22710.087137610142</v>
      </c>
      <c r="O11" s="5">
        <f t="shared" si="28"/>
        <v>22606.789671242128</v>
      </c>
      <c r="P11" s="5">
        <f t="shared" si="29"/>
        <v>22503.962056288306</v>
      </c>
      <c r="Q11" s="5">
        <f t="shared" si="30"/>
        <v>22401.602155616383</v>
      </c>
      <c r="R11" s="5">
        <f t="shared" si="31"/>
        <v>22299.707841814867</v>
      </c>
      <c r="S11" s="5">
        <v>22198.27699714886</v>
      </c>
      <c r="T11" s="5">
        <f t="shared" si="32"/>
        <v>22115.547758579101</v>
      </c>
      <c r="U11" s="5">
        <f t="shared" si="33"/>
        <v>22033.126837943892</v>
      </c>
      <c r="V11" s="5">
        <f t="shared" si="34"/>
        <v>21951.013086194234</v>
      </c>
      <c r="W11" s="5">
        <f t="shared" si="35"/>
        <v>21869.205358563442</v>
      </c>
      <c r="X11" s="5">
        <v>21787.70251455118</v>
      </c>
      <c r="Y11" s="5">
        <f t="shared" si="36"/>
        <v>21717.551799952991</v>
      </c>
      <c r="Z11" s="5">
        <f t="shared" si="37"/>
        <v>21647.626952343548</v>
      </c>
      <c r="AA11" s="5">
        <f t="shared" si="38"/>
        <v>21577.927244490107</v>
      </c>
      <c r="AB11" s="5">
        <f t="shared" si="39"/>
        <v>21508.451951501425</v>
      </c>
      <c r="AC11" s="5">
        <v>21439.200350820222</v>
      </c>
      <c r="AD11" s="5">
        <f t="shared" si="40"/>
        <v>21381.875745362006</v>
      </c>
      <c r="AE11" s="5">
        <f t="shared" si="40"/>
        <v>21324.70441569473</v>
      </c>
      <c r="AF11" s="5">
        <f t="shared" si="40"/>
        <v>21267.685951986216</v>
      </c>
      <c r="AG11" s="5">
        <f t="shared" si="40"/>
        <v>21210.819945500101</v>
      </c>
      <c r="AH11" s="5">
        <v>21154.105988592906</v>
      </c>
      <c r="AI11" s="5">
        <f t="shared" si="41"/>
        <v>21110.434649119808</v>
      </c>
      <c r="AJ11" s="5">
        <f t="shared" si="41"/>
        <v>21066.853466417808</v>
      </c>
      <c r="AK11" s="5">
        <f t="shared" si="41"/>
        <v>21023.362254363845</v>
      </c>
      <c r="AL11" s="5">
        <f t="shared" si="41"/>
        <v>20979.960827219096</v>
      </c>
      <c r="AM11" s="5">
        <v>20936.648999628189</v>
      </c>
      <c r="AN11" s="5">
        <f t="shared" si="42"/>
        <v>20911.150444090952</v>
      </c>
      <c r="AO11" s="5">
        <f t="shared" si="42"/>
        <v>20885.682943013981</v>
      </c>
      <c r="AP11" s="5">
        <f t="shared" si="42"/>
        <v>20860.24645857633</v>
      </c>
      <c r="AQ11" s="5">
        <f t="shared" si="42"/>
        <v>20834.840953003117</v>
      </c>
      <c r="AR11" s="5">
        <v>20809.466388565466</v>
      </c>
      <c r="AS11" s="5"/>
      <c r="AT11" s="8">
        <f t="shared" si="3"/>
        <v>-2.2222076144698621</v>
      </c>
      <c r="AU11" s="8">
        <f t="shared" si="4"/>
        <v>-2.7456982040767186</v>
      </c>
      <c r="AV11" s="8">
        <f t="shared" si="5"/>
        <v>-0.45485279621382269</v>
      </c>
      <c r="AW11" s="8">
        <f t="shared" si="6"/>
        <v>-0.37268315275272856</v>
      </c>
      <c r="AX11" s="8">
        <f t="shared" si="7"/>
        <v>-0.32197389583108471</v>
      </c>
      <c r="AY11" s="8">
        <f t="shared" si="8"/>
        <v>-0.26738219952323616</v>
      </c>
      <c r="AZ11" s="8">
        <f t="shared" si="9"/>
        <v>-0.20644379628543819</v>
      </c>
      <c r="BA11" s="8">
        <f t="shared" si="10"/>
        <v>-0.121789095942193</v>
      </c>
      <c r="BB11" s="5"/>
      <c r="BC11" s="9">
        <f t="shared" si="11"/>
        <v>6.2202684453324508E-3</v>
      </c>
      <c r="BD11" s="9">
        <f t="shared" si="12"/>
        <v>5.293360522640538E-3</v>
      </c>
      <c r="BE11" s="9">
        <f t="shared" si="13"/>
        <v>4.4763774890188351E-3</v>
      </c>
      <c r="BF11" s="9">
        <f t="shared" si="14"/>
        <v>3.910931351924515E-3</v>
      </c>
      <c r="BG11" s="9">
        <f t="shared" si="15"/>
        <v>3.4498612412146362E-3</v>
      </c>
      <c r="BH11" s="9">
        <f t="shared" si="16"/>
        <v>3.072953613709998E-3</v>
      </c>
      <c r="BI11" s="9">
        <f t="shared" si="17"/>
        <v>2.7663376236461983E-3</v>
      </c>
      <c r="BJ11" s="9">
        <f t="shared" si="18"/>
        <v>2.516990999347192E-3</v>
      </c>
      <c r="BK11" s="9">
        <f t="shared" si="19"/>
        <v>2.3164216055534645E-3</v>
      </c>
    </row>
    <row r="12" spans="1:63">
      <c r="A12" s="7" t="s">
        <v>57</v>
      </c>
      <c r="B12" s="19" t="s">
        <v>58</v>
      </c>
      <c r="C12" t="s">
        <v>59</v>
      </c>
      <c r="D12" s="5">
        <v>13760.69155205473</v>
      </c>
      <c r="E12" s="5">
        <f t="shared" si="20"/>
        <v>13873.916831551505</v>
      </c>
      <c r="F12" s="5">
        <f t="shared" si="21"/>
        <v>13988.073747650164</v>
      </c>
      <c r="G12" s="5">
        <f t="shared" si="22"/>
        <v>14103.16996601302</v>
      </c>
      <c r="H12" s="5">
        <f t="shared" si="23"/>
        <v>14219.213215376742</v>
      </c>
      <c r="I12" s="5">
        <v>14336.211288071341</v>
      </c>
      <c r="J12" s="5">
        <f t="shared" si="24"/>
        <v>14375.055641173845</v>
      </c>
      <c r="K12" s="5">
        <f t="shared" si="25"/>
        <v>14414.00524410405</v>
      </c>
      <c r="L12" s="5">
        <f t="shared" si="26"/>
        <v>14453.060382039217</v>
      </c>
      <c r="M12" s="5">
        <f t="shared" si="27"/>
        <v>14492.221340929302</v>
      </c>
      <c r="N12" s="5">
        <v>14531.488407499053</v>
      </c>
      <c r="O12" s="5">
        <f t="shared" si="28"/>
        <v>14727.121285838659</v>
      </c>
      <c r="P12" s="5">
        <f t="shared" si="29"/>
        <v>14925.387908362907</v>
      </c>
      <c r="Q12" s="5">
        <f t="shared" si="30"/>
        <v>15126.323732345079</v>
      </c>
      <c r="R12" s="5">
        <f t="shared" si="31"/>
        <v>15329.964692408623</v>
      </c>
      <c r="S12" s="5">
        <v>15536.34720695358</v>
      </c>
      <c r="T12" s="5">
        <f t="shared" si="32"/>
        <v>15783.088394204633</v>
      </c>
      <c r="U12" s="5">
        <f t="shared" si="33"/>
        <v>16033.748212564728</v>
      </c>
      <c r="V12" s="5">
        <f t="shared" si="34"/>
        <v>16288.388895947626</v>
      </c>
      <c r="W12" s="5">
        <f t="shared" si="35"/>
        <v>16547.073666637752</v>
      </c>
      <c r="X12" s="5">
        <v>16809.86675098705</v>
      </c>
      <c r="Y12" s="5">
        <f t="shared" si="36"/>
        <v>17093.817362600585</v>
      </c>
      <c r="Z12" s="5">
        <f t="shared" si="37"/>
        <v>17382.564439946425</v>
      </c>
      <c r="AA12" s="5">
        <f t="shared" si="38"/>
        <v>17676.18900445076</v>
      </c>
      <c r="AB12" s="5">
        <f t="shared" si="39"/>
        <v>17974.773446145726</v>
      </c>
      <c r="AC12" s="5">
        <v>18278.401546787758</v>
      </c>
      <c r="AD12" s="5">
        <f t="shared" si="40"/>
        <v>18573.816709189876</v>
      </c>
      <c r="AE12" s="5">
        <f t="shared" si="40"/>
        <v>18874.006365573521</v>
      </c>
      <c r="AF12" s="5">
        <f t="shared" si="40"/>
        <v>19179.047681215499</v>
      </c>
      <c r="AG12" s="5">
        <f t="shared" si="40"/>
        <v>19489.01906853629</v>
      </c>
      <c r="AH12" s="5">
        <v>19804.000207256351</v>
      </c>
      <c r="AI12" s="5">
        <f t="shared" si="41"/>
        <v>20085.206712574745</v>
      </c>
      <c r="AJ12" s="5">
        <f t="shared" si="41"/>
        <v>20370.406204047747</v>
      </c>
      <c r="AK12" s="5">
        <f t="shared" si="41"/>
        <v>20659.655380002489</v>
      </c>
      <c r="AL12" s="5">
        <f t="shared" si="41"/>
        <v>20953.011743852869</v>
      </c>
      <c r="AM12" s="5">
        <v>21250.533615531374</v>
      </c>
      <c r="AN12" s="5">
        <f t="shared" si="42"/>
        <v>21514.512269418308</v>
      </c>
      <c r="AO12" s="5">
        <f t="shared" si="42"/>
        <v>21781.770122358252</v>
      </c>
      <c r="AP12" s="5">
        <f t="shared" si="42"/>
        <v>22052.347909260145</v>
      </c>
      <c r="AQ12" s="5">
        <f t="shared" si="42"/>
        <v>22326.286871050648</v>
      </c>
      <c r="AR12" s="5">
        <v>22603.628760959979</v>
      </c>
      <c r="AS12" s="5"/>
      <c r="AT12" s="8">
        <f t="shared" si="3"/>
        <v>0.82281678263378399</v>
      </c>
      <c r="AU12" s="8">
        <f t="shared" si="4"/>
        <v>0.27095271074042415</v>
      </c>
      <c r="AV12" s="8">
        <f t="shared" si="5"/>
        <v>1.3462686880626018</v>
      </c>
      <c r="AW12" s="8">
        <f t="shared" si="6"/>
        <v>1.5881544353013588</v>
      </c>
      <c r="AX12" s="8">
        <f t="shared" si="7"/>
        <v>1.6891901394570086</v>
      </c>
      <c r="AY12" s="8">
        <f t="shared" si="8"/>
        <v>1.6161980118772235</v>
      </c>
      <c r="AZ12" s="8">
        <f t="shared" si="9"/>
        <v>1.4199480022998534</v>
      </c>
      <c r="BA12" s="8">
        <f t="shared" si="10"/>
        <v>1.2422212950643274</v>
      </c>
      <c r="BB12" s="5"/>
      <c r="BC12" s="9">
        <f t="shared" si="11"/>
        <v>2.9307301148788299E-3</v>
      </c>
      <c r="BD12" s="9">
        <f t="shared" si="12"/>
        <v>2.9073088360162627E-3</v>
      </c>
      <c r="BE12" s="9">
        <f t="shared" si="13"/>
        <v>2.8642966975472462E-3</v>
      </c>
      <c r="BF12" s="9">
        <f t="shared" si="14"/>
        <v>2.7372208840291444E-3</v>
      </c>
      <c r="BG12" s="9">
        <f t="shared" si="15"/>
        <v>2.6616715431781925E-3</v>
      </c>
      <c r="BH12" s="9">
        <f t="shared" si="16"/>
        <v>2.619905554634875E-3</v>
      </c>
      <c r="BI12" s="9">
        <f t="shared" si="17"/>
        <v>2.589783321572287E-3</v>
      </c>
      <c r="BJ12" s="9">
        <f t="shared" si="18"/>
        <v>2.5547260138223307E-3</v>
      </c>
      <c r="BK12" s="9">
        <f t="shared" si="19"/>
        <v>2.5161401569897186E-3</v>
      </c>
    </row>
    <row r="13" spans="1:63">
      <c r="A13" s="7" t="s">
        <v>60</v>
      </c>
      <c r="B13" s="19" t="s">
        <v>61</v>
      </c>
      <c r="C13" t="s">
        <v>62</v>
      </c>
      <c r="D13" s="5">
        <v>13946.920315916874</v>
      </c>
      <c r="E13" s="5">
        <f t="shared" si="20"/>
        <v>13404.509937977529</v>
      </c>
      <c r="F13" s="5">
        <f t="shared" si="21"/>
        <v>12883.194469267755</v>
      </c>
      <c r="G13" s="5">
        <f t="shared" si="22"/>
        <v>12382.153506614044</v>
      </c>
      <c r="H13" s="5">
        <f t="shared" si="23"/>
        <v>11900.598553183885</v>
      </c>
      <c r="I13" s="5">
        <v>11437.771777614649</v>
      </c>
      <c r="J13" s="5">
        <f t="shared" si="24"/>
        <v>11060.470566998732</v>
      </c>
      <c r="K13" s="5">
        <f t="shared" si="25"/>
        <v>10695.615504662399</v>
      </c>
      <c r="L13" s="5">
        <f t="shared" si="26"/>
        <v>10342.796025776704</v>
      </c>
      <c r="M13" s="5">
        <f t="shared" si="27"/>
        <v>10001.615108937945</v>
      </c>
      <c r="N13" s="5">
        <v>9671.6888294066248</v>
      </c>
      <c r="O13" s="5">
        <f t="shared" si="28"/>
        <v>9542.4063786093193</v>
      </c>
      <c r="P13" s="5">
        <f t="shared" si="29"/>
        <v>9414.8520595146529</v>
      </c>
      <c r="Q13" s="5">
        <f t="shared" si="30"/>
        <v>9289.0027720099388</v>
      </c>
      <c r="R13" s="5">
        <f t="shared" si="31"/>
        <v>9164.8357247640542</v>
      </c>
      <c r="S13" s="5">
        <v>9042.3284310999225</v>
      </c>
      <c r="T13" s="5">
        <f t="shared" si="32"/>
        <v>9008.7559281254453</v>
      </c>
      <c r="U13" s="5">
        <f t="shared" si="33"/>
        <v>8975.308073681992</v>
      </c>
      <c r="V13" s="5">
        <f t="shared" si="34"/>
        <v>8941.9844049724852</v>
      </c>
      <c r="W13" s="5">
        <f t="shared" si="35"/>
        <v>8908.7844609181248</v>
      </c>
      <c r="X13" s="5">
        <v>8875.7077821520179</v>
      </c>
      <c r="Y13" s="5">
        <f t="shared" si="36"/>
        <v>8892.9984193458222</v>
      </c>
      <c r="Z13" s="5">
        <f t="shared" si="37"/>
        <v>8910.3227401783752</v>
      </c>
      <c r="AA13" s="5">
        <f t="shared" si="38"/>
        <v>8927.6808102682826</v>
      </c>
      <c r="AB13" s="5">
        <f t="shared" si="39"/>
        <v>8945.0726953619833</v>
      </c>
      <c r="AC13" s="5">
        <v>8962.498461333993</v>
      </c>
      <c r="AD13" s="5">
        <f t="shared" si="40"/>
        <v>9003.8277555784371</v>
      </c>
      <c r="AE13" s="5">
        <f t="shared" si="40"/>
        <v>9045.3476340188081</v>
      </c>
      <c r="AF13" s="5">
        <f t="shared" si="40"/>
        <v>9087.0589755071724</v>
      </c>
      <c r="AG13" s="5">
        <f t="shared" si="40"/>
        <v>9128.9626629483028</v>
      </c>
      <c r="AH13" s="5">
        <v>9171.0595833183579</v>
      </c>
      <c r="AI13" s="5">
        <f t="shared" si="41"/>
        <v>9221.1026869707403</v>
      </c>
      <c r="AJ13" s="5">
        <f t="shared" si="41"/>
        <v>9271.4188574591208</v>
      </c>
      <c r="AK13" s="5">
        <f t="shared" si="41"/>
        <v>9322.0095848089259</v>
      </c>
      <c r="AL13" s="5">
        <f t="shared" si="41"/>
        <v>9372.8763671761062</v>
      </c>
      <c r="AM13" s="5">
        <v>9424.0207108914983</v>
      </c>
      <c r="AN13" s="5">
        <f t="shared" si="42"/>
        <v>9478.3898286406766</v>
      </c>
      <c r="AO13" s="5">
        <f t="shared" si="42"/>
        <v>9533.0726130354942</v>
      </c>
      <c r="AP13" s="5">
        <f t="shared" si="42"/>
        <v>9588.0708736834767</v>
      </c>
      <c r="AQ13" s="5">
        <f t="shared" si="42"/>
        <v>9643.3864306321466</v>
      </c>
      <c r="AR13" s="5">
        <v>9699.0211144292571</v>
      </c>
      <c r="AS13" s="5"/>
      <c r="AT13" s="8">
        <f t="shared" si="3"/>
        <v>-3.8891050185489329</v>
      </c>
      <c r="AU13" s="8">
        <f t="shared" si="4"/>
        <v>-3.2987300144801779</v>
      </c>
      <c r="AV13" s="8">
        <f t="shared" si="5"/>
        <v>-1.3367101969226414</v>
      </c>
      <c r="AW13" s="8">
        <f t="shared" si="6"/>
        <v>-0.37128161435729945</v>
      </c>
      <c r="AX13" s="8">
        <f t="shared" si="7"/>
        <v>0.19480854505569134</v>
      </c>
      <c r="AY13" s="8">
        <f t="shared" si="8"/>
        <v>0.46113585874236751</v>
      </c>
      <c r="AZ13" s="8">
        <f t="shared" si="9"/>
        <v>0.54566327039689</v>
      </c>
      <c r="BA13" s="8">
        <f t="shared" si="10"/>
        <v>0.57692060975993442</v>
      </c>
      <c r="BB13" s="5"/>
      <c r="BC13" s="9">
        <f t="shared" si="11"/>
        <v>2.9703928196522641E-3</v>
      </c>
      <c r="BD13" s="9">
        <f t="shared" si="12"/>
        <v>2.3195204287387475E-3</v>
      </c>
      <c r="BE13" s="9">
        <f t="shared" si="13"/>
        <v>1.906383269003464E-3</v>
      </c>
      <c r="BF13" s="9">
        <f t="shared" si="14"/>
        <v>1.5930932729657005E-3</v>
      </c>
      <c r="BG13" s="9">
        <f t="shared" si="15"/>
        <v>1.405378113894453E-3</v>
      </c>
      <c r="BH13" s="9">
        <f t="shared" si="16"/>
        <v>1.2846254330364012E-3</v>
      </c>
      <c r="BI13" s="9">
        <f t="shared" si="17"/>
        <v>1.1993060443071994E-3</v>
      </c>
      <c r="BJ13" s="9">
        <f t="shared" si="18"/>
        <v>1.132949943775466E-3</v>
      </c>
      <c r="BK13" s="9">
        <f t="shared" si="19"/>
        <v>1.0796539249333425E-3</v>
      </c>
    </row>
    <row r="14" spans="1:63">
      <c r="A14" s="7" t="s">
        <v>63</v>
      </c>
      <c r="B14" s="19" t="s">
        <v>64</v>
      </c>
      <c r="C14" t="s">
        <v>65</v>
      </c>
      <c r="D14" s="5">
        <v>22150.583211001129</v>
      </c>
      <c r="E14" s="5">
        <f t="shared" si="20"/>
        <v>22405.096680707877</v>
      </c>
      <c r="F14" s="5">
        <f t="shared" si="21"/>
        <v>22662.534547738393</v>
      </c>
      <c r="G14" s="5">
        <f t="shared" si="22"/>
        <v>22922.930413849463</v>
      </c>
      <c r="H14" s="5">
        <f t="shared" si="23"/>
        <v>23186.31826688701</v>
      </c>
      <c r="I14" s="5">
        <v>23452.732485222321</v>
      </c>
      <c r="J14" s="5">
        <f t="shared" si="24"/>
        <v>23508.115977768201</v>
      </c>
      <c r="K14" s="5">
        <f t="shared" si="25"/>
        <v>23563.630258112411</v>
      </c>
      <c r="L14" s="5">
        <f t="shared" si="26"/>
        <v>23619.275635109585</v>
      </c>
      <c r="M14" s="5">
        <f t="shared" si="27"/>
        <v>23675.052418343712</v>
      </c>
      <c r="N14" s="5">
        <v>23730.960918129847</v>
      </c>
      <c r="O14" s="5">
        <f t="shared" si="28"/>
        <v>24012.307440529112</v>
      </c>
      <c r="P14" s="5">
        <f t="shared" si="29"/>
        <v>24296.989515413556</v>
      </c>
      <c r="Q14" s="5">
        <f t="shared" si="30"/>
        <v>24585.046688004091</v>
      </c>
      <c r="R14" s="5">
        <f t="shared" si="31"/>
        <v>24876.518972356858</v>
      </c>
      <c r="S14" s="5">
        <v>25171.44685692159</v>
      </c>
      <c r="T14" s="5">
        <f t="shared" si="32"/>
        <v>25498.590147863168</v>
      </c>
      <c r="U14" s="5">
        <f t="shared" si="33"/>
        <v>25829.985190140946</v>
      </c>
      <c r="V14" s="5">
        <f t="shared" si="34"/>
        <v>26165.687242077278</v>
      </c>
      <c r="W14" s="5">
        <f t="shared" si="35"/>
        <v>26505.752280164965</v>
      </c>
      <c r="X14" s="5">
        <v>26850.237008401044</v>
      </c>
      <c r="Y14" s="5">
        <f t="shared" si="36"/>
        <v>27183.281551267923</v>
      </c>
      <c r="Z14" s="5">
        <f t="shared" si="37"/>
        <v>27520.45710673997</v>
      </c>
      <c r="AA14" s="5">
        <f t="shared" si="38"/>
        <v>27861.814915005649</v>
      </c>
      <c r="AB14" s="5">
        <f t="shared" si="39"/>
        <v>28207.406851825661</v>
      </c>
      <c r="AC14" s="5">
        <v>28557.285436416449</v>
      </c>
      <c r="AD14" s="5">
        <f t="shared" si="40"/>
        <v>28852.968985971984</v>
      </c>
      <c r="AE14" s="5">
        <f t="shared" si="40"/>
        <v>29151.71405766247</v>
      </c>
      <c r="AF14" s="5">
        <f t="shared" si="40"/>
        <v>29453.552350639915</v>
      </c>
      <c r="AG14" s="5">
        <f t="shared" si="40"/>
        <v>29758.515892270916</v>
      </c>
      <c r="AH14" s="5">
        <v>30066.63704153501</v>
      </c>
      <c r="AI14" s="5">
        <f t="shared" si="41"/>
        <v>30292.303630207411</v>
      </c>
      <c r="AJ14" s="5">
        <f t="shared" si="41"/>
        <v>30519.663970301783</v>
      </c>
      <c r="AK14" s="5">
        <f t="shared" si="41"/>
        <v>30748.730774350792</v>
      </c>
      <c r="AL14" s="5">
        <f t="shared" si="41"/>
        <v>30979.516850301625</v>
      </c>
      <c r="AM14" s="5">
        <v>31212.035102232116</v>
      </c>
      <c r="AN14" s="5">
        <f t="shared" si="42"/>
        <v>31379.309239420716</v>
      </c>
      <c r="AO14" s="5">
        <f t="shared" si="42"/>
        <v>31547.479846092338</v>
      </c>
      <c r="AP14" s="5">
        <f t="shared" si="42"/>
        <v>31716.551726680875</v>
      </c>
      <c r="AQ14" s="5">
        <f t="shared" si="42"/>
        <v>31886.529711368541</v>
      </c>
      <c r="AR14" s="5">
        <v>32057.418656223876</v>
      </c>
      <c r="AS14" s="5"/>
      <c r="AT14" s="8">
        <f t="shared" si="3"/>
        <v>1.1490147563263386</v>
      </c>
      <c r="AU14" s="8">
        <f t="shared" si="4"/>
        <v>0.23614942344469814</v>
      </c>
      <c r="AV14" s="8">
        <f t="shared" si="5"/>
        <v>1.1855673412041412</v>
      </c>
      <c r="AW14" s="8">
        <f t="shared" si="6"/>
        <v>1.2996602571203386</v>
      </c>
      <c r="AX14" s="8">
        <f t="shared" si="7"/>
        <v>1.2403784099286552</v>
      </c>
      <c r="AY14" s="8">
        <f t="shared" si="8"/>
        <v>1.0354049589688108</v>
      </c>
      <c r="AZ14" s="8">
        <f t="shared" si="9"/>
        <v>0.75055480385337603</v>
      </c>
      <c r="BA14" s="8">
        <f t="shared" si="10"/>
        <v>0.53592832585478423</v>
      </c>
      <c r="BB14" s="5"/>
      <c r="BC14" s="9">
        <f t="shared" si="11"/>
        <v>4.7175958441505088E-3</v>
      </c>
      <c r="BD14" s="9">
        <f t="shared" si="12"/>
        <v>4.7560917604322905E-3</v>
      </c>
      <c r="BE14" s="9">
        <f t="shared" si="13"/>
        <v>4.6776015698670277E-3</v>
      </c>
      <c r="BF14" s="9">
        <f t="shared" si="14"/>
        <v>4.43474962938252E-3</v>
      </c>
      <c r="BG14" s="9">
        <f t="shared" si="15"/>
        <v>4.2514621223071038E-3</v>
      </c>
      <c r="BH14" s="9">
        <f t="shared" si="16"/>
        <v>4.093212995055876E-3</v>
      </c>
      <c r="BI14" s="9">
        <f t="shared" si="17"/>
        <v>3.9318357064753069E-3</v>
      </c>
      <c r="BJ14" s="9">
        <f t="shared" si="18"/>
        <v>3.7522915641859393E-3</v>
      </c>
      <c r="BK14" s="9">
        <f t="shared" si="19"/>
        <v>3.568495981922621E-3</v>
      </c>
    </row>
    <row r="15" spans="1:63">
      <c r="A15" s="7" t="s">
        <v>66</v>
      </c>
      <c r="B15" s="19" t="s">
        <v>67</v>
      </c>
      <c r="C15" t="s">
        <v>68</v>
      </c>
      <c r="D15" s="5">
        <v>32228.614341762506</v>
      </c>
      <c r="E15" s="5">
        <f t="shared" si="20"/>
        <v>32557.460576304897</v>
      </c>
      <c r="F15" s="5">
        <f t="shared" si="21"/>
        <v>32889.662209401693</v>
      </c>
      <c r="G15" s="5">
        <f t="shared" si="22"/>
        <v>33225.253478025297</v>
      </c>
      <c r="H15" s="5">
        <f t="shared" si="23"/>
        <v>33564.268968486736</v>
      </c>
      <c r="I15" s="5">
        <v>33906.743620000147</v>
      </c>
      <c r="J15" s="5">
        <f t="shared" si="24"/>
        <v>33948.656981968561</v>
      </c>
      <c r="K15" s="5">
        <f t="shared" si="25"/>
        <v>33990.622154571793</v>
      </c>
      <c r="L15" s="5">
        <f t="shared" si="26"/>
        <v>34032.63920185485</v>
      </c>
      <c r="M15" s="5">
        <f t="shared" si="27"/>
        <v>34074.708187941927</v>
      </c>
      <c r="N15" s="5">
        <v>34116.829177036445</v>
      </c>
      <c r="O15" s="5">
        <f t="shared" si="28"/>
        <v>34779.906037270717</v>
      </c>
      <c r="P15" s="5">
        <f t="shared" si="29"/>
        <v>35455.870112793855</v>
      </c>
      <c r="Q15" s="5">
        <f t="shared" si="30"/>
        <v>36144.971872786533</v>
      </c>
      <c r="R15" s="5">
        <f t="shared" si="31"/>
        <v>36847.466654417498</v>
      </c>
      <c r="S15" s="5">
        <v>37563.614757455267</v>
      </c>
      <c r="T15" s="5">
        <f t="shared" si="32"/>
        <v>38194.337360834172</v>
      </c>
      <c r="U15" s="5">
        <f t="shared" si="33"/>
        <v>38835.650292246784</v>
      </c>
      <c r="V15" s="5">
        <f t="shared" si="34"/>
        <v>39487.731371621005</v>
      </c>
      <c r="W15" s="5">
        <f t="shared" si="35"/>
        <v>40150.761404621029</v>
      </c>
      <c r="X15" s="5">
        <v>40824.924232780191</v>
      </c>
      <c r="Y15" s="5">
        <f t="shared" si="36"/>
        <v>41402.83279355742</v>
      </c>
      <c r="Z15" s="5">
        <f t="shared" si="37"/>
        <v>41988.922099575357</v>
      </c>
      <c r="AA15" s="5">
        <f t="shared" si="38"/>
        <v>42583.3079556468</v>
      </c>
      <c r="AB15" s="5">
        <f t="shared" si="39"/>
        <v>43186.107805891748</v>
      </c>
      <c r="AC15" s="5">
        <v>43797.440756943113</v>
      </c>
      <c r="AD15" s="5">
        <f t="shared" si="40"/>
        <v>44315.368844096469</v>
      </c>
      <c r="AE15" s="5">
        <f t="shared" si="40"/>
        <v>44839.421707009009</v>
      </c>
      <c r="AF15" s="5">
        <f t="shared" si="40"/>
        <v>45369.671774419447</v>
      </c>
      <c r="AG15" s="5">
        <f t="shared" si="40"/>
        <v>45906.192331574959</v>
      </c>
      <c r="AH15" s="5">
        <v>46449.057530359816</v>
      </c>
      <c r="AI15" s="5">
        <f t="shared" si="41"/>
        <v>46905.992951376888</v>
      </c>
      <c r="AJ15" s="5">
        <f t="shared" si="41"/>
        <v>47367.423403942092</v>
      </c>
      <c r="AK15" s="5">
        <f t="shared" si="41"/>
        <v>47833.393107233213</v>
      </c>
      <c r="AL15" s="5">
        <f t="shared" si="41"/>
        <v>48303.946715427366</v>
      </c>
      <c r="AM15" s="5">
        <v>48779.12932198021</v>
      </c>
      <c r="AN15" s="5">
        <f t="shared" si="42"/>
        <v>49191.646638109683</v>
      </c>
      <c r="AO15" s="5">
        <f t="shared" si="42"/>
        <v>49607.652547382822</v>
      </c>
      <c r="AP15" s="5">
        <f t="shared" si="42"/>
        <v>50027.176552275392</v>
      </c>
      <c r="AQ15" s="5">
        <f t="shared" si="42"/>
        <v>50450.248404760889</v>
      </c>
      <c r="AR15" s="5">
        <v>50876.898108420479</v>
      </c>
      <c r="AS15" s="5"/>
      <c r="AT15" s="8">
        <f t="shared" si="3"/>
        <v>1.0203548655713268</v>
      </c>
      <c r="AU15" s="8">
        <f t="shared" si="4"/>
        <v>0.1236136458226289</v>
      </c>
      <c r="AV15" s="8">
        <f t="shared" si="5"/>
        <v>1.9435477335642215</v>
      </c>
      <c r="AW15" s="8">
        <f t="shared" si="6"/>
        <v>1.6790785643272743</v>
      </c>
      <c r="AX15" s="8">
        <f t="shared" si="7"/>
        <v>1.4155777913561929</v>
      </c>
      <c r="AY15" s="8">
        <f t="shared" si="8"/>
        <v>1.1825533140797706</v>
      </c>
      <c r="AZ15" s="8">
        <f t="shared" si="9"/>
        <v>0.98373453695677071</v>
      </c>
      <c r="BA15" s="8">
        <f t="shared" si="10"/>
        <v>0.84568404943543563</v>
      </c>
      <c r="BB15" s="5"/>
      <c r="BC15" s="9">
        <f t="shared" si="11"/>
        <v>6.8639988226547712E-3</v>
      </c>
      <c r="BD15" s="9">
        <f t="shared" si="12"/>
        <v>6.8761106645370976E-3</v>
      </c>
      <c r="BE15" s="9">
        <f t="shared" si="13"/>
        <v>6.7247565013463942E-3</v>
      </c>
      <c r="BF15" s="9">
        <f t="shared" si="14"/>
        <v>6.6180234918870101E-3</v>
      </c>
      <c r="BG15" s="9">
        <f t="shared" si="15"/>
        <v>6.4642118044401717E-3</v>
      </c>
      <c r="BH15" s="9">
        <f t="shared" si="16"/>
        <v>6.2776363690331778E-3</v>
      </c>
      <c r="BI15" s="9">
        <f t="shared" si="17"/>
        <v>6.0741765924038488E-3</v>
      </c>
      <c r="BJ15" s="9">
        <f t="shared" si="18"/>
        <v>5.8641967710113133E-3</v>
      </c>
      <c r="BK15" s="9">
        <f t="shared" si="19"/>
        <v>5.6634006755043815E-3</v>
      </c>
    </row>
    <row r="16" spans="1:63">
      <c r="A16" s="7" t="s">
        <v>69</v>
      </c>
      <c r="B16" s="19" t="s">
        <v>70</v>
      </c>
      <c r="C16" t="s">
        <v>71</v>
      </c>
      <c r="D16" s="5">
        <v>51382.8517262397</v>
      </c>
      <c r="E16" s="5">
        <f t="shared" si="20"/>
        <v>52136.481830350305</v>
      </c>
      <c r="F16" s="5">
        <f t="shared" si="21"/>
        <v>52901.165395192278</v>
      </c>
      <c r="G16" s="5">
        <f t="shared" si="22"/>
        <v>53677.064541404747</v>
      </c>
      <c r="H16" s="5">
        <f t="shared" si="23"/>
        <v>54464.343767443352</v>
      </c>
      <c r="I16" s="5">
        <v>55263.169984455613</v>
      </c>
      <c r="J16" s="5">
        <f t="shared" si="24"/>
        <v>55737.841452812201</v>
      </c>
      <c r="K16" s="5">
        <f t="shared" si="25"/>
        <v>56216.590012709778</v>
      </c>
      <c r="L16" s="5">
        <f t="shared" si="26"/>
        <v>56699.450683475479</v>
      </c>
      <c r="M16" s="5">
        <f t="shared" si="27"/>
        <v>57186.458785227645</v>
      </c>
      <c r="N16" s="5">
        <v>57677.649941459393</v>
      </c>
      <c r="O16" s="5">
        <f t="shared" si="28"/>
        <v>59011.608280698645</v>
      </c>
      <c r="P16" s="5">
        <f t="shared" si="29"/>
        <v>60376.418169067096</v>
      </c>
      <c r="Q16" s="5">
        <f t="shared" si="30"/>
        <v>61772.793135657586</v>
      </c>
      <c r="R16" s="5">
        <f t="shared" si="31"/>
        <v>63201.463211935778</v>
      </c>
      <c r="S16" s="5">
        <v>64663.175313404048</v>
      </c>
      <c r="T16" s="5">
        <f t="shared" si="32"/>
        <v>65879.000507713077</v>
      </c>
      <c r="U16" s="5">
        <f t="shared" si="33"/>
        <v>67117.686177028969</v>
      </c>
      <c r="V16" s="5">
        <f t="shared" si="34"/>
        <v>68379.662153962519</v>
      </c>
      <c r="W16" s="5">
        <f t="shared" si="35"/>
        <v>69665.366353024539</v>
      </c>
      <c r="X16" s="5">
        <v>70975.244922585291</v>
      </c>
      <c r="Y16" s="5">
        <f t="shared" si="36"/>
        <v>72070.080445620144</v>
      </c>
      <c r="Z16" s="5">
        <f t="shared" si="37"/>
        <v>73181.804460181957</v>
      </c>
      <c r="AA16" s="5">
        <f t="shared" si="38"/>
        <v>74310.677481334467</v>
      </c>
      <c r="AB16" s="5">
        <f t="shared" si="39"/>
        <v>75456.964042741776</v>
      </c>
      <c r="AC16" s="5">
        <v>76620.932758657684</v>
      </c>
      <c r="AD16" s="5">
        <f t="shared" si="40"/>
        <v>77614.520431579673</v>
      </c>
      <c r="AE16" s="5">
        <f t="shared" si="40"/>
        <v>78620.992526920425</v>
      </c>
      <c r="AF16" s="5">
        <f t="shared" si="40"/>
        <v>79640.516124390764</v>
      </c>
      <c r="AG16" s="5">
        <f t="shared" si="40"/>
        <v>80673.26047032015</v>
      </c>
      <c r="AH16" s="5">
        <v>81719.397005752471</v>
      </c>
      <c r="AI16" s="5">
        <f t="shared" si="41"/>
        <v>82643.557378542435</v>
      </c>
      <c r="AJ16" s="5">
        <f t="shared" si="41"/>
        <v>83578.169032496109</v>
      </c>
      <c r="AK16" s="5">
        <f t="shared" si="41"/>
        <v>84523.350160603761</v>
      </c>
      <c r="AL16" s="5">
        <f t="shared" si="41"/>
        <v>85479.220292494007</v>
      </c>
      <c r="AM16" s="5">
        <v>86445.900309549819</v>
      </c>
      <c r="AN16" s="5">
        <f t="shared" si="42"/>
        <v>87181.832560667317</v>
      </c>
      <c r="AO16" s="5">
        <f t="shared" si="42"/>
        <v>87924.029958845524</v>
      </c>
      <c r="AP16" s="5">
        <f t="shared" si="42"/>
        <v>88672.545840607781</v>
      </c>
      <c r="AQ16" s="5">
        <f t="shared" si="42"/>
        <v>89427.433996542561</v>
      </c>
      <c r="AR16" s="5">
        <v>90188.74867516903</v>
      </c>
      <c r="AS16" s="5"/>
      <c r="AT16" s="8">
        <f t="shared" si="3"/>
        <v>1.4666957531392688</v>
      </c>
      <c r="AU16" s="8">
        <f t="shared" si="4"/>
        <v>0.85892913578808905</v>
      </c>
      <c r="AV16" s="8">
        <f t="shared" si="5"/>
        <v>2.3127820578563218</v>
      </c>
      <c r="AW16" s="8">
        <f t="shared" si="6"/>
        <v>1.8802435674033502</v>
      </c>
      <c r="AX16" s="8">
        <f t="shared" si="7"/>
        <v>1.542559697016932</v>
      </c>
      <c r="AY16" s="8">
        <f t="shared" si="8"/>
        <v>1.2967574749469746</v>
      </c>
      <c r="AZ16" s="8">
        <f t="shared" si="9"/>
        <v>1.1308947528392954</v>
      </c>
      <c r="BA16" s="8">
        <f t="shared" si="10"/>
        <v>0.85132117137103336</v>
      </c>
      <c r="BB16" s="5"/>
      <c r="BC16" s="9">
        <f t="shared" si="11"/>
        <v>1.0943437716977134E-2</v>
      </c>
      <c r="BD16" s="9">
        <f t="shared" si="12"/>
        <v>1.1207082483205446E-2</v>
      </c>
      <c r="BE16" s="9">
        <f t="shared" si="13"/>
        <v>1.1368821803852718E-2</v>
      </c>
      <c r="BF16" s="9">
        <f t="shared" si="14"/>
        <v>1.1392471572485772E-2</v>
      </c>
      <c r="BG16" s="9">
        <f t="shared" si="15"/>
        <v>1.1238208635381068E-2</v>
      </c>
      <c r="BH16" s="9">
        <f t="shared" si="16"/>
        <v>1.0982339282889343E-2</v>
      </c>
      <c r="BI16" s="9">
        <f t="shared" si="17"/>
        <v>1.068650420115109E-2</v>
      </c>
      <c r="BJ16" s="9">
        <f t="shared" si="18"/>
        <v>1.0392472692906374E-2</v>
      </c>
      <c r="BK16" s="9">
        <f t="shared" si="19"/>
        <v>1.0039429272621287E-2</v>
      </c>
    </row>
    <row r="17" spans="1:63">
      <c r="A17" s="7" t="s">
        <v>72</v>
      </c>
      <c r="B17" s="19" t="s">
        <v>73</v>
      </c>
      <c r="C17" t="s">
        <v>74</v>
      </c>
      <c r="D17" s="5">
        <v>12443.907315695618</v>
      </c>
      <c r="E17" s="5">
        <f t="shared" si="20"/>
        <v>12627.278870355693</v>
      </c>
      <c r="F17" s="5">
        <f t="shared" si="21"/>
        <v>12813.352560784331</v>
      </c>
      <c r="G17" s="5">
        <f t="shared" si="22"/>
        <v>13002.168205249562</v>
      </c>
      <c r="H17" s="5">
        <f t="shared" si="23"/>
        <v>13193.766208775443</v>
      </c>
      <c r="I17" s="5">
        <v>13388.187571788425</v>
      </c>
      <c r="J17" s="5">
        <f t="shared" si="24"/>
        <v>13442.424684616861</v>
      </c>
      <c r="K17" s="5">
        <f t="shared" si="25"/>
        <v>13496.881518329261</v>
      </c>
      <c r="L17" s="5">
        <f t="shared" si="26"/>
        <v>13551.558963040612</v>
      </c>
      <c r="M17" s="5">
        <f t="shared" si="27"/>
        <v>13606.457912471857</v>
      </c>
      <c r="N17" s="5">
        <v>13661.579263964501</v>
      </c>
      <c r="O17" s="5">
        <f t="shared" si="28"/>
        <v>13852.192809669203</v>
      </c>
      <c r="P17" s="5">
        <f t="shared" si="29"/>
        <v>14045.46589590755</v>
      </c>
      <c r="Q17" s="5">
        <f t="shared" si="30"/>
        <v>14241.435629989119</v>
      </c>
      <c r="R17" s="5">
        <f t="shared" si="31"/>
        <v>14440.139636964206</v>
      </c>
      <c r="S17" s="5">
        <v>14641.616066847617</v>
      </c>
      <c r="T17" s="5">
        <f t="shared" si="32"/>
        <v>14836.8316967643</v>
      </c>
      <c r="U17" s="5">
        <f t="shared" si="33"/>
        <v>15034.650122847048</v>
      </c>
      <c r="V17" s="5">
        <f t="shared" si="34"/>
        <v>15235.106047992778</v>
      </c>
      <c r="W17" s="5">
        <f t="shared" si="35"/>
        <v>15438.234637789677</v>
      </c>
      <c r="X17" s="5">
        <v>15644.071526686228</v>
      </c>
      <c r="Y17" s="5">
        <f t="shared" si="36"/>
        <v>15826.528758906519</v>
      </c>
      <c r="Z17" s="5">
        <f t="shared" si="37"/>
        <v>16011.113994794699</v>
      </c>
      <c r="AA17" s="5">
        <f t="shared" si="38"/>
        <v>16197.852053315493</v>
      </c>
      <c r="AB17" s="5">
        <f t="shared" si="39"/>
        <v>16386.768042897889</v>
      </c>
      <c r="AC17" s="5">
        <v>16577.887364811169</v>
      </c>
      <c r="AD17" s="5">
        <f t="shared" si="40"/>
        <v>16725.309547280867</v>
      </c>
      <c r="AE17" s="5">
        <f t="shared" si="40"/>
        <v>16874.042711023743</v>
      </c>
      <c r="AF17" s="5">
        <f t="shared" si="40"/>
        <v>17024.098514203244</v>
      </c>
      <c r="AG17" s="5">
        <f t="shared" si="40"/>
        <v>17175.488718655364</v>
      </c>
      <c r="AH17" s="5">
        <v>17328.225190810594</v>
      </c>
      <c r="AI17" s="5">
        <f t="shared" si="41"/>
        <v>17425.655348640736</v>
      </c>
      <c r="AJ17" s="5">
        <f t="shared" si="41"/>
        <v>17523.633319968812</v>
      </c>
      <c r="AK17" s="5">
        <f t="shared" si="41"/>
        <v>17622.162184946141</v>
      </c>
      <c r="AL17" s="5">
        <f t="shared" si="41"/>
        <v>17721.245041042574</v>
      </c>
      <c r="AM17" s="5">
        <v>17820.885003143892</v>
      </c>
      <c r="AN17" s="5">
        <f t="shared" si="42"/>
        <v>17873.76254130965</v>
      </c>
      <c r="AO17" s="5">
        <f t="shared" si="42"/>
        <v>17926.796975950638</v>
      </c>
      <c r="AP17" s="5">
        <f t="shared" si="42"/>
        <v>17979.988772604869</v>
      </c>
      <c r="AQ17" s="5">
        <f t="shared" si="42"/>
        <v>18033.338398191681</v>
      </c>
      <c r="AR17" s="5">
        <v>18086.846321015837</v>
      </c>
      <c r="AS17" s="5"/>
      <c r="AT17" s="8">
        <f t="shared" si="3"/>
        <v>1.4735850244463444</v>
      </c>
      <c r="AU17" s="8">
        <f t="shared" si="4"/>
        <v>0.40511168922314766</v>
      </c>
      <c r="AV17" s="8">
        <f t="shared" si="5"/>
        <v>1.3952526426244782</v>
      </c>
      <c r="AW17" s="8">
        <f t="shared" si="6"/>
        <v>1.3332929167477747</v>
      </c>
      <c r="AX17" s="8">
        <f t="shared" si="7"/>
        <v>1.1663027231053613</v>
      </c>
      <c r="AY17" s="8">
        <f t="shared" si="8"/>
        <v>0.88927002111633957</v>
      </c>
      <c r="AZ17" s="8">
        <f t="shared" si="9"/>
        <v>0.56226276353916749</v>
      </c>
      <c r="BA17" s="8">
        <f t="shared" si="10"/>
        <v>0.2967166790899034</v>
      </c>
      <c r="BB17" s="5"/>
      <c r="BC17" s="9">
        <f t="shared" si="11"/>
        <v>2.6502835107458326E-3</v>
      </c>
      <c r="BD17" s="9">
        <f t="shared" si="12"/>
        <v>2.7150545735950865E-3</v>
      </c>
      <c r="BE17" s="9">
        <f t="shared" si="13"/>
        <v>2.6928292045335003E-3</v>
      </c>
      <c r="BF17" s="9">
        <f t="shared" si="14"/>
        <v>2.5795855834230201E-3</v>
      </c>
      <c r="BG17" s="9">
        <f t="shared" si="15"/>
        <v>2.4770797186467854E-3</v>
      </c>
      <c r="BH17" s="9">
        <f t="shared" si="16"/>
        <v>2.3761650645437817E-3</v>
      </c>
      <c r="BI17" s="9">
        <f t="shared" si="17"/>
        <v>2.2660244456656274E-3</v>
      </c>
      <c r="BJ17" s="9">
        <f t="shared" si="18"/>
        <v>2.1424157779074914E-3</v>
      </c>
      <c r="BK17" s="9">
        <f t="shared" si="19"/>
        <v>2.0133510783990121E-3</v>
      </c>
    </row>
    <row r="18" spans="1:63">
      <c r="A18" s="7" t="s">
        <v>75</v>
      </c>
      <c r="B18" s="19" t="s">
        <v>76</v>
      </c>
      <c r="C18" t="s">
        <v>77</v>
      </c>
      <c r="D18" s="5">
        <v>20792.040412317674</v>
      </c>
      <c r="E18" s="5">
        <f t="shared" si="20"/>
        <v>21253.684085375786</v>
      </c>
      <c r="F18" s="5">
        <f t="shared" si="21"/>
        <v>21725.577588496191</v>
      </c>
      <c r="G18" s="5">
        <f t="shared" si="22"/>
        <v>22207.948497669717</v>
      </c>
      <c r="H18" s="5">
        <f t="shared" si="23"/>
        <v>22701.029441735023</v>
      </c>
      <c r="I18" s="5">
        <v>23205.058214566507</v>
      </c>
      <c r="J18" s="5">
        <f t="shared" si="24"/>
        <v>23234.97939603452</v>
      </c>
      <c r="K18" s="5">
        <f t="shared" si="25"/>
        <v>23264.939158621019</v>
      </c>
      <c r="L18" s="5">
        <f t="shared" si="26"/>
        <v>23294.937552073461</v>
      </c>
      <c r="M18" s="5">
        <f t="shared" si="27"/>
        <v>23324.97462620345</v>
      </c>
      <c r="N18" s="5">
        <v>23355.050430886819</v>
      </c>
      <c r="O18" s="5">
        <f t="shared" si="28"/>
        <v>23887.341086972378</v>
      </c>
      <c r="P18" s="5">
        <f t="shared" si="29"/>
        <v>24431.763309349964</v>
      </c>
      <c r="Q18" s="5">
        <f t="shared" si="30"/>
        <v>24988.593591508648</v>
      </c>
      <c r="R18" s="5">
        <f t="shared" si="31"/>
        <v>25558.1147285681</v>
      </c>
      <c r="S18" s="5">
        <v>26140.61596090061</v>
      </c>
      <c r="T18" s="5">
        <f t="shared" si="32"/>
        <v>26588.185286521282</v>
      </c>
      <c r="U18" s="5">
        <f t="shared" si="33"/>
        <v>27043.417717767934</v>
      </c>
      <c r="V18" s="5">
        <f t="shared" si="34"/>
        <v>27506.444459315404</v>
      </c>
      <c r="W18" s="5">
        <f t="shared" si="35"/>
        <v>27977.398962273266</v>
      </c>
      <c r="X18" s="5">
        <v>28456.416962648407</v>
      </c>
      <c r="Y18" s="5">
        <f t="shared" si="36"/>
        <v>28809.159491918013</v>
      </c>
      <c r="Z18" s="5">
        <f t="shared" si="37"/>
        <v>29166.274577722717</v>
      </c>
      <c r="AA18" s="5">
        <f t="shared" si="38"/>
        <v>29527.816421779258</v>
      </c>
      <c r="AB18" s="5">
        <f t="shared" si="39"/>
        <v>29893.83989768273</v>
      </c>
      <c r="AC18" s="5">
        <v>30264.400559235124</v>
      </c>
      <c r="AD18" s="5">
        <f t="shared" si="40"/>
        <v>30542.758774279333</v>
      </c>
      <c r="AE18" s="5">
        <f t="shared" si="40"/>
        <v>30823.677201799284</v>
      </c>
      <c r="AF18" s="5">
        <f t="shared" si="40"/>
        <v>31107.179389466884</v>
      </c>
      <c r="AG18" s="5">
        <f t="shared" si="40"/>
        <v>31393.28910153484</v>
      </c>
      <c r="AH18" s="5">
        <v>31682.030320828668</v>
      </c>
      <c r="AI18" s="5">
        <f t="shared" si="41"/>
        <v>31898.371452605439</v>
      </c>
      <c r="AJ18" s="5">
        <f t="shared" si="41"/>
        <v>32116.189872448173</v>
      </c>
      <c r="AK18" s="5">
        <f t="shared" si="41"/>
        <v>32335.495668036507</v>
      </c>
      <c r="AL18" s="5">
        <f t="shared" si="41"/>
        <v>32556.298995933925</v>
      </c>
      <c r="AM18" s="5">
        <v>32778.610082058127</v>
      </c>
      <c r="AN18" s="5">
        <f t="shared" si="42"/>
        <v>32961.672208990371</v>
      </c>
      <c r="AO18" s="5">
        <f t="shared" si="42"/>
        <v>33145.756702100836</v>
      </c>
      <c r="AP18" s="5">
        <f t="shared" si="42"/>
        <v>33330.869271104682</v>
      </c>
      <c r="AQ18" s="5">
        <f t="shared" si="42"/>
        <v>33517.015657604723</v>
      </c>
      <c r="AR18" s="5">
        <v>33704.201635269477</v>
      </c>
      <c r="AS18" s="5"/>
      <c r="AT18" s="8">
        <f t="shared" si="3"/>
        <v>2.2202903798927975</v>
      </c>
      <c r="AU18" s="8">
        <f t="shared" si="4"/>
        <v>0.12894249689592296</v>
      </c>
      <c r="AV18" s="8">
        <f t="shared" si="5"/>
        <v>2.2791244132001953</v>
      </c>
      <c r="AW18" s="8">
        <f t="shared" si="6"/>
        <v>1.7121605944179663</v>
      </c>
      <c r="AX18" s="8">
        <f t="shared" si="7"/>
        <v>1.2395887006175554</v>
      </c>
      <c r="AY18" s="8">
        <f t="shared" si="8"/>
        <v>0.91975459583080177</v>
      </c>
      <c r="AZ18" s="8">
        <f t="shared" si="9"/>
        <v>0.68285122381990249</v>
      </c>
      <c r="BA18" s="8">
        <f t="shared" si="10"/>
        <v>0.55848044341710867</v>
      </c>
      <c r="BB18" s="5"/>
      <c r="BC18" s="9">
        <f t="shared" si="11"/>
        <v>4.4282555680901208E-3</v>
      </c>
      <c r="BD18" s="9">
        <f t="shared" si="12"/>
        <v>4.7058647108260479E-3</v>
      </c>
      <c r="BE18" s="9">
        <f t="shared" si="13"/>
        <v>4.6035059826161073E-3</v>
      </c>
      <c r="BF18" s="9">
        <f t="shared" si="14"/>
        <v>4.6054995409434479E-3</v>
      </c>
      <c r="BG18" s="9">
        <f t="shared" si="15"/>
        <v>4.5057843927196542E-3</v>
      </c>
      <c r="BH18" s="9">
        <f t="shared" si="16"/>
        <v>4.3378996204823661E-3</v>
      </c>
      <c r="BI18" s="9">
        <f t="shared" si="17"/>
        <v>4.143081845069156E-3</v>
      </c>
      <c r="BJ18" s="9">
        <f t="shared" si="18"/>
        <v>3.9406242397776545E-3</v>
      </c>
      <c r="BK18" s="9">
        <f t="shared" si="19"/>
        <v>3.7518088839014543E-3</v>
      </c>
    </row>
    <row r="19" spans="1:63">
      <c r="A19" s="7" t="s">
        <v>78</v>
      </c>
      <c r="B19" s="19" t="s">
        <v>79</v>
      </c>
      <c r="C19" t="s">
        <v>80</v>
      </c>
      <c r="D19" s="5">
        <v>5006.6237206340338</v>
      </c>
      <c r="E19" s="5">
        <f t="shared" si="20"/>
        <v>5025.4188733543488</v>
      </c>
      <c r="F19" s="5">
        <f t="shared" si="21"/>
        <v>5044.2845841564158</v>
      </c>
      <c r="G19" s="5">
        <f t="shared" si="22"/>
        <v>5063.2211179193218</v>
      </c>
      <c r="H19" s="5">
        <f t="shared" si="23"/>
        <v>5082.2287405165252</v>
      </c>
      <c r="I19" s="5">
        <v>5101.3077188195857</v>
      </c>
      <c r="J19" s="5">
        <f t="shared" si="24"/>
        <v>5041.6430248133292</v>
      </c>
      <c r="K19" s="5">
        <f t="shared" si="25"/>
        <v>4982.6761667164274</v>
      </c>
      <c r="L19" s="5">
        <f t="shared" si="26"/>
        <v>4924.3989826675897</v>
      </c>
      <c r="M19" s="5">
        <f t="shared" si="27"/>
        <v>4866.8034062663355</v>
      </c>
      <c r="N19" s="5">
        <v>4809.8814654564831</v>
      </c>
      <c r="O19" s="5">
        <f t="shared" si="28"/>
        <v>4854.4962386346397</v>
      </c>
      <c r="P19" s="5">
        <f t="shared" si="29"/>
        <v>4899.5248427980359</v>
      </c>
      <c r="Q19" s="5">
        <f t="shared" si="30"/>
        <v>4944.9711164977207</v>
      </c>
      <c r="R19" s="5">
        <f t="shared" si="31"/>
        <v>4990.838933889795</v>
      </c>
      <c r="S19" s="5">
        <v>5037.1322050656745</v>
      </c>
      <c r="T19" s="5">
        <f t="shared" si="32"/>
        <v>5077.6812052605874</v>
      </c>
      <c r="U19" s="5">
        <f t="shared" si="33"/>
        <v>5118.5566255989215</v>
      </c>
      <c r="V19" s="5">
        <f t="shared" si="34"/>
        <v>5159.7610937684003</v>
      </c>
      <c r="W19" s="5">
        <f t="shared" si="35"/>
        <v>5201.2972586096785</v>
      </c>
      <c r="X19" s="5">
        <v>5243.1677902866204</v>
      </c>
      <c r="Y19" s="5">
        <f t="shared" si="36"/>
        <v>5276.6308883291722</v>
      </c>
      <c r="Z19" s="5">
        <f t="shared" si="37"/>
        <v>5310.3075555297974</v>
      </c>
      <c r="AA19" s="5">
        <f t="shared" si="38"/>
        <v>5344.1991549357899</v>
      </c>
      <c r="AB19" s="5">
        <f t="shared" si="39"/>
        <v>5378.3070582937262</v>
      </c>
      <c r="AC19" s="5">
        <v>5412.6326461049803</v>
      </c>
      <c r="AD19" s="5">
        <f t="shared" si="40"/>
        <v>5439.7975687371727</v>
      </c>
      <c r="AE19" s="5">
        <f t="shared" si="40"/>
        <v>5467.098826692647</v>
      </c>
      <c r="AF19" s="5">
        <f t="shared" si="40"/>
        <v>5494.5371042111719</v>
      </c>
      <c r="AG19" s="5">
        <f t="shared" si="40"/>
        <v>5522.1130889665783</v>
      </c>
      <c r="AH19" s="5">
        <v>5549.8274720839963</v>
      </c>
      <c r="AI19" s="5">
        <f t="shared" si="41"/>
        <v>5570.4651517331258</v>
      </c>
      <c r="AJ19" s="5">
        <f t="shared" si="41"/>
        <v>5591.1795749969788</v>
      </c>
      <c r="AK19" s="5">
        <f t="shared" si="41"/>
        <v>5611.9710272556231</v>
      </c>
      <c r="AL19" s="5">
        <f t="shared" si="41"/>
        <v>5632.8397949503433</v>
      </c>
      <c r="AM19" s="5">
        <v>5653.786165587594</v>
      </c>
      <c r="AN19" s="5">
        <f t="shared" si="42"/>
        <v>5672.9648892570203</v>
      </c>
      <c r="AO19" s="5">
        <f t="shared" si="42"/>
        <v>5692.2086708240777</v>
      </c>
      <c r="AP19" s="5">
        <f t="shared" si="42"/>
        <v>5711.5177309775936</v>
      </c>
      <c r="AQ19" s="5">
        <f t="shared" si="42"/>
        <v>5730.8922911550144</v>
      </c>
      <c r="AR19" s="5">
        <v>5750.3325735449453</v>
      </c>
      <c r="AS19" s="5"/>
      <c r="AT19" s="8">
        <f t="shared" si="3"/>
        <v>0.37540573785990183</v>
      </c>
      <c r="AU19" s="8">
        <f t="shared" si="4"/>
        <v>-1.1695960584017229</v>
      </c>
      <c r="AV19" s="8">
        <f t="shared" si="5"/>
        <v>0.92756492022869619</v>
      </c>
      <c r="AW19" s="8">
        <f t="shared" si="6"/>
        <v>0.80500170621160549</v>
      </c>
      <c r="AX19" s="8">
        <f t="shared" si="7"/>
        <v>0.6382229099084924</v>
      </c>
      <c r="AY19" s="8">
        <f t="shared" si="8"/>
        <v>0.50188003524940239</v>
      </c>
      <c r="AZ19" s="8">
        <f t="shared" si="9"/>
        <v>0.37186164350042628</v>
      </c>
      <c r="BA19" s="8">
        <f t="shared" ref="BA19:BA48" si="43">100*(((AR19/AM19)^(1/5))-1)</f>
        <v>0.33921911985563824</v>
      </c>
      <c r="BB19" s="5"/>
      <c r="BC19" s="9">
        <f t="shared" si="11"/>
        <v>1.0663027258784746E-3</v>
      </c>
      <c r="BD19" s="9">
        <f t="shared" si="12"/>
        <v>1.0345185843140137E-3</v>
      </c>
      <c r="BE19" s="9">
        <f t="shared" si="13"/>
        <v>9.4807408647768344E-4</v>
      </c>
      <c r="BF19" s="9">
        <f t="shared" si="14"/>
        <v>8.8745078129758709E-4</v>
      </c>
      <c r="BG19" s="9">
        <f t="shared" si="15"/>
        <v>8.302023276118433E-4</v>
      </c>
      <c r="BH19" s="9">
        <f t="shared" si="16"/>
        <v>7.7581107398423416E-4</v>
      </c>
      <c r="BI19" s="9">
        <f t="shared" si="17"/>
        <v>7.2575492195463059E-4</v>
      </c>
      <c r="BJ19" s="9">
        <f t="shared" si="18"/>
        <v>6.7969467756135967E-4</v>
      </c>
      <c r="BK19" s="9">
        <f t="shared" ref="BK19:BK44" si="44">AR19/AR$60</f>
        <v>6.4010265154115841E-4</v>
      </c>
    </row>
    <row r="20" spans="1:63">
      <c r="A20" s="7" t="s">
        <v>81</v>
      </c>
      <c r="B20" s="19" t="s">
        <v>82</v>
      </c>
      <c r="C20" t="s">
        <v>83</v>
      </c>
      <c r="D20" s="5">
        <v>29870.000773598113</v>
      </c>
      <c r="E20" s="5">
        <f t="shared" si="20"/>
        <v>30591.898301268098</v>
      </c>
      <c r="F20" s="5">
        <f t="shared" si="21"/>
        <v>31331.242632652822</v>
      </c>
      <c r="G20" s="5">
        <f t="shared" si="22"/>
        <v>32088.455421724204</v>
      </c>
      <c r="H20" s="5">
        <f t="shared" si="23"/>
        <v>32863.968512978165</v>
      </c>
      <c r="I20" s="5">
        <v>33658.22418771901</v>
      </c>
      <c r="J20" s="5">
        <f t="shared" si="24"/>
        <v>33561.54335980308</v>
      </c>
      <c r="K20" s="5">
        <f t="shared" si="25"/>
        <v>33465.140240611006</v>
      </c>
      <c r="L20" s="5">
        <f t="shared" si="26"/>
        <v>33369.014032444458</v>
      </c>
      <c r="M20" s="5">
        <f t="shared" si="27"/>
        <v>33273.163939896433</v>
      </c>
      <c r="N20" s="5">
        <v>33177.589169844665</v>
      </c>
      <c r="O20" s="5">
        <f t="shared" si="28"/>
        <v>34132.611994111641</v>
      </c>
      <c r="P20" s="5">
        <f t="shared" si="29"/>
        <v>35115.125320783773</v>
      </c>
      <c r="Q20" s="5">
        <f t="shared" si="30"/>
        <v>36125.920468878037</v>
      </c>
      <c r="R20" s="5">
        <f t="shared" si="31"/>
        <v>37165.811535670509</v>
      </c>
      <c r="S20" s="5">
        <v>38235.636052372618</v>
      </c>
      <c r="T20" s="5">
        <f t="shared" si="32"/>
        <v>38879.940985851921</v>
      </c>
      <c r="U20" s="5">
        <f t="shared" si="33"/>
        <v>39535.103038243469</v>
      </c>
      <c r="V20" s="5">
        <f t="shared" si="34"/>
        <v>40201.305161787648</v>
      </c>
      <c r="W20" s="5">
        <f t="shared" si="35"/>
        <v>40878.733391635011</v>
      </c>
      <c r="X20" s="5">
        <v>41567.576897796076</v>
      </c>
      <c r="Y20" s="5">
        <f t="shared" si="36"/>
        <v>41912.631992080969</v>
      </c>
      <c r="Z20" s="5">
        <f t="shared" si="37"/>
        <v>42260.551410605513</v>
      </c>
      <c r="AA20" s="5">
        <f t="shared" si="38"/>
        <v>42611.358930307033</v>
      </c>
      <c r="AB20" s="5">
        <f t="shared" si="39"/>
        <v>42965.078525496712</v>
      </c>
      <c r="AC20" s="5">
        <v>43321.734369498037</v>
      </c>
      <c r="AD20" s="5">
        <f t="shared" si="40"/>
        <v>43477.855485890235</v>
      </c>
      <c r="AE20" s="5">
        <f t="shared" si="40"/>
        <v>43634.539225255365</v>
      </c>
      <c r="AF20" s="5">
        <f t="shared" si="40"/>
        <v>43791.78761515137</v>
      </c>
      <c r="AG20" s="5">
        <f t="shared" si="40"/>
        <v>43949.602690443025</v>
      </c>
      <c r="AH20" s="5">
        <v>44107.986493328281</v>
      </c>
      <c r="AI20" s="5">
        <f t="shared" si="41"/>
        <v>44160.130544138905</v>
      </c>
      <c r="AJ20" s="5">
        <f t="shared" si="41"/>
        <v>44212.336239160722</v>
      </c>
      <c r="AK20" s="5">
        <f t="shared" si="41"/>
        <v>44264.603651268953</v>
      </c>
      <c r="AL20" s="5">
        <f t="shared" si="41"/>
        <v>44316.932853424958</v>
      </c>
      <c r="AM20" s="5">
        <v>44369.323918676346</v>
      </c>
      <c r="AN20" s="5">
        <f t="shared" si="42"/>
        <v>44406.006507537306</v>
      </c>
      <c r="AO20" s="5">
        <f t="shared" si="42"/>
        <v>44442.719423935559</v>
      </c>
      <c r="AP20" s="5">
        <f t="shared" si="42"/>
        <v>44479.462692944559</v>
      </c>
      <c r="AQ20" s="5">
        <f t="shared" si="42"/>
        <v>44516.236339658499</v>
      </c>
      <c r="AR20" s="5">
        <v>44553.040389192342</v>
      </c>
      <c r="AS20" s="5"/>
      <c r="AT20" s="8">
        <f t="shared" si="3"/>
        <v>2.4167978204676421</v>
      </c>
      <c r="AU20" s="8">
        <f t="shared" si="4"/>
        <v>-0.28724280691911908</v>
      </c>
      <c r="AV20" s="8">
        <f t="shared" si="5"/>
        <v>2.8785178434092007</v>
      </c>
      <c r="AW20" s="8">
        <f t="shared" si="6"/>
        <v>1.6850901410317309</v>
      </c>
      <c r="AX20" s="8">
        <f t="shared" si="7"/>
        <v>0.83010634739015821</v>
      </c>
      <c r="AY20" s="8">
        <f t="shared" si="8"/>
        <v>0.36037596062201693</v>
      </c>
      <c r="AZ20" s="8">
        <f t="shared" si="9"/>
        <v>0.11821906859998954</v>
      </c>
      <c r="BA20" s="8">
        <f t="shared" si="43"/>
        <v>8.2675564153733561E-2</v>
      </c>
      <c r="BB20" s="5"/>
      <c r="BC20" s="9">
        <f t="shared" si="11"/>
        <v>6.3616650709365273E-3</v>
      </c>
      <c r="BD20" s="9">
        <f t="shared" si="12"/>
        <v>6.8257122205636978E-3</v>
      </c>
      <c r="BE20" s="9">
        <f t="shared" si="13"/>
        <v>6.5396232255688531E-3</v>
      </c>
      <c r="BF20" s="9">
        <f t="shared" si="14"/>
        <v>6.7364213815876723E-3</v>
      </c>
      <c r="BG20" s="9">
        <f t="shared" si="15"/>
        <v>6.5818033055638891E-3</v>
      </c>
      <c r="BH20" s="9">
        <f t="shared" si="16"/>
        <v>6.2094517521424477E-3</v>
      </c>
      <c r="BI20" s="9">
        <f t="shared" si="17"/>
        <v>5.7680330525699767E-3</v>
      </c>
      <c r="BJ20" s="9">
        <f t="shared" si="18"/>
        <v>5.3340526916418997E-3</v>
      </c>
      <c r="BK20" s="9">
        <f t="shared" si="44"/>
        <v>4.959455635408813E-3</v>
      </c>
    </row>
    <row r="21" spans="1:63">
      <c r="A21" s="7" t="s">
        <v>84</v>
      </c>
      <c r="B21" s="19" t="s">
        <v>85</v>
      </c>
      <c r="C21" t="s">
        <v>86</v>
      </c>
      <c r="D21" s="5">
        <v>4773.6206422589721</v>
      </c>
      <c r="E21" s="5">
        <f t="shared" si="20"/>
        <v>4800.7339507527404</v>
      </c>
      <c r="F21" s="5">
        <f t="shared" si="21"/>
        <v>4828.0012579725426</v>
      </c>
      <c r="G21" s="5">
        <f t="shared" si="22"/>
        <v>4855.4234386035032</v>
      </c>
      <c r="H21" s="5">
        <f t="shared" si="23"/>
        <v>4883.0013722988024</v>
      </c>
      <c r="I21" s="5">
        <v>4910.7359437078876</v>
      </c>
      <c r="J21" s="5">
        <f t="shared" si="24"/>
        <v>4870.5655004313667</v>
      </c>
      <c r="K21" s="5">
        <f t="shared" si="25"/>
        <v>4830.7236564791692</v>
      </c>
      <c r="L21" s="5">
        <f t="shared" si="26"/>
        <v>4791.2077238671172</v>
      </c>
      <c r="M21" s="5">
        <f t="shared" si="27"/>
        <v>4752.0150365990839</v>
      </c>
      <c r="N21" s="5">
        <v>4713.1429504871294</v>
      </c>
      <c r="O21" s="5">
        <f t="shared" si="28"/>
        <v>4773.4409710414284</v>
      </c>
      <c r="P21" s="5">
        <f t="shared" si="29"/>
        <v>4834.5104197745377</v>
      </c>
      <c r="Q21" s="5">
        <f t="shared" si="30"/>
        <v>4896.3611660226243</v>
      </c>
      <c r="R21" s="5">
        <f t="shared" si="31"/>
        <v>4959.0032053860996</v>
      </c>
      <c r="S21" s="5">
        <v>5022.4466613449949</v>
      </c>
      <c r="T21" s="5">
        <f t="shared" si="32"/>
        <v>5077.8563328033824</v>
      </c>
      <c r="U21" s="5">
        <f t="shared" si="33"/>
        <v>5133.8773062621985</v>
      </c>
      <c r="V21" s="5">
        <f t="shared" si="34"/>
        <v>5190.5163258533958</v>
      </c>
      <c r="W21" s="5">
        <f t="shared" si="35"/>
        <v>5247.7802101129282</v>
      </c>
      <c r="X21" s="5">
        <v>5305.6758528016089</v>
      </c>
      <c r="Y21" s="5">
        <f t="shared" si="36"/>
        <v>5351.6309152817048</v>
      </c>
      <c r="Z21" s="5">
        <f t="shared" si="37"/>
        <v>5397.9840171117612</v>
      </c>
      <c r="AA21" s="5">
        <f t="shared" si="38"/>
        <v>5444.7386059059372</v>
      </c>
      <c r="AB21" s="5">
        <f t="shared" si="39"/>
        <v>5491.8981591398715</v>
      </c>
      <c r="AC21" s="5">
        <v>5539.4661844093243</v>
      </c>
      <c r="AD21" s="5">
        <f t="shared" si="40"/>
        <v>5574.5959626251233</v>
      </c>
      <c r="AE21" s="5">
        <f t="shared" si="40"/>
        <v>5609.9485242782439</v>
      </c>
      <c r="AF21" s="5">
        <f t="shared" si="40"/>
        <v>5645.5252822002631</v>
      </c>
      <c r="AG21" s="5">
        <f t="shared" si="40"/>
        <v>5681.3276581825485</v>
      </c>
      <c r="AH21" s="5">
        <v>5717.3570830330782</v>
      </c>
      <c r="AI21" s="5">
        <f t="shared" si="41"/>
        <v>5740.1141049740972</v>
      </c>
      <c r="AJ21" s="5">
        <f t="shared" si="41"/>
        <v>5762.9617075872875</v>
      </c>
      <c r="AK21" s="5">
        <f t="shared" si="41"/>
        <v>5785.9002514144713</v>
      </c>
      <c r="AL21" s="5">
        <f t="shared" si="41"/>
        <v>5808.9300984325509</v>
      </c>
      <c r="AM21" s="5">
        <v>5832.051612059221</v>
      </c>
      <c r="AN21" s="5">
        <f t="shared" si="42"/>
        <v>5848.3231782046014</v>
      </c>
      <c r="AO21" s="5">
        <f t="shared" si="42"/>
        <v>5864.6401424161231</v>
      </c>
      <c r="AP21" s="5">
        <f t="shared" si="42"/>
        <v>5881.0026313554972</v>
      </c>
      <c r="AQ21" s="5">
        <f t="shared" si="42"/>
        <v>5897.4107720378233</v>
      </c>
      <c r="AR21" s="5">
        <v>5913.8646918325803</v>
      </c>
      <c r="AS21" s="5"/>
      <c r="AT21" s="8">
        <f t="shared" si="3"/>
        <v>0.56798205231778365</v>
      </c>
      <c r="AU21" s="8">
        <f t="shared" si="4"/>
        <v>-0.81801269172273594</v>
      </c>
      <c r="AV21" s="8">
        <f t="shared" si="5"/>
        <v>1.2793590431638968</v>
      </c>
      <c r="AW21" s="8">
        <f t="shared" si="6"/>
        <v>1.1032406154722452</v>
      </c>
      <c r="AX21" s="8">
        <f t="shared" si="7"/>
        <v>0.86614907798843177</v>
      </c>
      <c r="AY21" s="8">
        <f t="shared" si="8"/>
        <v>0.63417262686196185</v>
      </c>
      <c r="AZ21" s="8">
        <f t="shared" si="9"/>
        <v>0.39803394488955313</v>
      </c>
      <c r="BA21" s="8">
        <f t="shared" si="43"/>
        <v>0.2790024373538591</v>
      </c>
      <c r="BB21" s="5"/>
      <c r="BC21" s="9">
        <f t="shared" si="11"/>
        <v>1.0166781022852439E-3</v>
      </c>
      <c r="BD21" s="9">
        <f t="shared" si="12"/>
        <v>9.9587162281599578E-4</v>
      </c>
      <c r="BE21" s="9">
        <f t="shared" si="13"/>
        <v>9.2900599096109812E-4</v>
      </c>
      <c r="BF21" s="9">
        <f t="shared" si="14"/>
        <v>8.848634564631127E-4</v>
      </c>
      <c r="BG21" s="9">
        <f t="shared" si="15"/>
        <v>8.4009984397410596E-4</v>
      </c>
      <c r="BH21" s="9">
        <f t="shared" si="16"/>
        <v>7.9399055705702752E-4</v>
      </c>
      <c r="BI21" s="9">
        <f t="shared" si="17"/>
        <v>7.4766288942407417E-4</v>
      </c>
      <c r="BJ21" s="9">
        <f t="shared" si="18"/>
        <v>7.0112563932948511E-4</v>
      </c>
      <c r="BK21" s="9">
        <f t="shared" si="44"/>
        <v>6.5830635388172166E-4</v>
      </c>
    </row>
    <row r="22" spans="1:63">
      <c r="A22" s="7" t="s">
        <v>87</v>
      </c>
      <c r="B22" s="19" t="s">
        <v>88</v>
      </c>
      <c r="C22" t="s">
        <v>89</v>
      </c>
      <c r="D22" s="5">
        <v>14050.919042354626</v>
      </c>
      <c r="E22" s="5">
        <f t="shared" si="20"/>
        <v>14340.265788603821</v>
      </c>
      <c r="F22" s="5">
        <f t="shared" si="21"/>
        <v>14635.570973536824</v>
      </c>
      <c r="G22" s="5">
        <f t="shared" si="22"/>
        <v>14936.957297657471</v>
      </c>
      <c r="H22" s="5">
        <f t="shared" si="23"/>
        <v>15244.549988207633</v>
      </c>
      <c r="I22" s="5">
        <v>15558.476851199644</v>
      </c>
      <c r="J22" s="5">
        <f t="shared" si="24"/>
        <v>15546.602586929384</v>
      </c>
      <c r="K22" s="5">
        <f t="shared" si="25"/>
        <v>15534.737385124126</v>
      </c>
      <c r="L22" s="5">
        <f t="shared" si="26"/>
        <v>15522.881238867378</v>
      </c>
      <c r="M22" s="5">
        <f t="shared" si="27"/>
        <v>15511.034141247923</v>
      </c>
      <c r="N22" s="5">
        <v>15499.196085359827</v>
      </c>
      <c r="O22" s="5">
        <f t="shared" si="28"/>
        <v>15891.783892366084</v>
      </c>
      <c r="P22" s="5">
        <f t="shared" si="29"/>
        <v>16294.315775527075</v>
      </c>
      <c r="Q22" s="5">
        <f t="shared" si="30"/>
        <v>16707.043613909871</v>
      </c>
      <c r="R22" s="5">
        <f t="shared" si="31"/>
        <v>17130.225666567312</v>
      </c>
      <c r="S22" s="5">
        <v>17564.126734140242</v>
      </c>
      <c r="T22" s="5">
        <f t="shared" si="32"/>
        <v>17863.880359183502</v>
      </c>
      <c r="U22" s="5">
        <f t="shared" si="33"/>
        <v>18168.749651921869</v>
      </c>
      <c r="V22" s="5">
        <f t="shared" si="34"/>
        <v>18478.821917574627</v>
      </c>
      <c r="W22" s="5">
        <f t="shared" si="35"/>
        <v>18794.185951333006</v>
      </c>
      <c r="X22" s="5">
        <v>19114.932063788383</v>
      </c>
      <c r="Y22" s="5">
        <f t="shared" si="36"/>
        <v>19326.486132097376</v>
      </c>
      <c r="Z22" s="5">
        <f t="shared" si="37"/>
        <v>19540.381570162157</v>
      </c>
      <c r="AA22" s="5">
        <f t="shared" si="38"/>
        <v>19756.644291038319</v>
      </c>
      <c r="AB22" s="5">
        <f t="shared" si="39"/>
        <v>19975.300494573603</v>
      </c>
      <c r="AC22" s="5">
        <v>20196.376670581954</v>
      </c>
      <c r="AD22" s="5">
        <f t="shared" si="40"/>
        <v>20348.723491773708</v>
      </c>
      <c r="AE22" s="5">
        <f t="shared" si="40"/>
        <v>20502.219506917714</v>
      </c>
      <c r="AF22" s="5">
        <f t="shared" si="40"/>
        <v>20656.873384699866</v>
      </c>
      <c r="AG22" s="5">
        <f t="shared" si="40"/>
        <v>20812.693859196341</v>
      </c>
      <c r="AH22" s="5">
        <v>20969.689730366841</v>
      </c>
      <c r="AI22" s="5">
        <f t="shared" si="41"/>
        <v>21085.067581580559</v>
      </c>
      <c r="AJ22" s="5">
        <f t="shared" si="41"/>
        <v>21201.080256137964</v>
      </c>
      <c r="AK22" s="5">
        <f t="shared" si="41"/>
        <v>21317.731246916359</v>
      </c>
      <c r="AL22" s="5">
        <f t="shared" si="41"/>
        <v>21435.02406601129</v>
      </c>
      <c r="AM22" s="5">
        <v>21552.962244842292</v>
      </c>
      <c r="AN22" s="5">
        <f t="shared" si="42"/>
        <v>21659.469825922894</v>
      </c>
      <c r="AO22" s="5">
        <f t="shared" si="42"/>
        <v>21766.503732095087</v>
      </c>
      <c r="AP22" s="5">
        <f t="shared" si="42"/>
        <v>21874.066564282672</v>
      </c>
      <c r="AQ22" s="5">
        <f t="shared" si="42"/>
        <v>21982.160936262342</v>
      </c>
      <c r="AR22" s="5">
        <v>22090.789474727208</v>
      </c>
      <c r="AS22" s="5"/>
      <c r="AT22" s="8">
        <f t="shared" si="3"/>
        <v>2.0592727449143977</v>
      </c>
      <c r="AU22" s="8">
        <f t="shared" si="4"/>
        <v>-7.6320223270087695E-2</v>
      </c>
      <c r="AV22" s="8">
        <f t="shared" si="5"/>
        <v>2.5329559342570418</v>
      </c>
      <c r="AW22" s="8">
        <f t="shared" si="6"/>
        <v>1.7066241298556273</v>
      </c>
      <c r="AX22" s="8">
        <f t="shared" si="7"/>
        <v>1.1067476860656233</v>
      </c>
      <c r="AY22" s="8">
        <f t="shared" si="8"/>
        <v>0.75432748990893472</v>
      </c>
      <c r="AZ22" s="8">
        <f t="shared" si="9"/>
        <v>0.5502124861992419</v>
      </c>
      <c r="BA22" s="8">
        <f t="shared" si="43"/>
        <v>0.4941667872409905</v>
      </c>
      <c r="BB22" s="5"/>
      <c r="BC22" s="9">
        <f t="shared" si="11"/>
        <v>2.992542302352838E-3</v>
      </c>
      <c r="BD22" s="9">
        <f t="shared" si="12"/>
        <v>3.1551779138526124E-3</v>
      </c>
      <c r="BE22" s="9">
        <f t="shared" si="13"/>
        <v>3.0550412261295574E-3</v>
      </c>
      <c r="BF22" s="9">
        <f t="shared" si="14"/>
        <v>3.0944786355511919E-3</v>
      </c>
      <c r="BG22" s="9">
        <f t="shared" si="15"/>
        <v>3.0266552065906461E-3</v>
      </c>
      <c r="BH22" s="9">
        <f t="shared" si="16"/>
        <v>2.894815462244548E-3</v>
      </c>
      <c r="BI22" s="9">
        <f t="shared" si="17"/>
        <v>2.7422213771918259E-3</v>
      </c>
      <c r="BJ22" s="9">
        <f t="shared" si="18"/>
        <v>2.5910837966716302E-3</v>
      </c>
      <c r="BK22" s="9">
        <f t="shared" si="44"/>
        <v>2.4590530611159401E-3</v>
      </c>
    </row>
    <row r="23" spans="1:63">
      <c r="A23" s="7" t="s">
        <v>90</v>
      </c>
      <c r="B23" s="19" t="s">
        <v>91</v>
      </c>
      <c r="C23" t="s">
        <v>92</v>
      </c>
      <c r="D23" s="5">
        <v>8118.7136716147479</v>
      </c>
      <c r="E23" s="5">
        <f t="shared" si="20"/>
        <v>8166.7732421122109</v>
      </c>
      <c r="F23" s="5">
        <f t="shared" si="21"/>
        <v>8215.1173062388152</v>
      </c>
      <c r="G23" s="5">
        <f t="shared" si="22"/>
        <v>8263.7475480842058</v>
      </c>
      <c r="H23" s="5">
        <f t="shared" si="23"/>
        <v>8312.6656617071731</v>
      </c>
      <c r="I23" s="5">
        <v>8361.8733511946612</v>
      </c>
      <c r="J23" s="5">
        <f t="shared" si="24"/>
        <v>8364.0768602852459</v>
      </c>
      <c r="K23" s="5">
        <f t="shared" si="25"/>
        <v>8366.2809500414423</v>
      </c>
      <c r="L23" s="5">
        <f t="shared" si="26"/>
        <v>8368.4856206162676</v>
      </c>
      <c r="M23" s="5">
        <f t="shared" si="27"/>
        <v>8370.6908721627788</v>
      </c>
      <c r="N23" s="5">
        <v>8372.8967048340746</v>
      </c>
      <c r="O23" s="5">
        <f t="shared" si="28"/>
        <v>8536.2149049883265</v>
      </c>
      <c r="P23" s="5">
        <f t="shared" si="29"/>
        <v>8702.7187212372119</v>
      </c>
      <c r="Q23" s="5">
        <f t="shared" si="30"/>
        <v>8872.4702908678973</v>
      </c>
      <c r="R23" s="5">
        <f t="shared" si="31"/>
        <v>9045.5329631913264</v>
      </c>
      <c r="S23" s="5">
        <v>9221.9713231834467</v>
      </c>
      <c r="T23" s="5">
        <f t="shared" si="32"/>
        <v>9388.1712367166092</v>
      </c>
      <c r="U23" s="5">
        <f t="shared" si="33"/>
        <v>9557.3664329599869</v>
      </c>
      <c r="V23" s="5">
        <f t="shared" si="34"/>
        <v>9729.6108934008334</v>
      </c>
      <c r="W23" s="5">
        <f t="shared" si="35"/>
        <v>9904.9595723898201</v>
      </c>
      <c r="X23" s="5">
        <v>10083.468414674133</v>
      </c>
      <c r="Y23" s="5">
        <f t="shared" si="36"/>
        <v>10248.493001868061</v>
      </c>
      <c r="Z23" s="5">
        <f t="shared" si="37"/>
        <v>10416.218357612906</v>
      </c>
      <c r="AA23" s="5">
        <f t="shared" si="38"/>
        <v>10586.688682296563</v>
      </c>
      <c r="AB23" s="5">
        <f t="shared" si="39"/>
        <v>10759.948899684081</v>
      </c>
      <c r="AC23" s="5">
        <v>10936.044668756365</v>
      </c>
      <c r="AD23" s="5">
        <f t="shared" si="40"/>
        <v>11096.834971549495</v>
      </c>
      <c r="AE23" s="5">
        <f t="shared" si="40"/>
        <v>11259.989339437034</v>
      </c>
      <c r="AF23" s="5">
        <f t="shared" si="40"/>
        <v>11425.542530757473</v>
      </c>
      <c r="AG23" s="5">
        <f t="shared" si="40"/>
        <v>11593.529814893649</v>
      </c>
      <c r="AH23" s="5">
        <v>11763.986979786512</v>
      </c>
      <c r="AI23" s="5">
        <f t="shared" si="41"/>
        <v>11918.795478288897</v>
      </c>
      <c r="AJ23" s="5">
        <f t="shared" si="41"/>
        <v>12075.641183331018</v>
      </c>
      <c r="AK23" s="5">
        <f t="shared" si="41"/>
        <v>12234.550903586332</v>
      </c>
      <c r="AL23" s="5">
        <f t="shared" si="41"/>
        <v>12395.551800517755</v>
      </c>
      <c r="AM23" s="5">
        <v>12558.671393020195</v>
      </c>
      <c r="AN23" s="5">
        <f t="shared" si="42"/>
        <v>12709.233241934413</v>
      </c>
      <c r="AO23" s="5">
        <f t="shared" si="42"/>
        <v>12861.600128152264</v>
      </c>
      <c r="AP23" s="5">
        <f t="shared" si="42"/>
        <v>13015.793691682096</v>
      </c>
      <c r="AQ23" s="5">
        <f t="shared" si="42"/>
        <v>13171.835831967319</v>
      </c>
      <c r="AR23" s="5">
        <v>13329.748710996675</v>
      </c>
      <c r="AS23" s="5"/>
      <c r="AT23" s="8">
        <f t="shared" si="3"/>
        <v>0.59196040704689867</v>
      </c>
      <c r="AU23" s="8">
        <f t="shared" si="4"/>
        <v>2.6351859183204596E-2</v>
      </c>
      <c r="AV23" s="8">
        <f t="shared" si="5"/>
        <v>1.9505579241167581</v>
      </c>
      <c r="AW23" s="8">
        <f t="shared" si="6"/>
        <v>1.8022167680715517</v>
      </c>
      <c r="AX23" s="8">
        <f t="shared" si="7"/>
        <v>1.6365855517906258</v>
      </c>
      <c r="AY23" s="8">
        <f t="shared" si="8"/>
        <v>1.4702784019573256</v>
      </c>
      <c r="AZ23" s="8">
        <f t="shared" si="9"/>
        <v>1.3159526508180086</v>
      </c>
      <c r="BA23" s="8">
        <f t="shared" si="43"/>
        <v>1.1988676524962383</v>
      </c>
      <c r="BB23" s="5"/>
      <c r="BC23" s="9">
        <f t="shared" si="11"/>
        <v>1.7291106745232552E-3</v>
      </c>
      <c r="BD23" s="9">
        <f t="shared" si="12"/>
        <v>1.6957442793693416E-3</v>
      </c>
      <c r="BE23" s="9">
        <f t="shared" si="13"/>
        <v>1.650378798649709E-3</v>
      </c>
      <c r="BF23" s="9">
        <f t="shared" si="14"/>
        <v>1.6247430725825844E-3</v>
      </c>
      <c r="BG23" s="9">
        <f t="shared" si="15"/>
        <v>1.5966147342779101E-3</v>
      </c>
      <c r="BH23" s="9">
        <f t="shared" si="16"/>
        <v>1.5675005333518949E-3</v>
      </c>
      <c r="BI23" s="9">
        <f t="shared" si="17"/>
        <v>1.5383850210363859E-3</v>
      </c>
      <c r="BJ23" s="9">
        <f t="shared" si="18"/>
        <v>1.5097957108872698E-3</v>
      </c>
      <c r="BK23" s="9">
        <f t="shared" si="44"/>
        <v>1.4838111335578423E-3</v>
      </c>
    </row>
    <row r="24" spans="1:63">
      <c r="A24" s="7" t="s">
        <v>93</v>
      </c>
      <c r="B24" s="19" t="s">
        <v>94</v>
      </c>
      <c r="C24" t="s">
        <v>95</v>
      </c>
      <c r="D24" s="5">
        <v>6473.1240012842718</v>
      </c>
      <c r="E24" s="5">
        <f t="shared" si="20"/>
        <v>6592.0049607531691</v>
      </c>
      <c r="F24" s="5">
        <f t="shared" si="21"/>
        <v>6713.0692064562627</v>
      </c>
      <c r="G24" s="5">
        <f t="shared" si="22"/>
        <v>6836.3568351323547</v>
      </c>
      <c r="H24" s="5">
        <f t="shared" si="23"/>
        <v>6961.9086799094748</v>
      </c>
      <c r="I24" s="5">
        <v>7089.7663238288997</v>
      </c>
      <c r="J24" s="5">
        <f t="shared" si="24"/>
        <v>7063.7007873490629</v>
      </c>
      <c r="K24" s="5">
        <f t="shared" si="25"/>
        <v>7037.7310808530292</v>
      </c>
      <c r="L24" s="5">
        <f t="shared" si="26"/>
        <v>7011.8568520217204</v>
      </c>
      <c r="M24" s="5">
        <f t="shared" si="27"/>
        <v>6986.0777498313591</v>
      </c>
      <c r="N24" s="5">
        <v>6960.3934245487062</v>
      </c>
      <c r="O24" s="5">
        <f t="shared" si="28"/>
        <v>7102.2090423375785</v>
      </c>
      <c r="P24" s="5">
        <f t="shared" si="29"/>
        <v>7246.9141044756607</v>
      </c>
      <c r="Q24" s="5">
        <f t="shared" si="30"/>
        <v>7394.5674823959962</v>
      </c>
      <c r="R24" s="5">
        <f t="shared" si="31"/>
        <v>7545.2292470167922</v>
      </c>
      <c r="S24" s="5">
        <v>7698.9606931805183</v>
      </c>
      <c r="T24" s="5">
        <f t="shared" si="32"/>
        <v>7813.2701311791616</v>
      </c>
      <c r="U24" s="5">
        <f t="shared" si="33"/>
        <v>7929.2767654795261</v>
      </c>
      <c r="V24" s="5">
        <f t="shared" si="34"/>
        <v>8047.0057950095133</v>
      </c>
      <c r="W24" s="5">
        <f t="shared" si="35"/>
        <v>8166.4827928352242</v>
      </c>
      <c r="X24" s="5">
        <v>8287.7337117159277</v>
      </c>
      <c r="Y24" s="5">
        <f t="shared" si="36"/>
        <v>8372.198331056954</v>
      </c>
      <c r="Z24" s="5">
        <f t="shared" si="37"/>
        <v>8457.5237734128823</v>
      </c>
      <c r="AA24" s="5">
        <f t="shared" si="38"/>
        <v>8543.7188118802915</v>
      </c>
      <c r="AB24" s="5">
        <f t="shared" si="39"/>
        <v>8630.7923089669657</v>
      </c>
      <c r="AC24" s="5">
        <v>8718.7532175031301</v>
      </c>
      <c r="AD24" s="5">
        <f t="shared" si="40"/>
        <v>8781.9683375671993</v>
      </c>
      <c r="AE24" s="5">
        <f t="shared" si="40"/>
        <v>8845.6417974081869</v>
      </c>
      <c r="AF24" s="5">
        <f t="shared" si="40"/>
        <v>8909.7769202081236</v>
      </c>
      <c r="AG24" s="5">
        <f t="shared" si="40"/>
        <v>8974.3770532436956</v>
      </c>
      <c r="AH24" s="5">
        <v>9039.4455680609408</v>
      </c>
      <c r="AI24" s="5">
        <f t="shared" si="41"/>
        <v>9086.3450664002412</v>
      </c>
      <c r="AJ24" s="5">
        <f t="shared" si="41"/>
        <v>9133.4878941481784</v>
      </c>
      <c r="AK24" s="5">
        <f t="shared" si="41"/>
        <v>9180.8753137745698</v>
      </c>
      <c r="AL24" s="5">
        <f t="shared" si="41"/>
        <v>9228.5085942993246</v>
      </c>
      <c r="AM24" s="5">
        <v>9276.3890113264279</v>
      </c>
      <c r="AN24" s="5">
        <f t="shared" si="42"/>
        <v>9317.9094593047321</v>
      </c>
      <c r="AO24" s="5">
        <f t="shared" si="42"/>
        <v>9359.6157498127322</v>
      </c>
      <c r="AP24" s="5">
        <f t="shared" si="42"/>
        <v>9401.5087146681853</v>
      </c>
      <c r="AQ24" s="5">
        <f t="shared" si="42"/>
        <v>9443.5891894120032</v>
      </c>
      <c r="AR24" s="5">
        <v>9485.8580133249161</v>
      </c>
      <c r="AS24" s="5"/>
      <c r="AT24" s="8">
        <f t="shared" si="3"/>
        <v>1.8365314714396286</v>
      </c>
      <c r="AU24" s="8">
        <f t="shared" si="4"/>
        <v>-0.36765014937417684</v>
      </c>
      <c r="AV24" s="8">
        <f t="shared" si="5"/>
        <v>2.0374655445294376</v>
      </c>
      <c r="AW24" s="8">
        <f t="shared" si="6"/>
        <v>1.484738558282217</v>
      </c>
      <c r="AX24" s="8">
        <f t="shared" si="7"/>
        <v>1.019152186581751</v>
      </c>
      <c r="AY24" s="8">
        <f t="shared" si="8"/>
        <v>0.72504770449475231</v>
      </c>
      <c r="AZ24" s="8">
        <f t="shared" si="9"/>
        <v>0.51883158083290137</v>
      </c>
      <c r="BA24" s="8">
        <f t="shared" si="43"/>
        <v>0.44759278559369786</v>
      </c>
      <c r="BB24" s="5"/>
      <c r="BC24" s="9">
        <f t="shared" si="11"/>
        <v>1.3786356140710122E-3</v>
      </c>
      <c r="BD24" s="9">
        <f t="shared" si="12"/>
        <v>1.437767612682225E-3</v>
      </c>
      <c r="BE24" s="9">
        <f t="shared" si="13"/>
        <v>1.3719607613818842E-3</v>
      </c>
      <c r="BF24" s="9">
        <f t="shared" si="14"/>
        <v>1.3564163901577369E-3</v>
      </c>
      <c r="BG24" s="9">
        <f t="shared" si="15"/>
        <v>1.3122783960567432E-3</v>
      </c>
      <c r="BH24" s="9">
        <f t="shared" si="16"/>
        <v>1.249688596979173E-3</v>
      </c>
      <c r="BI24" s="9">
        <f t="shared" si="17"/>
        <v>1.1820947850650426E-3</v>
      </c>
      <c r="BJ24" s="9">
        <f t="shared" si="18"/>
        <v>1.1152017521221501E-3</v>
      </c>
      <c r="BK24" s="9">
        <f t="shared" si="44"/>
        <v>1.0559255119272216E-3</v>
      </c>
    </row>
    <row r="25" spans="1:63">
      <c r="A25" s="7" t="s">
        <v>96</v>
      </c>
      <c r="B25" s="19" t="s">
        <v>97</v>
      </c>
      <c r="C25" t="s">
        <v>98</v>
      </c>
      <c r="D25" s="5">
        <v>32398.38059742099</v>
      </c>
      <c r="E25" s="5">
        <f t="shared" si="20"/>
        <v>32390.694292702508</v>
      </c>
      <c r="F25" s="5">
        <f t="shared" si="21"/>
        <v>32383.009811509743</v>
      </c>
      <c r="G25" s="5">
        <f t="shared" si="22"/>
        <v>32375.327153410075</v>
      </c>
      <c r="H25" s="5">
        <f t="shared" si="23"/>
        <v>32367.64631797099</v>
      </c>
      <c r="I25" s="5">
        <v>32359.967304760077</v>
      </c>
      <c r="J25" s="5">
        <f t="shared" si="24"/>
        <v>32086.274066763366</v>
      </c>
      <c r="K25" s="5">
        <f t="shared" si="25"/>
        <v>31814.895663878189</v>
      </c>
      <c r="L25" s="5">
        <f t="shared" si="26"/>
        <v>31545.812517756051</v>
      </c>
      <c r="M25" s="5">
        <f t="shared" si="27"/>
        <v>31279.005215637677</v>
      </c>
      <c r="N25" s="5">
        <v>31014.454508952487</v>
      </c>
      <c r="O25" s="5">
        <f t="shared" si="28"/>
        <v>31479.348081453227</v>
      </c>
      <c r="P25" s="5">
        <f t="shared" si="29"/>
        <v>31951.210212233465</v>
      </c>
      <c r="Q25" s="5">
        <f t="shared" si="30"/>
        <v>32430.145357038273</v>
      </c>
      <c r="R25" s="5">
        <f t="shared" si="31"/>
        <v>32916.259537360223</v>
      </c>
      <c r="S25" s="5">
        <v>33409.660363909265</v>
      </c>
      <c r="T25" s="5">
        <f t="shared" si="32"/>
        <v>33892.130867039159</v>
      </c>
      <c r="U25" s="5">
        <f t="shared" si="33"/>
        <v>34381.568749778868</v>
      </c>
      <c r="V25" s="5">
        <f t="shared" si="34"/>
        <v>34878.074628390554</v>
      </c>
      <c r="W25" s="5">
        <f t="shared" si="35"/>
        <v>35381.750572140634</v>
      </c>
      <c r="X25" s="5">
        <v>35892.700124282681</v>
      </c>
      <c r="Y25" s="5">
        <f t="shared" si="36"/>
        <v>36370.564449170968</v>
      </c>
      <c r="Z25" s="5">
        <f t="shared" si="37"/>
        <v>36854.790912104319</v>
      </c>
      <c r="AA25" s="5">
        <f t="shared" si="38"/>
        <v>37345.464216623885</v>
      </c>
      <c r="AB25" s="5">
        <f t="shared" si="39"/>
        <v>37842.670193987593</v>
      </c>
      <c r="AC25" s="5">
        <v>38346.495818184259</v>
      </c>
      <c r="AD25" s="5">
        <f t="shared" si="40"/>
        <v>38814.51362454646</v>
      </c>
      <c r="AE25" s="5">
        <f t="shared" si="40"/>
        <v>39288.243573893269</v>
      </c>
      <c r="AF25" s="5">
        <f t="shared" si="40"/>
        <v>39767.755382754767</v>
      </c>
      <c r="AG25" s="5">
        <f t="shared" si="40"/>
        <v>40253.11961854915</v>
      </c>
      <c r="AH25" s="5">
        <v>40744.407709967818</v>
      </c>
      <c r="AI25" s="5">
        <f t="shared" si="41"/>
        <v>41196.216118067139</v>
      </c>
      <c r="AJ25" s="5">
        <f t="shared" si="41"/>
        <v>41653.034559422616</v>
      </c>
      <c r="AK25" s="5">
        <f t="shared" si="41"/>
        <v>42114.918589514797</v>
      </c>
      <c r="AL25" s="5">
        <f t="shared" si="41"/>
        <v>42581.924379870317</v>
      </c>
      <c r="AM25" s="5">
        <v>43054.108724893144</v>
      </c>
      <c r="AN25" s="5">
        <f t="shared" si="42"/>
        <v>43505.786078995807</v>
      </c>
      <c r="AO25" s="5">
        <f t="shared" si="42"/>
        <v>43962.201945594752</v>
      </c>
      <c r="AP25" s="5">
        <f t="shared" si="42"/>
        <v>44423.406036061329</v>
      </c>
      <c r="AQ25" s="5">
        <f t="shared" si="42"/>
        <v>44889.448583285062</v>
      </c>
      <c r="AR25" s="5">
        <v>45360.380347144877</v>
      </c>
      <c r="AS25" s="5"/>
      <c r="AT25" s="8">
        <f t="shared" si="3"/>
        <v>-2.3724348491338532E-2</v>
      </c>
      <c r="AU25" s="8">
        <f t="shared" si="4"/>
        <v>-0.8457772389542928</v>
      </c>
      <c r="AV25" s="8">
        <f t="shared" si="5"/>
        <v>1.4989577597327886</v>
      </c>
      <c r="AW25" s="8">
        <f t="shared" si="6"/>
        <v>1.4441047824930386</v>
      </c>
      <c r="AX25" s="8">
        <f t="shared" si="7"/>
        <v>1.3313691174908104</v>
      </c>
      <c r="AY25" s="8">
        <f t="shared" si="8"/>
        <v>1.2204969355772644</v>
      </c>
      <c r="AZ25" s="8">
        <f t="shared" si="9"/>
        <v>1.1088844665885</v>
      </c>
      <c r="BA25" s="8">
        <f t="shared" si="43"/>
        <v>1.049092333994861</v>
      </c>
      <c r="BB25" s="5"/>
      <c r="BC25" s="9">
        <f t="shared" si="11"/>
        <v>6.9001553687168945E-3</v>
      </c>
      <c r="BD25" s="9">
        <f t="shared" si="12"/>
        <v>6.5624324996247339E-3</v>
      </c>
      <c r="BE25" s="9">
        <f t="shared" si="13"/>
        <v>6.1132484942408461E-3</v>
      </c>
      <c r="BF25" s="9">
        <f t="shared" si="14"/>
        <v>5.8861725255137977E-3</v>
      </c>
      <c r="BG25" s="9">
        <f t="shared" si="15"/>
        <v>5.6832442483829891E-3</v>
      </c>
      <c r="BH25" s="9">
        <f t="shared" si="16"/>
        <v>5.4963338636413476E-3</v>
      </c>
      <c r="BI25" s="9">
        <f t="shared" si="17"/>
        <v>5.3281754408360821E-3</v>
      </c>
      <c r="BJ25" s="9">
        <f t="shared" si="18"/>
        <v>5.1759383341334099E-3</v>
      </c>
      <c r="BK25" s="9">
        <f t="shared" si="44"/>
        <v>5.0493252979319945E-3</v>
      </c>
    </row>
    <row r="26" spans="1:63">
      <c r="A26" s="7" t="s">
        <v>99</v>
      </c>
      <c r="B26" s="19" t="str">
        <f>TNRbI!A2</f>
        <v>Cement and other carbonate use</v>
      </c>
      <c r="C26" t="s">
        <v>100</v>
      </c>
      <c r="D26" s="5">
        <v>6406.7518703827773</v>
      </c>
      <c r="E26" s="5">
        <f t="shared" si="20"/>
        <v>6451.96453820635</v>
      </c>
      <c r="F26" s="5">
        <f t="shared" si="21"/>
        <v>6497.4962733784141</v>
      </c>
      <c r="G26" s="5">
        <f t="shared" si="22"/>
        <v>6543.3493275681976</v>
      </c>
      <c r="H26" s="5">
        <f t="shared" si="23"/>
        <v>6589.5259683350369</v>
      </c>
      <c r="I26" s="5">
        <v>6636.0284792405091</v>
      </c>
      <c r="J26" s="5">
        <f t="shared" si="24"/>
        <v>6667.6580811165231</v>
      </c>
      <c r="K26" s="5">
        <f t="shared" si="25"/>
        <v>6699.4384405906949</v>
      </c>
      <c r="L26" s="5">
        <f t="shared" si="26"/>
        <v>6731.3702762257644</v>
      </c>
      <c r="M26" s="5">
        <f t="shared" si="27"/>
        <v>6763.4543100093906</v>
      </c>
      <c r="N26" s="5">
        <v>6795.691267370471</v>
      </c>
      <c r="O26" s="5">
        <f t="shared" si="28"/>
        <v>6945.9946208048996</v>
      </c>
      <c r="P26" s="5">
        <f t="shared" si="29"/>
        <v>7099.6223009582454</v>
      </c>
      <c r="Q26" s="5">
        <f t="shared" si="30"/>
        <v>7256.6478334563953</v>
      </c>
      <c r="R26" s="5">
        <f t="shared" si="31"/>
        <v>7417.1463701244993</v>
      </c>
      <c r="S26" s="5">
        <v>7581.1947249543473</v>
      </c>
      <c r="T26" s="5">
        <f t="shared" si="32"/>
        <v>7733.6293486506183</v>
      </c>
      <c r="U26" s="5">
        <f t="shared" si="33"/>
        <v>7889.1289661037363</v>
      </c>
      <c r="V26" s="5">
        <f t="shared" si="34"/>
        <v>8047.7552049577471</v>
      </c>
      <c r="W26" s="5">
        <f t="shared" si="35"/>
        <v>8209.5709320000078</v>
      </c>
      <c r="X26" s="5">
        <v>8374.6402780765675</v>
      </c>
      <c r="Y26" s="5">
        <f t="shared" si="36"/>
        <v>8526.8341365380948</v>
      </c>
      <c r="Z26" s="5">
        <f t="shared" si="37"/>
        <v>8681.7938416251836</v>
      </c>
      <c r="AA26" s="5">
        <f t="shared" si="38"/>
        <v>8839.569657570788</v>
      </c>
      <c r="AB26" s="5">
        <f t="shared" si="39"/>
        <v>9000.2127620688989</v>
      </c>
      <c r="AC26" s="5">
        <v>9163.7752628750222</v>
      </c>
      <c r="AD26" s="5">
        <f t="shared" si="40"/>
        <v>9312.4013837379662</v>
      </c>
      <c r="AE26" s="5">
        <f t="shared" si="40"/>
        <v>9463.4380530014423</v>
      </c>
      <c r="AF26" s="5">
        <f t="shared" si="40"/>
        <v>9616.924367047417</v>
      </c>
      <c r="AG26" s="5">
        <f t="shared" si="40"/>
        <v>9772.9000563571681</v>
      </c>
      <c r="AH26" s="5">
        <v>9931.405495795665</v>
      </c>
      <c r="AI26" s="5">
        <f t="shared" si="41"/>
        <v>10075.896155732275</v>
      </c>
      <c r="AJ26" s="5">
        <f t="shared" si="41"/>
        <v>10222.488990513901</v>
      </c>
      <c r="AK26" s="5">
        <f t="shared" si="41"/>
        <v>10371.214584394784</v>
      </c>
      <c r="AL26" s="5">
        <f t="shared" si="41"/>
        <v>10522.103966595298</v>
      </c>
      <c r="AM26" s="5">
        <v>10675.188617775695</v>
      </c>
      <c r="AN26" s="5">
        <f t="shared" si="42"/>
        <v>10808.154445736416</v>
      </c>
      <c r="AO26" s="5">
        <f t="shared" si="42"/>
        <v>10942.776442223831</v>
      </c>
      <c r="AP26" s="5">
        <f t="shared" si="42"/>
        <v>11079.075235802668</v>
      </c>
      <c r="AQ26" s="5">
        <f t="shared" si="42"/>
        <v>11217.071711978708</v>
      </c>
      <c r="AR26" s="5">
        <v>11356.787016399134</v>
      </c>
      <c r="AS26" s="5"/>
      <c r="AT26" s="8">
        <f t="shared" si="3"/>
        <v>0.70570343191505014</v>
      </c>
      <c r="AU26" s="8">
        <f t="shared" si="4"/>
        <v>0.47663451076138674</v>
      </c>
      <c r="AV26" s="8">
        <f t="shared" si="5"/>
        <v>2.2117448765824665</v>
      </c>
      <c r="AW26" s="8">
        <f t="shared" si="6"/>
        <v>2.0106939503151899</v>
      </c>
      <c r="AX26" s="8">
        <f t="shared" si="7"/>
        <v>1.8173181582490816</v>
      </c>
      <c r="AY26" s="8">
        <f t="shared" si="8"/>
        <v>1.6218874492161417</v>
      </c>
      <c r="AZ26" s="8">
        <f t="shared" si="9"/>
        <v>1.4548863199451256</v>
      </c>
      <c r="BA26" s="8">
        <f t="shared" si="43"/>
        <v>1.2455595186328994</v>
      </c>
      <c r="BB26" s="5"/>
      <c r="BC26" s="9">
        <f t="shared" si="11"/>
        <v>1.3644997836088691E-3</v>
      </c>
      <c r="BD26" s="9">
        <f t="shared" si="12"/>
        <v>1.3457519456207033E-3</v>
      </c>
      <c r="BE26" s="9">
        <f t="shared" si="13"/>
        <v>1.3394963756524036E-3</v>
      </c>
      <c r="BF26" s="9">
        <f t="shared" si="14"/>
        <v>1.3356681754478909E-3</v>
      </c>
      <c r="BG26" s="9">
        <f t="shared" si="15"/>
        <v>1.326039167514605E-3</v>
      </c>
      <c r="BH26" s="9">
        <f t="shared" si="16"/>
        <v>1.3134751226017973E-3</v>
      </c>
      <c r="BI26" s="9">
        <f t="shared" si="17"/>
        <v>1.2987370250258266E-3</v>
      </c>
      <c r="BJ26" s="9">
        <f t="shared" si="18"/>
        <v>1.2833645760480668E-3</v>
      </c>
      <c r="BK26" s="9">
        <f t="shared" si="44"/>
        <v>1.2641893993452632E-3</v>
      </c>
    </row>
    <row r="27" spans="1:63">
      <c r="A27" s="7" t="s">
        <v>101</v>
      </c>
      <c r="B27" s="19" t="s">
        <v>102</v>
      </c>
      <c r="C27" t="s">
        <v>103</v>
      </c>
      <c r="D27" s="5">
        <v>27599.799679276406</v>
      </c>
      <c r="E27" s="5">
        <f t="shared" si="20"/>
        <v>27566.610897099428</v>
      </c>
      <c r="F27" s="5">
        <f t="shared" si="21"/>
        <v>27533.46202446075</v>
      </c>
      <c r="G27" s="5">
        <f t="shared" si="22"/>
        <v>27500.35301336912</v>
      </c>
      <c r="H27" s="5">
        <f t="shared" si="23"/>
        <v>27467.283815890994</v>
      </c>
      <c r="I27" s="5">
        <v>27434.254384150467</v>
      </c>
      <c r="J27" s="5">
        <f t="shared" si="24"/>
        <v>27326.101260553482</v>
      </c>
      <c r="K27" s="5">
        <f t="shared" si="25"/>
        <v>27218.374505319927</v>
      </c>
      <c r="L27" s="5">
        <f t="shared" si="26"/>
        <v>27111.072437592378</v>
      </c>
      <c r="M27" s="5">
        <f t="shared" si="27"/>
        <v>27004.193383139791</v>
      </c>
      <c r="N27" s="5">
        <v>26897.735674331383</v>
      </c>
      <c r="O27" s="5">
        <f t="shared" si="28"/>
        <v>27323.085909436286</v>
      </c>
      <c r="P27" s="5">
        <f t="shared" si="29"/>
        <v>27755.162466217269</v>
      </c>
      <c r="Q27" s="5">
        <f t="shared" si="30"/>
        <v>28194.07171208537</v>
      </c>
      <c r="R27" s="5">
        <f t="shared" si="31"/>
        <v>28639.921696504109</v>
      </c>
      <c r="S27" s="5">
        <v>29092.822177588827</v>
      </c>
      <c r="T27" s="5">
        <f t="shared" si="32"/>
        <v>29564.965079528909</v>
      </c>
      <c r="U27" s="5">
        <f t="shared" si="33"/>
        <v>30044.770315445792</v>
      </c>
      <c r="V27" s="5">
        <f t="shared" si="34"/>
        <v>30532.362236169982</v>
      </c>
      <c r="W27" s="5">
        <f t="shared" si="35"/>
        <v>31027.867210602333</v>
      </c>
      <c r="X27" s="5">
        <v>31531.413658465026</v>
      </c>
      <c r="Y27" s="5">
        <f t="shared" si="36"/>
        <v>32027.517608231174</v>
      </c>
      <c r="Z27" s="5">
        <f t="shared" si="37"/>
        <v>32531.427079552413</v>
      </c>
      <c r="AA27" s="5">
        <f t="shared" si="38"/>
        <v>33043.264881704446</v>
      </c>
      <c r="AB27" s="5">
        <f t="shared" si="39"/>
        <v>33563.155756200074</v>
      </c>
      <c r="AC27" s="5">
        <v>34091.226407190283</v>
      </c>
      <c r="AD27" s="5">
        <f t="shared" si="40"/>
        <v>34591.527450800037</v>
      </c>
      <c r="AE27" s="5">
        <f t="shared" si="40"/>
        <v>35099.170592674236</v>
      </c>
      <c r="AF27" s="5">
        <f t="shared" si="40"/>
        <v>35614.263580753075</v>
      </c>
      <c r="AG27" s="5">
        <f t="shared" si="40"/>
        <v>36136.915744216625</v>
      </c>
      <c r="AH27" s="5">
        <v>36667.238016690128</v>
      </c>
      <c r="AI27" s="5">
        <f t="shared" si="41"/>
        <v>37159.645321952477</v>
      </c>
      <c r="AJ27" s="5">
        <f t="shared" si="41"/>
        <v>37658.665204746991</v>
      </c>
      <c r="AK27" s="5">
        <f t="shared" si="41"/>
        <v>38164.386465912226</v>
      </c>
      <c r="AL27" s="5">
        <f t="shared" si="41"/>
        <v>38676.899098800386</v>
      </c>
      <c r="AM27" s="5">
        <v>39196.294305291696</v>
      </c>
      <c r="AN27" s="5">
        <f t="shared" si="42"/>
        <v>39675.176947208813</v>
      </c>
      <c r="AO27" s="5">
        <f t="shared" si="42"/>
        <v>40159.910361215334</v>
      </c>
      <c r="AP27" s="5">
        <f t="shared" si="42"/>
        <v>40650.566029405301</v>
      </c>
      <c r="AQ27" s="5">
        <f t="shared" si="42"/>
        <v>41147.216307208728</v>
      </c>
      <c r="AR27" s="5">
        <v>41649.93443406163</v>
      </c>
      <c r="AS27" s="5"/>
      <c r="AT27" s="8">
        <f t="shared" si="3"/>
        <v>-0.12025008356092437</v>
      </c>
      <c r="AU27" s="8">
        <f t="shared" si="4"/>
        <v>-0.39422658287906476</v>
      </c>
      <c r="AV27" s="8">
        <f t="shared" si="5"/>
        <v>1.581360751904537</v>
      </c>
      <c r="AW27" s="8">
        <f t="shared" si="6"/>
        <v>1.6228845007129955</v>
      </c>
      <c r="AX27" s="8">
        <f t="shared" si="7"/>
        <v>1.5733641223312667</v>
      </c>
      <c r="AY27" s="8">
        <f t="shared" si="8"/>
        <v>1.4675360681780436</v>
      </c>
      <c r="AZ27" s="8">
        <f t="shared" si="9"/>
        <v>1.3429080887909173</v>
      </c>
      <c r="BA27" s="8">
        <f t="shared" si="43"/>
        <v>1.2217548888351581</v>
      </c>
      <c r="BB27" s="5"/>
      <c r="BC27" s="9">
        <f t="shared" si="11"/>
        <v>5.8781612667279355E-3</v>
      </c>
      <c r="BD27" s="9">
        <f t="shared" si="12"/>
        <v>5.5635236240500954E-3</v>
      </c>
      <c r="BE27" s="9">
        <f t="shared" si="13"/>
        <v>5.3018034562603801E-3</v>
      </c>
      <c r="BF27" s="9">
        <f t="shared" si="14"/>
        <v>5.1256244070164029E-3</v>
      </c>
      <c r="BG27" s="9">
        <f t="shared" si="15"/>
        <v>4.992678864987941E-3</v>
      </c>
      <c r="BH27" s="9">
        <f t="shared" si="16"/>
        <v>4.8864116044222304E-3</v>
      </c>
      <c r="BI27" s="9">
        <f t="shared" si="17"/>
        <v>4.7950010336270952E-3</v>
      </c>
      <c r="BJ27" s="9">
        <f t="shared" si="18"/>
        <v>4.7121542695746019E-3</v>
      </c>
      <c r="BK27" s="9">
        <f t="shared" si="44"/>
        <v>4.6362941841680012E-3</v>
      </c>
    </row>
    <row r="28" spans="1:63">
      <c r="A28" s="7" t="s">
        <v>104</v>
      </c>
      <c r="B28" s="19" t="s">
        <v>105</v>
      </c>
      <c r="C28" t="s">
        <v>106</v>
      </c>
      <c r="D28" s="5">
        <v>39694.951861902642</v>
      </c>
      <c r="E28" s="5">
        <f t="shared" si="20"/>
        <v>40289.224791104993</v>
      </c>
      <c r="F28" s="5">
        <f t="shared" si="21"/>
        <v>40892.394577409264</v>
      </c>
      <c r="G28" s="5">
        <f t="shared" si="22"/>
        <v>41504.594415619387</v>
      </c>
      <c r="H28" s="5">
        <f t="shared" si="23"/>
        <v>42125.959494598064</v>
      </c>
      <c r="I28" s="5">
        <v>42756.627027119779</v>
      </c>
      <c r="J28" s="5">
        <f t="shared" si="24"/>
        <v>42882.827234988879</v>
      </c>
      <c r="K28" s="5">
        <f t="shared" si="25"/>
        <v>43009.399934646353</v>
      </c>
      <c r="L28" s="5">
        <f t="shared" si="26"/>
        <v>43136.34622553677</v>
      </c>
      <c r="M28" s="5">
        <f t="shared" si="27"/>
        <v>43263.667210349799</v>
      </c>
      <c r="N28" s="5">
        <v>43391.363995029838</v>
      </c>
      <c r="O28" s="5">
        <f t="shared" si="28"/>
        <v>44115.60360372303</v>
      </c>
      <c r="P28" s="5">
        <f t="shared" si="29"/>
        <v>44851.931401459093</v>
      </c>
      <c r="Q28" s="5">
        <f t="shared" si="30"/>
        <v>45600.549150627965</v>
      </c>
      <c r="R28" s="5">
        <f t="shared" si="31"/>
        <v>46361.66198120937</v>
      </c>
      <c r="S28" s="5">
        <v>47135.478446980822</v>
      </c>
      <c r="T28" s="5">
        <f t="shared" si="32"/>
        <v>47973.20272990068</v>
      </c>
      <c r="U28" s="5">
        <f t="shared" si="33"/>
        <v>48825.815627454693</v>
      </c>
      <c r="V28" s="5">
        <f t="shared" si="34"/>
        <v>49693.581750386809</v>
      </c>
      <c r="W28" s="5">
        <f t="shared" si="35"/>
        <v>50576.770412285892</v>
      </c>
      <c r="X28" s="5">
        <v>51475.655713167987</v>
      </c>
      <c r="Y28" s="5">
        <f t="shared" si="36"/>
        <v>52380.155982833436</v>
      </c>
      <c r="Z28" s="5">
        <f t="shared" si="37"/>
        <v>53300.549604929081</v>
      </c>
      <c r="AA28" s="5">
        <f t="shared" si="38"/>
        <v>54237.115848195841</v>
      </c>
      <c r="AB28" s="5">
        <f t="shared" si="39"/>
        <v>55190.138888522451</v>
      </c>
      <c r="AC28" s="5">
        <v>56159.907895170982</v>
      </c>
      <c r="AD28" s="5">
        <f t="shared" si="40"/>
        <v>57083.819105308583</v>
      </c>
      <c r="AE28" s="5">
        <f t="shared" si="40"/>
        <v>58022.929982899543</v>
      </c>
      <c r="AF28" s="5">
        <f t="shared" si="40"/>
        <v>58977.490584321749</v>
      </c>
      <c r="AG28" s="5">
        <f t="shared" si="40"/>
        <v>59947.755079739931</v>
      </c>
      <c r="AH28" s="5">
        <v>60933.981820783396</v>
      </c>
      <c r="AI28" s="5">
        <f t="shared" si="41"/>
        <v>61834.740453568542</v>
      </c>
      <c r="AJ28" s="5">
        <f t="shared" si="41"/>
        <v>62748.814581095576</v>
      </c>
      <c r="AK28" s="5">
        <f t="shared" si="41"/>
        <v>63676.401040112731</v>
      </c>
      <c r="AL28" s="5">
        <f t="shared" si="41"/>
        <v>64617.699577114079</v>
      </c>
      <c r="AM28" s="5">
        <v>65572.912891352971</v>
      </c>
      <c r="AN28" s="5">
        <f t="shared" si="42"/>
        <v>66486.752936229866</v>
      </c>
      <c r="AO28" s="5">
        <f t="shared" si="42"/>
        <v>67413.32847798799</v>
      </c>
      <c r="AP28" s="5">
        <f t="shared" si="42"/>
        <v>68352.817001605945</v>
      </c>
      <c r="AQ28" s="5">
        <f t="shared" si="42"/>
        <v>69305.398465536098</v>
      </c>
      <c r="AR28" s="5">
        <v>70271.255336175542</v>
      </c>
      <c r="AS28" s="5"/>
      <c r="AT28" s="8">
        <f t="shared" si="3"/>
        <v>1.4970995084458316</v>
      </c>
      <c r="AU28" s="8">
        <f t="shared" si="4"/>
        <v>0.29515940953213082</v>
      </c>
      <c r="AV28" s="8">
        <f t="shared" si="5"/>
        <v>1.6690869841661238</v>
      </c>
      <c r="AW28" s="8">
        <f t="shared" si="6"/>
        <v>1.7772690773939059</v>
      </c>
      <c r="AX28" s="8">
        <f t="shared" si="7"/>
        <v>1.7571418122490634</v>
      </c>
      <c r="AY28" s="8">
        <f t="shared" si="8"/>
        <v>1.6451437417992043</v>
      </c>
      <c r="AZ28" s="8">
        <f t="shared" si="9"/>
        <v>1.4782533585847357</v>
      </c>
      <c r="BA28" s="8">
        <f t="shared" si="43"/>
        <v>1.393624294822815</v>
      </c>
      <c r="BB28" s="5"/>
      <c r="BC28" s="9">
        <f t="shared" si="11"/>
        <v>8.4541674660945729E-3</v>
      </c>
      <c r="BD28" s="9">
        <f t="shared" si="12"/>
        <v>8.6708208365782365E-3</v>
      </c>
      <c r="BE28" s="9">
        <f t="shared" si="13"/>
        <v>8.5528568793335792E-3</v>
      </c>
      <c r="BF28" s="9">
        <f t="shared" si="14"/>
        <v>8.3044112148855775E-3</v>
      </c>
      <c r="BG28" s="9">
        <f t="shared" si="15"/>
        <v>8.1506468794663167E-3</v>
      </c>
      <c r="BH28" s="9">
        <f t="shared" si="16"/>
        <v>8.0495908936959893E-3</v>
      </c>
      <c r="BI28" s="9">
        <f t="shared" si="17"/>
        <v>7.9683805385253638E-3</v>
      </c>
      <c r="BJ28" s="9">
        <f t="shared" si="18"/>
        <v>7.8831350495222E-3</v>
      </c>
      <c r="BK28" s="9">
        <f t="shared" si="44"/>
        <v>7.8222983266656738E-3</v>
      </c>
    </row>
    <row r="29" spans="1:63">
      <c r="A29" s="7" t="s">
        <v>107</v>
      </c>
      <c r="B29" s="19" t="s">
        <v>108</v>
      </c>
      <c r="C29" t="s">
        <v>109</v>
      </c>
      <c r="D29" s="5">
        <v>14839.828645150474</v>
      </c>
      <c r="E29" s="5">
        <f t="shared" si="20"/>
        <v>14780.437434635065</v>
      </c>
      <c r="F29" s="5">
        <f t="shared" si="21"/>
        <v>14721.283916614013</v>
      </c>
      <c r="G29" s="5">
        <f t="shared" si="22"/>
        <v>14662.367139806456</v>
      </c>
      <c r="H29" s="5">
        <f t="shared" si="23"/>
        <v>14603.6861567387</v>
      </c>
      <c r="I29" s="5">
        <v>14545.240023728988</v>
      </c>
      <c r="J29" s="5">
        <f t="shared" si="24"/>
        <v>14397.98107950363</v>
      </c>
      <c r="K29" s="5">
        <f t="shared" si="25"/>
        <v>14252.213014536297</v>
      </c>
      <c r="L29" s="5">
        <f t="shared" si="26"/>
        <v>14107.920734864625</v>
      </c>
      <c r="M29" s="5">
        <f t="shared" si="27"/>
        <v>13965.089299340567</v>
      </c>
      <c r="N29" s="5">
        <v>13823.70391808328</v>
      </c>
      <c r="O29" s="5">
        <f t="shared" si="28"/>
        <v>13943.996326143772</v>
      </c>
      <c r="P29" s="5">
        <f t="shared" si="29"/>
        <v>14065.335506004551</v>
      </c>
      <c r="Q29" s="5">
        <f t="shared" si="30"/>
        <v>14187.73056656301</v>
      </c>
      <c r="R29" s="5">
        <f t="shared" si="31"/>
        <v>14311.1906959812</v>
      </c>
      <c r="S29" s="5">
        <v>14435.725162375587</v>
      </c>
      <c r="T29" s="5">
        <f t="shared" si="32"/>
        <v>14572.903283139836</v>
      </c>
      <c r="U29" s="5">
        <f t="shared" si="33"/>
        <v>14711.384964106621</v>
      </c>
      <c r="V29" s="5">
        <f t="shared" si="34"/>
        <v>14851.182592595378</v>
      </c>
      <c r="W29" s="5">
        <f t="shared" si="35"/>
        <v>14992.308673638314</v>
      </c>
      <c r="X29" s="5">
        <v>15134.775831098994</v>
      </c>
      <c r="Y29" s="5">
        <f t="shared" si="36"/>
        <v>15276.540926372722</v>
      </c>
      <c r="Z29" s="5">
        <f t="shared" si="37"/>
        <v>15419.633913282392</v>
      </c>
      <c r="AA29" s="5">
        <f t="shared" si="38"/>
        <v>15564.06722998278</v>
      </c>
      <c r="AB29" s="5">
        <f t="shared" si="39"/>
        <v>15709.853431134925</v>
      </c>
      <c r="AC29" s="5">
        <v>15857.00518899742</v>
      </c>
      <c r="AD29" s="5">
        <f t="shared" si="40"/>
        <v>16000.955916848437</v>
      </c>
      <c r="AE29" s="5">
        <f t="shared" si="40"/>
        <v>16146.213436984748</v>
      </c>
      <c r="AF29" s="5">
        <f t="shared" si="40"/>
        <v>16292.789612535509</v>
      </c>
      <c r="AG29" s="5">
        <f t="shared" si="40"/>
        <v>16440.696414323993</v>
      </c>
      <c r="AH29" s="5">
        <v>16589.945921845232</v>
      </c>
      <c r="AI29" s="5">
        <f t="shared" si="41"/>
        <v>16736.673596054541</v>
      </c>
      <c r="AJ29" s="5">
        <f t="shared" si="41"/>
        <v>16884.69898458313</v>
      </c>
      <c r="AK29" s="5">
        <f t="shared" si="41"/>
        <v>17034.033564900834</v>
      </c>
      <c r="AL29" s="5">
        <f t="shared" si="41"/>
        <v>17184.68891598851</v>
      </c>
      <c r="AM29" s="5">
        <v>17336.676719235846</v>
      </c>
      <c r="AN29" s="5">
        <f t="shared" si="42"/>
        <v>17478.265489235837</v>
      </c>
      <c r="AO29" s="5">
        <f t="shared" si="42"/>
        <v>17621.010615792209</v>
      </c>
      <c r="AP29" s="5">
        <f t="shared" si="42"/>
        <v>17764.92154287771</v>
      </c>
      <c r="AQ29" s="5">
        <f t="shared" si="42"/>
        <v>17910.007791594082</v>
      </c>
      <c r="AR29" s="5">
        <v>18056.278960801992</v>
      </c>
      <c r="AS29" s="5"/>
      <c r="AT29" s="8">
        <f t="shared" si="3"/>
        <v>-0.40021493465706159</v>
      </c>
      <c r="AU29" s="8">
        <f t="shared" si="4"/>
        <v>-1.012420173095252</v>
      </c>
      <c r="AV29" s="8">
        <f t="shared" si="5"/>
        <v>0.87018941358496527</v>
      </c>
      <c r="AW29" s="8">
        <f t="shared" si="6"/>
        <v>0.95026830464868262</v>
      </c>
      <c r="AX29" s="8">
        <f t="shared" si="7"/>
        <v>0.93668447326737958</v>
      </c>
      <c r="AY29" s="8">
        <f t="shared" si="8"/>
        <v>0.90780526420524144</v>
      </c>
      <c r="AZ29" s="8">
        <f t="shared" si="9"/>
        <v>0.88443732668290753</v>
      </c>
      <c r="BA29" s="8">
        <f t="shared" si="43"/>
        <v>0.81670075697317657</v>
      </c>
      <c r="BB29" s="5"/>
      <c r="BC29" s="9">
        <f t="shared" si="11"/>
        <v>3.1605630098939241E-3</v>
      </c>
      <c r="BD29" s="9">
        <f t="shared" si="12"/>
        <v>2.9496987727957546E-3</v>
      </c>
      <c r="BE29" s="9">
        <f t="shared" si="13"/>
        <v>2.7247855395186879E-3</v>
      </c>
      <c r="BF29" s="9">
        <f t="shared" si="14"/>
        <v>2.5433113629743259E-3</v>
      </c>
      <c r="BG29" s="9">
        <f t="shared" si="15"/>
        <v>2.3964379217730485E-3</v>
      </c>
      <c r="BH29" s="9">
        <f t="shared" si="16"/>
        <v>2.272838566774417E-3</v>
      </c>
      <c r="BI29" s="9">
        <f t="shared" si="17"/>
        <v>2.169479135757556E-3</v>
      </c>
      <c r="BJ29" s="9">
        <f t="shared" si="18"/>
        <v>2.084204557361761E-3</v>
      </c>
      <c r="BK29" s="9">
        <f t="shared" si="44"/>
        <v>2.0099484494078626E-3</v>
      </c>
    </row>
    <row r="30" spans="1:63">
      <c r="A30" s="7" t="s">
        <v>110</v>
      </c>
      <c r="B30" s="19" t="s">
        <v>111</v>
      </c>
      <c r="C30" t="s">
        <v>112</v>
      </c>
      <c r="D30" s="5">
        <v>50110.313986194742</v>
      </c>
      <c r="E30" s="5">
        <f t="shared" si="20"/>
        <v>50788.314244140107</v>
      </c>
      <c r="F30" s="5">
        <f t="shared" si="21"/>
        <v>51475.487949889066</v>
      </c>
      <c r="G30" s="5">
        <f t="shared" si="22"/>
        <v>52171.959221601777</v>
      </c>
      <c r="H30" s="5">
        <f t="shared" si="23"/>
        <v>52877.853856776208</v>
      </c>
      <c r="I30" s="5">
        <v>53593.2993549698</v>
      </c>
      <c r="J30" s="5">
        <f t="shared" si="24"/>
        <v>53714.81103377026</v>
      </c>
      <c r="K30" s="5">
        <f t="shared" si="25"/>
        <v>53836.598215073136</v>
      </c>
      <c r="L30" s="5">
        <f t="shared" si="26"/>
        <v>53958.661523523144</v>
      </c>
      <c r="M30" s="5">
        <f t="shared" si="27"/>
        <v>54081.001585181264</v>
      </c>
      <c r="N30" s="5">
        <v>54203.619027527937</v>
      </c>
      <c r="O30" s="5">
        <f t="shared" si="28"/>
        <v>55504.113836308039</v>
      </c>
      <c r="P30" s="5">
        <f t="shared" si="29"/>
        <v>56835.811114185359</v>
      </c>
      <c r="Q30" s="5">
        <f t="shared" si="30"/>
        <v>58199.459494734743</v>
      </c>
      <c r="R30" s="5">
        <f t="shared" si="31"/>
        <v>59595.825573322065</v>
      </c>
      <c r="S30" s="5">
        <v>61025.694338057299</v>
      </c>
      <c r="T30" s="5">
        <f t="shared" si="32"/>
        <v>62251.769005620627</v>
      </c>
      <c r="U30" s="5">
        <f t="shared" si="33"/>
        <v>63502.476888860503</v>
      </c>
      <c r="V30" s="5">
        <f t="shared" si="34"/>
        <v>64778.312896717318</v>
      </c>
      <c r="W30" s="5">
        <f t="shared" si="35"/>
        <v>66079.781881407354</v>
      </c>
      <c r="X30" s="5">
        <v>67407.398838194349</v>
      </c>
      <c r="Y30" s="5">
        <f t="shared" si="36"/>
        <v>68551.619404941885</v>
      </c>
      <c r="Z30" s="5">
        <f t="shared" si="37"/>
        <v>69715.262775831594</v>
      </c>
      <c r="AA30" s="5">
        <f t="shared" si="38"/>
        <v>70898.658647192773</v>
      </c>
      <c r="AB30" s="5">
        <f t="shared" si="39"/>
        <v>72102.142311851916</v>
      </c>
      <c r="AC30" s="5">
        <v>73326.054754131677</v>
      </c>
      <c r="AD30" s="5">
        <f t="shared" si="40"/>
        <v>74417.374789850131</v>
      </c>
      <c r="AE30" s="5">
        <f t="shared" si="40"/>
        <v>75524.937066124883</v>
      </c>
      <c r="AF30" s="5">
        <f t="shared" si="40"/>
        <v>76648.983318074548</v>
      </c>
      <c r="AG30" s="5">
        <f t="shared" si="40"/>
        <v>77789.758878589084</v>
      </c>
      <c r="AH30" s="5">
        <v>78947.512731875831</v>
      </c>
      <c r="AI30" s="5">
        <f t="shared" si="41"/>
        <v>80012.830640030443</v>
      </c>
      <c r="AJ30" s="5">
        <f t="shared" si="41"/>
        <v>81092.523950349903</v>
      </c>
      <c r="AK30" s="5">
        <f t="shared" si="41"/>
        <v>82186.786644542211</v>
      </c>
      <c r="AL30" s="5">
        <f t="shared" si="41"/>
        <v>83295.815321904985</v>
      </c>
      <c r="AM30" s="5">
        <v>84419.809234647168</v>
      </c>
      <c r="AN30" s="5">
        <f t="shared" si="42"/>
        <v>85460.638755042659</v>
      </c>
      <c r="AO30" s="5">
        <f t="shared" si="42"/>
        <v>86514.300880727693</v>
      </c>
      <c r="AP30" s="5">
        <f t="shared" si="42"/>
        <v>87580.953827582285</v>
      </c>
      <c r="AQ30" s="5">
        <f t="shared" si="42"/>
        <v>88660.757762163194</v>
      </c>
      <c r="AR30" s="5">
        <v>89753.874825754247</v>
      </c>
      <c r="AS30" s="5"/>
      <c r="AT30" s="8">
        <f t="shared" si="3"/>
        <v>1.3530153854796279</v>
      </c>
      <c r="AU30" s="8">
        <f t="shared" si="4"/>
        <v>0.22672923716757776</v>
      </c>
      <c r="AV30" s="8">
        <f t="shared" si="5"/>
        <v>2.3992767127221315</v>
      </c>
      <c r="AW30" s="8">
        <f t="shared" si="6"/>
        <v>2.0091121958750291</v>
      </c>
      <c r="AX30" s="8">
        <f t="shared" si="7"/>
        <v>1.6974702873406189</v>
      </c>
      <c r="AY30" s="8">
        <f t="shared" si="8"/>
        <v>1.4883114049675017</v>
      </c>
      <c r="AZ30" s="8">
        <f t="shared" si="9"/>
        <v>1.3494002170437946</v>
      </c>
      <c r="BA30" s="8">
        <f t="shared" si="43"/>
        <v>1.232920957571082</v>
      </c>
      <c r="BB30" s="5"/>
      <c r="BC30" s="9">
        <f t="shared" si="11"/>
        <v>1.0672414660980161E-2</v>
      </c>
      <c r="BD30" s="9">
        <f t="shared" si="12"/>
        <v>1.086844143372903E-2</v>
      </c>
      <c r="BE30" s="9">
        <f t="shared" si="13"/>
        <v>1.0684056761559058E-2</v>
      </c>
      <c r="BF30" s="9">
        <f t="shared" si="14"/>
        <v>1.075161379823871E-2</v>
      </c>
      <c r="BG30" s="9">
        <f t="shared" si="15"/>
        <v>1.0673276471792949E-2</v>
      </c>
      <c r="BH30" s="9">
        <f t="shared" si="16"/>
        <v>1.0510073195299259E-2</v>
      </c>
      <c r="BI30" s="9">
        <f t="shared" si="17"/>
        <v>1.0324022905115558E-2</v>
      </c>
      <c r="BJ30" s="9">
        <f t="shared" si="18"/>
        <v>1.0148897276445116E-2</v>
      </c>
      <c r="BK30" s="9">
        <f t="shared" si="44"/>
        <v>9.9910209587479384E-3</v>
      </c>
    </row>
    <row r="31" spans="1:63">
      <c r="A31" s="7" t="s">
        <v>113</v>
      </c>
      <c r="B31" s="19" t="s">
        <v>114</v>
      </c>
      <c r="C31" t="s">
        <v>115</v>
      </c>
      <c r="D31" s="5">
        <v>47199.61037283756</v>
      </c>
      <c r="E31" s="5">
        <f t="shared" si="20"/>
        <v>46982.183368394355</v>
      </c>
      <c r="F31" s="5">
        <f t="shared" si="21"/>
        <v>46765.7579506568</v>
      </c>
      <c r="G31" s="5">
        <f t="shared" si="22"/>
        <v>46550.329505773305</v>
      </c>
      <c r="H31" s="5">
        <f t="shared" si="23"/>
        <v>46335.893441146196</v>
      </c>
      <c r="I31" s="5">
        <v>46122.445185333781</v>
      </c>
      <c r="J31" s="5">
        <f t="shared" si="24"/>
        <v>45616.319324371194</v>
      </c>
      <c r="K31" s="5">
        <f t="shared" si="25"/>
        <v>45115.747448807815</v>
      </c>
      <c r="L31" s="5">
        <f t="shared" si="26"/>
        <v>44620.668611839312</v>
      </c>
      <c r="M31" s="5">
        <f t="shared" si="27"/>
        <v>44131.022535462711</v>
      </c>
      <c r="N31" s="5">
        <v>43646.749603137265</v>
      </c>
      <c r="O31" s="5">
        <f t="shared" si="28"/>
        <v>44509.804608086895</v>
      </c>
      <c r="P31" s="5">
        <f t="shared" si="29"/>
        <v>45389.925349851779</v>
      </c>
      <c r="Q31" s="5">
        <f t="shared" si="30"/>
        <v>46287.449280125475</v>
      </c>
      <c r="R31" s="5">
        <f t="shared" si="31"/>
        <v>47202.720523248994</v>
      </c>
      <c r="S31" s="5">
        <v>48136.090008153325</v>
      </c>
      <c r="T31" s="5">
        <f t="shared" si="32"/>
        <v>49088.454824625951</v>
      </c>
      <c r="U31" s="5">
        <f t="shared" si="33"/>
        <v>50059.66202616768</v>
      </c>
      <c r="V31" s="5">
        <f t="shared" si="34"/>
        <v>51050.0844063435</v>
      </c>
      <c r="W31" s="5">
        <f t="shared" si="35"/>
        <v>52060.102134379245</v>
      </c>
      <c r="X31" s="5">
        <v>53090.102901087899</v>
      </c>
      <c r="Y31" s="5">
        <f t="shared" si="36"/>
        <v>54133.451032510216</v>
      </c>
      <c r="Z31" s="5">
        <f t="shared" si="37"/>
        <v>55197.303462546726</v>
      </c>
      <c r="AA31" s="5">
        <f t="shared" si="38"/>
        <v>56282.063149950125</v>
      </c>
      <c r="AB31" s="5">
        <f t="shared" si="39"/>
        <v>57388.140972581161</v>
      </c>
      <c r="AC31" s="5">
        <v>58515.955883038165</v>
      </c>
      <c r="AD31" s="5">
        <f t="shared" si="40"/>
        <v>59682.34148121313</v>
      </c>
      <c r="AE31" s="5">
        <f t="shared" si="40"/>
        <v>60871.976385378235</v>
      </c>
      <c r="AF31" s="5">
        <f t="shared" si="40"/>
        <v>62085.324018804356</v>
      </c>
      <c r="AG31" s="5">
        <f t="shared" si="40"/>
        <v>63322.857042075884</v>
      </c>
      <c r="AH31" s="5">
        <v>64585.057537216016</v>
      </c>
      <c r="AI31" s="5">
        <f t="shared" si="41"/>
        <v>65890.645645198121</v>
      </c>
      <c r="AJ31" s="5">
        <f t="shared" si="41"/>
        <v>67222.626240431971</v>
      </c>
      <c r="AK31" s="5">
        <f t="shared" si="41"/>
        <v>68581.532847525421</v>
      </c>
      <c r="AL31" s="5">
        <f t="shared" si="41"/>
        <v>69967.909776295943</v>
      </c>
      <c r="AM31" s="5">
        <v>71382.312339793833</v>
      </c>
      <c r="AN31" s="5">
        <f t="shared" si="42"/>
        <v>72858.848819411156</v>
      </c>
      <c r="AO31" s="5">
        <f t="shared" si="42"/>
        <v>74365.927318531336</v>
      </c>
      <c r="AP31" s="5">
        <f t="shared" si="42"/>
        <v>75904.179595981986</v>
      </c>
      <c r="AQ31" s="5">
        <f t="shared" si="42"/>
        <v>77474.250478463233</v>
      </c>
      <c r="AR31" s="5">
        <v>79076.798130855357</v>
      </c>
      <c r="AS31" s="5"/>
      <c r="AT31" s="8">
        <f t="shared" si="3"/>
        <v>-0.46065423575684106</v>
      </c>
      <c r="AU31" s="8">
        <f t="shared" si="4"/>
        <v>-1.0973526206792039</v>
      </c>
      <c r="AV31" s="8">
        <f t="shared" si="5"/>
        <v>1.9773637505588582</v>
      </c>
      <c r="AW31" s="8">
        <f t="shared" si="6"/>
        <v>1.9784839531239662</v>
      </c>
      <c r="AX31" s="8">
        <f t="shared" si="7"/>
        <v>1.965240363851195</v>
      </c>
      <c r="AY31" s="8">
        <f t="shared" si="8"/>
        <v>1.9932778685292973</v>
      </c>
      <c r="AZ31" s="8">
        <f t="shared" si="9"/>
        <v>2.0215018113590499</v>
      </c>
      <c r="BA31" s="8">
        <f t="shared" si="43"/>
        <v>2.0684906823818183</v>
      </c>
      <c r="BB31" s="5"/>
      <c r="BC31" s="9">
        <f t="shared" si="11"/>
        <v>1.0052497652966216E-2</v>
      </c>
      <c r="BD31" s="9">
        <f t="shared" si="12"/>
        <v>9.3533911946156977E-3</v>
      </c>
      <c r="BE31" s="9">
        <f t="shared" si="13"/>
        <v>8.6031958489828069E-3</v>
      </c>
      <c r="BF31" s="9">
        <f t="shared" si="14"/>
        <v>8.480700713669213E-3</v>
      </c>
      <c r="BG31" s="9">
        <f t="shared" si="15"/>
        <v>8.4062781823020846E-3</v>
      </c>
      <c r="BH31" s="9">
        <f t="shared" si="16"/>
        <v>8.3872912771020165E-3</v>
      </c>
      <c r="BI31" s="9">
        <f t="shared" si="17"/>
        <v>8.4458343305501803E-3</v>
      </c>
      <c r="BJ31" s="9">
        <f t="shared" si="18"/>
        <v>8.5815374597454329E-3</v>
      </c>
      <c r="BK31" s="9">
        <f t="shared" si="44"/>
        <v>8.8024940317045115E-3</v>
      </c>
    </row>
    <row r="32" spans="1:63">
      <c r="A32" s="7" t="s">
        <v>116</v>
      </c>
      <c r="B32" s="19" t="s">
        <v>117</v>
      </c>
      <c r="C32" t="s">
        <v>118</v>
      </c>
      <c r="D32" s="5">
        <v>5927.6255363460823</v>
      </c>
      <c r="E32" s="5">
        <f t="shared" si="20"/>
        <v>6014.5444658756842</v>
      </c>
      <c r="F32" s="5">
        <f t="shared" si="21"/>
        <v>6102.737919287445</v>
      </c>
      <c r="G32" s="5">
        <f t="shared" si="22"/>
        <v>6192.2245853886834</v>
      </c>
      <c r="H32" s="5">
        <f t="shared" si="23"/>
        <v>6283.023427027495</v>
      </c>
      <c r="I32" s="5">
        <v>6375.1536851111159</v>
      </c>
      <c r="J32" s="5">
        <f t="shared" si="24"/>
        <v>6390.8277346629948</v>
      </c>
      <c r="K32" s="5">
        <f t="shared" si="25"/>
        <v>6406.5403206708534</v>
      </c>
      <c r="L32" s="5">
        <f t="shared" si="26"/>
        <v>6422.2915378810085</v>
      </c>
      <c r="M32" s="5">
        <f t="shared" si="27"/>
        <v>6438.0814812727185</v>
      </c>
      <c r="N32" s="5">
        <v>6453.9102460587656</v>
      </c>
      <c r="O32" s="5">
        <f t="shared" si="28"/>
        <v>6587.4695101691041</v>
      </c>
      <c r="P32" s="5">
        <f t="shared" si="29"/>
        <v>6723.7926920207201</v>
      </c>
      <c r="Q32" s="5">
        <f t="shared" si="30"/>
        <v>6862.9369890033377</v>
      </c>
      <c r="R32" s="5">
        <f t="shared" si="31"/>
        <v>7004.9607821675918</v>
      </c>
      <c r="S32" s="5">
        <v>7149.9236607200828</v>
      </c>
      <c r="T32" s="5">
        <f t="shared" si="32"/>
        <v>7270.2770894211308</v>
      </c>
      <c r="U32" s="5">
        <f t="shared" si="33"/>
        <v>7392.6564065774182</v>
      </c>
      <c r="V32" s="5">
        <f t="shared" si="34"/>
        <v>7517.09571361902</v>
      </c>
      <c r="W32" s="5">
        <f t="shared" si="35"/>
        <v>7643.6296859994864</v>
      </c>
      <c r="X32" s="5">
        <v>7772.2935828582813</v>
      </c>
      <c r="Y32" s="5">
        <f t="shared" si="36"/>
        <v>7879.7330815979312</v>
      </c>
      <c r="Z32" s="5">
        <f t="shared" si="37"/>
        <v>7988.6577591675332</v>
      </c>
      <c r="AA32" s="5">
        <f t="shared" si="38"/>
        <v>8099.0881457834666</v>
      </c>
      <c r="AB32" s="5">
        <f t="shared" si="39"/>
        <v>8211.0450554594408</v>
      </c>
      <c r="AC32" s="5">
        <v>8324.5495899295365</v>
      </c>
      <c r="AD32" s="5">
        <f t="shared" si="40"/>
        <v>8421.2373408019175</v>
      </c>
      <c r="AE32" s="5">
        <f t="shared" si="40"/>
        <v>8519.0480979183922</v>
      </c>
      <c r="AF32" s="5">
        <f t="shared" si="40"/>
        <v>8617.9949047411665</v>
      </c>
      <c r="AG32" s="5">
        <f t="shared" si="40"/>
        <v>8718.0909562292945</v>
      </c>
      <c r="AH32" s="5">
        <v>8819.3496005982797</v>
      </c>
      <c r="AI32" s="5">
        <f t="shared" si="41"/>
        <v>8906.8756228237453</v>
      </c>
      <c r="AJ32" s="5">
        <f t="shared" si="41"/>
        <v>8995.2702810499995</v>
      </c>
      <c r="AK32" s="5">
        <f t="shared" si="41"/>
        <v>9084.5421958961742</v>
      </c>
      <c r="AL32" s="5">
        <f t="shared" si="41"/>
        <v>9174.7000735351612</v>
      </c>
      <c r="AM32" s="5">
        <v>9265.7527065426748</v>
      </c>
      <c r="AN32" s="5">
        <f t="shared" si="42"/>
        <v>9348.9014034396441</v>
      </c>
      <c r="AO32" s="5">
        <f t="shared" si="42"/>
        <v>9432.7962572884153</v>
      </c>
      <c r="AP32" s="5">
        <f t="shared" si="42"/>
        <v>9517.4439639268967</v>
      </c>
      <c r="AQ32" s="5">
        <f t="shared" si="42"/>
        <v>9602.8512792798792</v>
      </c>
      <c r="AR32" s="5">
        <v>9689.0250198982394</v>
      </c>
      <c r="AS32" s="5"/>
      <c r="AT32" s="8">
        <f t="shared" si="3"/>
        <v>1.4663363769631843</v>
      </c>
      <c r="AU32" s="8">
        <f t="shared" si="4"/>
        <v>0.24586151685228597</v>
      </c>
      <c r="AV32" s="8">
        <f t="shared" si="5"/>
        <v>2.0694316936294532</v>
      </c>
      <c r="AW32" s="8">
        <f t="shared" si="6"/>
        <v>1.683282709188072</v>
      </c>
      <c r="AX32" s="8">
        <f t="shared" si="7"/>
        <v>1.3823396864035997</v>
      </c>
      <c r="AY32" s="8">
        <f t="shared" si="8"/>
        <v>1.1614772646600269</v>
      </c>
      <c r="AZ32" s="8">
        <f t="shared" si="9"/>
        <v>0.99243171196579105</v>
      </c>
      <c r="BA32" s="8">
        <f t="shared" si="43"/>
        <v>0.89737660317932288</v>
      </c>
      <c r="BB32" s="5"/>
      <c r="BC32" s="9">
        <f t="shared" si="11"/>
        <v>1.2624562220130741E-3</v>
      </c>
      <c r="BD32" s="9">
        <f t="shared" si="12"/>
        <v>1.2928478987406617E-3</v>
      </c>
      <c r="BE32" s="9">
        <f t="shared" si="13"/>
        <v>1.2721280357291343E-3</v>
      </c>
      <c r="BF32" s="9">
        <f t="shared" si="14"/>
        <v>1.2596860833914546E-3</v>
      </c>
      <c r="BG32" s="9">
        <f t="shared" si="15"/>
        <v>1.2306636906271515E-3</v>
      </c>
      <c r="BH32" s="9">
        <f t="shared" si="16"/>
        <v>1.1931860482801717E-3</v>
      </c>
      <c r="BI32" s="9">
        <f t="shared" si="17"/>
        <v>1.1533126774244224E-3</v>
      </c>
      <c r="BJ32" s="9">
        <f t="shared" si="18"/>
        <v>1.1139230621365894E-3</v>
      </c>
      <c r="BK32" s="9">
        <f t="shared" si="44"/>
        <v>1.0785412020547045E-3</v>
      </c>
    </row>
    <row r="33" spans="1:63">
      <c r="A33" s="7" t="s">
        <v>119</v>
      </c>
      <c r="B33" s="19" t="s">
        <v>120</v>
      </c>
      <c r="C33" t="s">
        <v>121</v>
      </c>
      <c r="D33" s="5">
        <v>5920.4668866553575</v>
      </c>
      <c r="E33" s="5">
        <f t="shared" si="20"/>
        <v>5915.8142012534299</v>
      </c>
      <c r="F33" s="5">
        <f t="shared" si="21"/>
        <v>5911.1651722323022</v>
      </c>
      <c r="G33" s="5">
        <f t="shared" si="22"/>
        <v>5906.5197967185532</v>
      </c>
      <c r="H33" s="5">
        <f t="shared" si="23"/>
        <v>5901.8780718410217</v>
      </c>
      <c r="I33" s="5">
        <v>5897.2399947308013</v>
      </c>
      <c r="J33" s="5">
        <f t="shared" si="24"/>
        <v>5838.7709090131639</v>
      </c>
      <c r="K33" s="5">
        <f t="shared" si="25"/>
        <v>5780.8815239669775</v>
      </c>
      <c r="L33" s="5">
        <f t="shared" si="26"/>
        <v>5723.5660920614864</v>
      </c>
      <c r="M33" s="5">
        <f t="shared" si="27"/>
        <v>5666.8189227507037</v>
      </c>
      <c r="N33" s="5">
        <v>5610.6343819084314</v>
      </c>
      <c r="O33" s="5">
        <f t="shared" si="28"/>
        <v>5717.6056408336517</v>
      </c>
      <c r="P33" s="5">
        <f t="shared" si="29"/>
        <v>5826.6163928816004</v>
      </c>
      <c r="Q33" s="5">
        <f t="shared" si="30"/>
        <v>5937.7055226296816</v>
      </c>
      <c r="R33" s="5">
        <f t="shared" si="31"/>
        <v>6050.9126560210543</v>
      </c>
      <c r="S33" s="5">
        <v>6166.2781744993645</v>
      </c>
      <c r="T33" s="5">
        <f t="shared" si="32"/>
        <v>6256.0150346802357</v>
      </c>
      <c r="U33" s="5">
        <f t="shared" si="33"/>
        <v>6347.0578210368712</v>
      </c>
      <c r="V33" s="5">
        <f t="shared" si="34"/>
        <v>6439.4255385040669</v>
      </c>
      <c r="W33" s="5">
        <f t="shared" si="35"/>
        <v>6533.1374685923956</v>
      </c>
      <c r="X33" s="5">
        <v>6628.2131734131654</v>
      </c>
      <c r="Y33" s="5">
        <f t="shared" si="36"/>
        <v>6701.0913387613937</v>
      </c>
      <c r="Z33" s="5">
        <f t="shared" si="37"/>
        <v>6774.7708101095295</v>
      </c>
      <c r="AA33" s="5">
        <f t="shared" si="38"/>
        <v>6849.2603979332816</v>
      </c>
      <c r="AB33" s="5">
        <f t="shared" si="39"/>
        <v>6924.5690095808168</v>
      </c>
      <c r="AC33" s="5">
        <v>7000.7056503378872</v>
      </c>
      <c r="AD33" s="5">
        <f t="shared" si="40"/>
        <v>7062.0454432414917</v>
      </c>
      <c r="AE33" s="5">
        <f t="shared" si="40"/>
        <v>7123.922691993318</v>
      </c>
      <c r="AF33" s="5">
        <f t="shared" si="40"/>
        <v>7186.3421057515679</v>
      </c>
      <c r="AG33" s="5">
        <f t="shared" si="40"/>
        <v>7249.3084349358232</v>
      </c>
      <c r="AH33" s="5">
        <v>7312.8264715885807</v>
      </c>
      <c r="AI33" s="5">
        <f t="shared" si="41"/>
        <v>7366.4102197648863</v>
      </c>
      <c r="AJ33" s="5">
        <f t="shared" si="41"/>
        <v>7420.3865956180252</v>
      </c>
      <c r="AK33" s="5">
        <f t="shared" si="41"/>
        <v>7474.7584760742639</v>
      </c>
      <c r="AL33" s="5">
        <f t="shared" si="41"/>
        <v>7529.5287591401584</v>
      </c>
      <c r="AM33" s="5">
        <v>7584.7003640570183</v>
      </c>
      <c r="AN33" s="5">
        <f t="shared" si="42"/>
        <v>7634.0254474859867</v>
      </c>
      <c r="AO33" s="5">
        <f t="shared" si="42"/>
        <v>7683.6713034884906</v>
      </c>
      <c r="AP33" s="5">
        <f t="shared" si="42"/>
        <v>7733.6400181237268</v>
      </c>
      <c r="AQ33" s="5">
        <f t="shared" si="42"/>
        <v>7783.9336910170241</v>
      </c>
      <c r="AR33" s="5">
        <v>7834.5544354480635</v>
      </c>
      <c r="AS33" s="5"/>
      <c r="AT33" s="8">
        <f t="shared" si="3"/>
        <v>-7.8586461017371434E-2</v>
      </c>
      <c r="AU33" s="8">
        <f t="shared" si="4"/>
        <v>-0.99146525781348416</v>
      </c>
      <c r="AV33" s="8">
        <f t="shared" si="5"/>
        <v>1.9065804620980176</v>
      </c>
      <c r="AW33" s="8">
        <f t="shared" si="6"/>
        <v>1.4552840083014384</v>
      </c>
      <c r="AX33" s="8">
        <f t="shared" si="7"/>
        <v>1.0995145062707712</v>
      </c>
      <c r="AY33" s="8">
        <f t="shared" si="8"/>
        <v>0.87619442906650136</v>
      </c>
      <c r="AZ33" s="8">
        <f t="shared" si="9"/>
        <v>0.73273649230549687</v>
      </c>
      <c r="BA33" s="8">
        <f t="shared" si="43"/>
        <v>0.65032342823605482</v>
      </c>
      <c r="BB33" s="5"/>
      <c r="BC33" s="9">
        <f t="shared" si="11"/>
        <v>1.2609315842322538E-3</v>
      </c>
      <c r="BD33" s="9">
        <f t="shared" si="12"/>
        <v>1.1959294963136595E-3</v>
      </c>
      <c r="BE33" s="9">
        <f t="shared" si="13"/>
        <v>1.1059102192829797E-3</v>
      </c>
      <c r="BF33" s="9">
        <f t="shared" si="14"/>
        <v>1.0863856974320514E-3</v>
      </c>
      <c r="BG33" s="9">
        <f t="shared" si="15"/>
        <v>1.0495101863170167E-3</v>
      </c>
      <c r="BH33" s="9">
        <f t="shared" si="16"/>
        <v>1.0034349870657732E-3</v>
      </c>
      <c r="BI33" s="9">
        <f t="shared" si="17"/>
        <v>9.5630356652557237E-4</v>
      </c>
      <c r="BJ33" s="9">
        <f t="shared" si="18"/>
        <v>9.1182798877776055E-4</v>
      </c>
      <c r="BK33" s="9">
        <f t="shared" si="44"/>
        <v>8.7210939604529143E-4</v>
      </c>
    </row>
    <row r="34" spans="1:63">
      <c r="A34" s="7" t="s">
        <v>122</v>
      </c>
      <c r="B34" s="19" t="s">
        <v>123</v>
      </c>
      <c r="C34" t="s">
        <v>124</v>
      </c>
      <c r="D34" s="5">
        <v>23379.289653226839</v>
      </c>
      <c r="E34" s="5">
        <f t="shared" si="20"/>
        <v>24004.992864705335</v>
      </c>
      <c r="F34" s="5">
        <f t="shared" si="21"/>
        <v>24647.441859082348</v>
      </c>
      <c r="G34" s="5">
        <f t="shared" si="22"/>
        <v>25307.084806096726</v>
      </c>
      <c r="H34" s="5">
        <f t="shared" si="23"/>
        <v>25984.381869916961</v>
      </c>
      <c r="I34" s="5">
        <v>26679.805530149788</v>
      </c>
      <c r="J34" s="5">
        <f t="shared" si="24"/>
        <v>26947.067241675049</v>
      </c>
      <c r="K34" s="5">
        <f t="shared" si="25"/>
        <v>27217.006214935471</v>
      </c>
      <c r="L34" s="5">
        <f t="shared" si="26"/>
        <v>27489.649269075322</v>
      </c>
      <c r="M34" s="5">
        <f t="shared" si="27"/>
        <v>27765.023491896387</v>
      </c>
      <c r="N34" s="5">
        <v>28043.156242549212</v>
      </c>
      <c r="O34" s="5">
        <f t="shared" si="28"/>
        <v>29024.159073451185</v>
      </c>
      <c r="P34" s="5">
        <f t="shared" si="29"/>
        <v>30039.479245308434</v>
      </c>
      <c r="Q34" s="5">
        <f t="shared" si="30"/>
        <v>31090.317243841433</v>
      </c>
      <c r="R34" s="5">
        <f t="shared" si="31"/>
        <v>32177.915550039663</v>
      </c>
      <c r="S34" s="5">
        <v>33303.560109235812</v>
      </c>
      <c r="T34" s="5">
        <f t="shared" si="32"/>
        <v>34317.694782536506</v>
      </c>
      <c r="U34" s="5">
        <f t="shared" si="33"/>
        <v>35362.71111330016</v>
      </c>
      <c r="V34" s="5">
        <f t="shared" si="34"/>
        <v>36439.549486263415</v>
      </c>
      <c r="W34" s="5">
        <f t="shared" si="35"/>
        <v>37549.1789220434</v>
      </c>
      <c r="X34" s="5">
        <v>38692.597949135779</v>
      </c>
      <c r="Y34" s="5">
        <f t="shared" si="36"/>
        <v>39758.789370426704</v>
      </c>
      <c r="Z34" s="5">
        <f t="shared" si="37"/>
        <v>40854.360161599398</v>
      </c>
      <c r="AA34" s="5">
        <f t="shared" si="38"/>
        <v>41980.119884011619</v>
      </c>
      <c r="AB34" s="5">
        <f t="shared" si="39"/>
        <v>43136.900406837623</v>
      </c>
      <c r="AC34" s="5">
        <v>44325.55652176978</v>
      </c>
      <c r="AD34" s="5">
        <f t="shared" si="40"/>
        <v>45488.370218457778</v>
      </c>
      <c r="AE34" s="5">
        <f t="shared" si="40"/>
        <v>46681.688567524841</v>
      </c>
      <c r="AF34" s="5">
        <f t="shared" si="40"/>
        <v>47906.311812225256</v>
      </c>
      <c r="AG34" s="5">
        <f t="shared" si="40"/>
        <v>49163.061188980457</v>
      </c>
      <c r="AH34" s="5">
        <v>50452.779478102915</v>
      </c>
      <c r="AI34" s="5">
        <f t="shared" si="41"/>
        <v>51735.703476270399</v>
      </c>
      <c r="AJ34" s="5">
        <f t="shared" si="41"/>
        <v>53051.249938494366</v>
      </c>
      <c r="AK34" s="5">
        <f t="shared" si="41"/>
        <v>54400.248395723364</v>
      </c>
      <c r="AL34" s="5">
        <f t="shared" si="41"/>
        <v>55783.549472395185</v>
      </c>
      <c r="AM34" s="5">
        <v>57202.025422806568</v>
      </c>
      <c r="AN34" s="5">
        <f t="shared" si="42"/>
        <v>58643.156507303262</v>
      </c>
      <c r="AO34" s="5">
        <f t="shared" si="42"/>
        <v>60120.595026499192</v>
      </c>
      <c r="AP34" s="5">
        <f t="shared" si="42"/>
        <v>61635.255699276371</v>
      </c>
      <c r="AQ34" s="5">
        <f t="shared" si="42"/>
        <v>63188.076289676566</v>
      </c>
      <c r="AR34" s="5">
        <v>64780.018187494279</v>
      </c>
      <c r="AS34" s="5"/>
      <c r="AT34" s="8">
        <f t="shared" si="3"/>
        <v>2.6763140401579122</v>
      </c>
      <c r="AU34" s="8">
        <f t="shared" si="4"/>
        <v>1.0017378545853273</v>
      </c>
      <c r="AV34" s="8">
        <f t="shared" si="5"/>
        <v>3.4981897986700927</v>
      </c>
      <c r="AW34" s="8">
        <f t="shared" si="6"/>
        <v>3.0451239146034981</v>
      </c>
      <c r="AX34" s="8">
        <f t="shared" si="7"/>
        <v>2.7555436383271736</v>
      </c>
      <c r="AY34" s="8">
        <f t="shared" si="8"/>
        <v>2.6233482169973454</v>
      </c>
      <c r="AZ34" s="8">
        <f t="shared" si="9"/>
        <v>2.5428212507584202</v>
      </c>
      <c r="BA34" s="8">
        <f t="shared" si="43"/>
        <v>2.5193707282996192</v>
      </c>
      <c r="BB34" s="5"/>
      <c r="BC34" s="9">
        <f t="shared" si="11"/>
        <v>4.9792837803239506E-3</v>
      </c>
      <c r="BD34" s="9">
        <f t="shared" si="12"/>
        <v>5.4105253335335777E-3</v>
      </c>
      <c r="BE34" s="9">
        <f t="shared" si="13"/>
        <v>5.5275769117280205E-3</v>
      </c>
      <c r="BF34" s="9">
        <f t="shared" si="14"/>
        <v>5.8674795966660821E-3</v>
      </c>
      <c r="BG34" s="9">
        <f t="shared" si="15"/>
        <v>6.1265796105613012E-3</v>
      </c>
      <c r="BH34" s="9">
        <f t="shared" si="16"/>
        <v>6.353333000503821E-3</v>
      </c>
      <c r="BI34" s="9">
        <f t="shared" si="17"/>
        <v>6.5977461852116089E-3</v>
      </c>
      <c r="BJ34" s="9">
        <f t="shared" si="18"/>
        <v>6.8767921330767992E-3</v>
      </c>
      <c r="BK34" s="9">
        <f t="shared" si="44"/>
        <v>7.2110370797452538E-3</v>
      </c>
    </row>
    <row r="35" spans="1:63">
      <c r="A35" s="7" t="s">
        <v>125</v>
      </c>
      <c r="B35" s="19" t="s">
        <v>126</v>
      </c>
      <c r="C35" t="s">
        <v>127</v>
      </c>
      <c r="D35" s="5">
        <v>8186.0963955064781</v>
      </c>
      <c r="E35" s="5">
        <f t="shared" si="20"/>
        <v>8292.0517404090151</v>
      </c>
      <c r="F35" s="5">
        <f t="shared" si="21"/>
        <v>8399.3785002779787</v>
      </c>
      <c r="G35" s="5">
        <f t="shared" si="22"/>
        <v>8508.0944257894862</v>
      </c>
      <c r="H35" s="5">
        <f t="shared" si="23"/>
        <v>8618.2174973725068</v>
      </c>
      <c r="I35" s="5">
        <v>8729.7659281826345</v>
      </c>
      <c r="J35" s="5">
        <f t="shared" si="24"/>
        <v>8668.735088516496</v>
      </c>
      <c r="K35" s="5">
        <f t="shared" si="25"/>
        <v>8608.1309227636102</v>
      </c>
      <c r="L35" s="5">
        <f t="shared" si="26"/>
        <v>8547.9504479955231</v>
      </c>
      <c r="M35" s="5">
        <f t="shared" si="27"/>
        <v>8488.1907021377883</v>
      </c>
      <c r="N35" s="5">
        <v>8428.8487438241791</v>
      </c>
      <c r="O35" s="5">
        <f t="shared" si="28"/>
        <v>8682.3388337736105</v>
      </c>
      <c r="P35" s="5">
        <f t="shared" si="29"/>
        <v>8943.452411539176</v>
      </c>
      <c r="Q35" s="5">
        <f t="shared" si="30"/>
        <v>9212.418746700976</v>
      </c>
      <c r="R35" s="5">
        <f t="shared" si="31"/>
        <v>9489.47400391675</v>
      </c>
      <c r="S35" s="5">
        <v>9774.8614502851779</v>
      </c>
      <c r="T35" s="5">
        <f t="shared" si="32"/>
        <v>9989.922601538723</v>
      </c>
      <c r="U35" s="5">
        <f t="shared" si="33"/>
        <v>10209.715410526112</v>
      </c>
      <c r="V35" s="5">
        <f t="shared" si="34"/>
        <v>10434.343980590884</v>
      </c>
      <c r="W35" s="5">
        <f t="shared" si="35"/>
        <v>10663.914705501355</v>
      </c>
      <c r="X35" s="5">
        <v>10898.536319843293</v>
      </c>
      <c r="Y35" s="5">
        <f t="shared" si="36"/>
        <v>11079.516940429081</v>
      </c>
      <c r="Z35" s="5">
        <f t="shared" si="37"/>
        <v>11263.502917336706</v>
      </c>
      <c r="AA35" s="5">
        <f t="shared" si="38"/>
        <v>11450.544157382665</v>
      </c>
      <c r="AB35" s="5">
        <f t="shared" si="39"/>
        <v>11640.691396133883</v>
      </c>
      <c r="AC35" s="5">
        <v>11833.996211669908</v>
      </c>
      <c r="AD35" s="5">
        <f t="shared" si="40"/>
        <v>12004.804177925422</v>
      </c>
      <c r="AE35" s="5">
        <f t="shared" si="40"/>
        <v>12178.077529568467</v>
      </c>
      <c r="AF35" s="5">
        <f t="shared" si="40"/>
        <v>12353.851851151931</v>
      </c>
      <c r="AG35" s="5">
        <f t="shared" si="40"/>
        <v>12532.163240844307</v>
      </c>
      <c r="AH35" s="5">
        <v>12713.04831784305</v>
      </c>
      <c r="AI35" s="5">
        <f t="shared" si="41"/>
        <v>12887.447565515593</v>
      </c>
      <c r="AJ35" s="5">
        <f t="shared" si="41"/>
        <v>13064.239244714261</v>
      </c>
      <c r="AK35" s="5">
        <f t="shared" si="41"/>
        <v>13243.456175125397</v>
      </c>
      <c r="AL35" s="5">
        <f t="shared" si="41"/>
        <v>13425.131626660064</v>
      </c>
      <c r="AM35" s="5">
        <v>13609.299325630283</v>
      </c>
      <c r="AN35" s="5">
        <f t="shared" si="42"/>
        <v>13801.781068691096</v>
      </c>
      <c r="AO35" s="5">
        <f t="shared" si="42"/>
        <v>13996.985157739402</v>
      </c>
      <c r="AP35" s="5">
        <f t="shared" si="42"/>
        <v>14194.950095999237</v>
      </c>
      <c r="AQ35" s="5">
        <f t="shared" si="42"/>
        <v>14395.714931261073</v>
      </c>
      <c r="AR35" s="5">
        <v>14599.319263583839</v>
      </c>
      <c r="AS35" s="5"/>
      <c r="AT35" s="8">
        <f t="shared" ref="AT35:AT58" si="45">100*(((I35/D35)^(1/5))-1)</f>
        <v>1.2943329736588183</v>
      </c>
      <c r="AU35" s="8">
        <f t="shared" ref="AU35:AU58" si="46">100*(((N35/I35)^(1/5))-1)</f>
        <v>-0.69911198270631303</v>
      </c>
      <c r="AV35" s="8">
        <f t="shared" ref="AV35:AV58" si="47">100*(((S35/N35)^(1/5))-1)</f>
        <v>3.0074105925220751</v>
      </c>
      <c r="AW35" s="8">
        <f t="shared" ref="AW35:AW58" si="48">100*(((X35/S35)^(1/5))-1)</f>
        <v>2.2001452639236252</v>
      </c>
      <c r="AX35" s="8">
        <f t="shared" ref="AX35:AX58" si="49">100*(((AC35/X35)^(1/5))-1)</f>
        <v>1.660595654998831</v>
      </c>
      <c r="AY35" s="8">
        <f t="shared" ref="AY35:AY58" si="50">100*(((AH35/AC35)^(1/5))-1)</f>
        <v>1.4433667478030321</v>
      </c>
      <c r="AZ35" s="8">
        <f t="shared" ref="AZ35:AZ58" si="51">100*(((AM35/AH35)^(1/5))-1)</f>
        <v>1.3718129854644712</v>
      </c>
      <c r="BA35" s="8">
        <f t="shared" si="43"/>
        <v>1.4143398455371825</v>
      </c>
      <c r="BB35" s="5"/>
      <c r="BC35" s="9">
        <f t="shared" ref="BC35:BC58" si="52">D35/D$60</f>
        <v>1.7434617394668315E-3</v>
      </c>
      <c r="BD35" s="9">
        <f t="shared" ref="BD35:BD58" si="53">I35/I$60</f>
        <v>1.7703509741431474E-3</v>
      </c>
      <c r="BE35" s="9">
        <f t="shared" ref="BE35:BE58" si="54">N35/N$60</f>
        <v>1.6614074858706054E-3</v>
      </c>
      <c r="BF35" s="9">
        <f t="shared" ref="BF35:BF58" si="55">S35/S$60</f>
        <v>1.7221522243167221E-3</v>
      </c>
      <c r="BG35" s="9">
        <f t="shared" ref="BG35:BG58" si="56">X35/X$60</f>
        <v>1.7256724526455603E-3</v>
      </c>
      <c r="BH35" s="9">
        <f t="shared" si="16"/>
        <v>1.6962069866514496E-3</v>
      </c>
      <c r="BI35" s="9">
        <f t="shared" ref="BI35:BI58" si="57">AH35/AH$60</f>
        <v>1.6624944534099179E-3</v>
      </c>
      <c r="BJ35" s="9">
        <f t="shared" ref="BJ35:BJ58" si="58">AM35/AM$60</f>
        <v>1.6361015514298181E-3</v>
      </c>
      <c r="BK35" s="9">
        <f t="shared" si="44"/>
        <v>1.6251343468913337E-3</v>
      </c>
    </row>
    <row r="36" spans="1:63">
      <c r="A36" s="7" t="s">
        <v>128</v>
      </c>
      <c r="B36" s="19" t="s">
        <v>129</v>
      </c>
      <c r="C36" t="s">
        <v>130</v>
      </c>
      <c r="D36" s="5">
        <v>14191.551063964107</v>
      </c>
      <c r="E36" s="5">
        <f t="shared" si="20"/>
        <v>15033.67816550428</v>
      </c>
      <c r="F36" s="5">
        <f t="shared" si="21"/>
        <v>15925.777116629608</v>
      </c>
      <c r="G36" s="5">
        <f t="shared" si="22"/>
        <v>16870.813248519189</v>
      </c>
      <c r="H36" s="5">
        <f t="shared" si="23"/>
        <v>17871.927855200702</v>
      </c>
      <c r="I36" s="5">
        <v>18932.448635191551</v>
      </c>
      <c r="J36" s="5">
        <f t="shared" si="24"/>
        <v>19123.054393980154</v>
      </c>
      <c r="K36" s="5">
        <f t="shared" si="25"/>
        <v>19315.579109792405</v>
      </c>
      <c r="L36" s="5">
        <f t="shared" si="26"/>
        <v>19510.04210206588</v>
      </c>
      <c r="M36" s="5">
        <f t="shared" si="27"/>
        <v>19706.462884739994</v>
      </c>
      <c r="N36" s="5">
        <v>19904.861168214189</v>
      </c>
      <c r="O36" s="5">
        <f t="shared" si="28"/>
        <v>20994.327757929408</v>
      </c>
      <c r="P36" s="5">
        <f t="shared" si="29"/>
        <v>22143.424879105009</v>
      </c>
      <c r="Q36" s="5">
        <f t="shared" si="30"/>
        <v>23355.416331031225</v>
      </c>
      <c r="R36" s="5">
        <f t="shared" si="31"/>
        <v>24633.744552791468</v>
      </c>
      <c r="S36" s="5">
        <v>25982.040400878195</v>
      </c>
      <c r="T36" s="5">
        <f t="shared" si="32"/>
        <v>26869.64917529533</v>
      </c>
      <c r="U36" s="5">
        <f t="shared" si="33"/>
        <v>27787.580792886693</v>
      </c>
      <c r="V36" s="5">
        <f t="shared" si="34"/>
        <v>28736.871154653567</v>
      </c>
      <c r="W36" s="5">
        <f t="shared" si="35"/>
        <v>29718.591550458317</v>
      </c>
      <c r="X36" s="5">
        <v>30733.849867992674</v>
      </c>
      <c r="Y36" s="5">
        <f t="shared" si="36"/>
        <v>31369.527848203405</v>
      </c>
      <c r="Z36" s="5">
        <f t="shared" si="37"/>
        <v>32018.353758018155</v>
      </c>
      <c r="AA36" s="5">
        <f t="shared" si="38"/>
        <v>32680.599540241696</v>
      </c>
      <c r="AB36" s="5">
        <f t="shared" si="39"/>
        <v>33356.542762358222</v>
      </c>
      <c r="AC36" s="5">
        <v>34046.466732868401</v>
      </c>
      <c r="AD36" s="5">
        <f t="shared" si="40"/>
        <v>34547.331197131112</v>
      </c>
      <c r="AE36" s="5">
        <f t="shared" si="40"/>
        <v>35055.563979919483</v>
      </c>
      <c r="AF36" s="5">
        <f t="shared" si="40"/>
        <v>35571.273478058945</v>
      </c>
      <c r="AG36" s="5">
        <f t="shared" si="40"/>
        <v>36094.569683022572</v>
      </c>
      <c r="AH36" s="5">
        <v>36625.564204390248</v>
      </c>
      <c r="AI36" s="5">
        <f t="shared" si="41"/>
        <v>37090.649611913926</v>
      </c>
      <c r="AJ36" s="5">
        <f t="shared" si="41"/>
        <v>37561.640851634053</v>
      </c>
      <c r="AK36" s="5">
        <f t="shared" si="41"/>
        <v>38038.61291806426</v>
      </c>
      <c r="AL36" s="5">
        <f t="shared" si="41"/>
        <v>38521.641758027159</v>
      </c>
      <c r="AM36" s="5">
        <v>39010.804282747136</v>
      </c>
      <c r="AN36" s="5">
        <f t="shared" si="42"/>
        <v>39557.916199527514</v>
      </c>
      <c r="AO36" s="5">
        <f t="shared" si="42"/>
        <v>40112.701155994881</v>
      </c>
      <c r="AP36" s="5">
        <f t="shared" si="42"/>
        <v>40675.266763656567</v>
      </c>
      <c r="AQ36" s="5">
        <f t="shared" si="42"/>
        <v>41245.722143230967</v>
      </c>
      <c r="AR36" s="5">
        <v>41824.177945813695</v>
      </c>
      <c r="AS36" s="5"/>
      <c r="AT36" s="8">
        <f t="shared" si="45"/>
        <v>5.9340032512622543</v>
      </c>
      <c r="AU36" s="8">
        <f t="shared" si="46"/>
        <v>1.0067676002263326</v>
      </c>
      <c r="AV36" s="8">
        <f t="shared" si="47"/>
        <v>5.4733694473336758</v>
      </c>
      <c r="AW36" s="8">
        <f t="shared" si="48"/>
        <v>3.4162396821888263</v>
      </c>
      <c r="AX36" s="8">
        <f t="shared" si="49"/>
        <v>2.0683317675497248</v>
      </c>
      <c r="AY36" s="8">
        <f t="shared" si="50"/>
        <v>1.4711202433795423</v>
      </c>
      <c r="AZ36" s="8">
        <f t="shared" si="51"/>
        <v>1.2698382062546587</v>
      </c>
      <c r="BA36" s="8">
        <f t="shared" si="43"/>
        <v>1.4024625404156055</v>
      </c>
      <c r="BB36" s="5"/>
      <c r="BC36" s="9">
        <f t="shared" si="52"/>
        <v>3.0224938857662206E-3</v>
      </c>
      <c r="BD36" s="9">
        <f t="shared" si="53"/>
        <v>3.8394017846483156E-3</v>
      </c>
      <c r="BE36" s="9">
        <f t="shared" si="54"/>
        <v>3.923440360027417E-3</v>
      </c>
      <c r="BF36" s="9">
        <f t="shared" si="55"/>
        <v>4.5775614208172638E-3</v>
      </c>
      <c r="BG36" s="9">
        <f t="shared" si="56"/>
        <v>4.8663927452692974E-3</v>
      </c>
      <c r="BH36" s="9">
        <f t="shared" si="16"/>
        <v>4.8799960478387201E-3</v>
      </c>
      <c r="BI36" s="9">
        <f t="shared" si="57"/>
        <v>4.7895513192809484E-3</v>
      </c>
      <c r="BJ36" s="9">
        <f t="shared" si="58"/>
        <v>4.6898547737373427E-3</v>
      </c>
      <c r="BK36" s="9">
        <f t="shared" si="44"/>
        <v>4.655690233432954E-3</v>
      </c>
    </row>
    <row r="37" spans="1:63">
      <c r="A37" s="7" t="s">
        <v>131</v>
      </c>
      <c r="B37" s="19" t="s">
        <v>132</v>
      </c>
      <c r="C37" t="s">
        <v>133</v>
      </c>
      <c r="D37" s="5">
        <v>18031.262646919855</v>
      </c>
      <c r="E37" s="5">
        <f t="shared" si="20"/>
        <v>18436.59678418473</v>
      </c>
      <c r="F37" s="5">
        <f t="shared" si="21"/>
        <v>18851.042638474053</v>
      </c>
      <c r="G37" s="5">
        <f t="shared" si="22"/>
        <v>19274.805036816939</v>
      </c>
      <c r="H37" s="5">
        <f t="shared" si="23"/>
        <v>19708.093410655885</v>
      </c>
      <c r="I37" s="5">
        <v>20151.12189935179</v>
      </c>
      <c r="J37" s="5">
        <f t="shared" si="24"/>
        <v>20422.203448235108</v>
      </c>
      <c r="K37" s="5">
        <f t="shared" si="25"/>
        <v>20696.93170257294</v>
      </c>
      <c r="L37" s="5">
        <f t="shared" si="26"/>
        <v>20975.355719413717</v>
      </c>
      <c r="M37" s="5">
        <f t="shared" si="27"/>
        <v>21257.525215742364</v>
      </c>
      <c r="N37" s="5">
        <v>21543.490577358032</v>
      </c>
      <c r="O37" s="5">
        <f t="shared" si="28"/>
        <v>22306.019427062303</v>
      </c>
      <c r="P37" s="5">
        <f t="shared" si="29"/>
        <v>23095.537879242711</v>
      </c>
      <c r="Q37" s="5">
        <f t="shared" si="30"/>
        <v>23913.001227121411</v>
      </c>
      <c r="R37" s="5">
        <f t="shared" si="31"/>
        <v>24759.398576391162</v>
      </c>
      <c r="S37" s="5">
        <v>25635.754042003005</v>
      </c>
      <c r="T37" s="5">
        <f t="shared" si="32"/>
        <v>26490.753237753266</v>
      </c>
      <c r="U37" s="5">
        <f t="shared" si="33"/>
        <v>27374.268217495519</v>
      </c>
      <c r="V37" s="5">
        <f t="shared" si="34"/>
        <v>28287.250034681882</v>
      </c>
      <c r="W37" s="5">
        <f t="shared" si="35"/>
        <v>29230.681462133267</v>
      </c>
      <c r="X37" s="5">
        <v>30205.578049938216</v>
      </c>
      <c r="Y37" s="5">
        <f t="shared" si="36"/>
        <v>31157.743516876049</v>
      </c>
      <c r="Z37" s="5">
        <f t="shared" si="37"/>
        <v>32139.923939161868</v>
      </c>
      <c r="AA37" s="5">
        <f t="shared" si="38"/>
        <v>33153.06547329454</v>
      </c>
      <c r="AB37" s="5">
        <f t="shared" si="39"/>
        <v>34198.144101308571</v>
      </c>
      <c r="AC37" s="5">
        <v>35276.16657095954</v>
      </c>
      <c r="AD37" s="5">
        <f t="shared" si="40"/>
        <v>36331.560745789997</v>
      </c>
      <c r="AE37" s="5">
        <f t="shared" si="40"/>
        <v>37418.530258094426</v>
      </c>
      <c r="AF37" s="5">
        <f t="shared" si="40"/>
        <v>38538.019780451446</v>
      </c>
      <c r="AG37" s="5">
        <f t="shared" si="40"/>
        <v>39691.002248202705</v>
      </c>
      <c r="AH37" s="5">
        <v>40878.479705019687</v>
      </c>
      <c r="AI37" s="5">
        <f t="shared" si="41"/>
        <v>42040.74992631987</v>
      </c>
      <c r="AJ37" s="5">
        <f t="shared" si="41"/>
        <v>43236.066192313228</v>
      </c>
      <c r="AK37" s="5">
        <f t="shared" si="41"/>
        <v>44465.368078883104</v>
      </c>
      <c r="AL37" s="5">
        <f t="shared" si="41"/>
        <v>45729.62187623974</v>
      </c>
      <c r="AM37" s="5">
        <v>47029.821348470716</v>
      </c>
      <c r="AN37" s="5">
        <f t="shared" si="42"/>
        <v>48326.542232192682</v>
      </c>
      <c r="AO37" s="5">
        <f t="shared" si="42"/>
        <v>49659.016708041265</v>
      </c>
      <c r="AP37" s="5">
        <f t="shared" si="42"/>
        <v>51028.230585195597</v>
      </c>
      <c r="AQ37" s="5">
        <f t="shared" si="42"/>
        <v>52435.196853872585</v>
      </c>
      <c r="AR37" s="5">
        <v>53880.956434770917</v>
      </c>
      <c r="AS37" s="5"/>
      <c r="AT37" s="8">
        <f t="shared" si="45"/>
        <v>2.2479520441909484</v>
      </c>
      <c r="AU37" s="8">
        <f t="shared" si="46"/>
        <v>1.3452429608499239</v>
      </c>
      <c r="AV37" s="8">
        <f t="shared" si="47"/>
        <v>3.5394860780159743</v>
      </c>
      <c r="AW37" s="8">
        <f t="shared" si="48"/>
        <v>3.3351825514840838</v>
      </c>
      <c r="AX37" s="8">
        <f t="shared" si="49"/>
        <v>3.1522835463159815</v>
      </c>
      <c r="AY37" s="8">
        <f t="shared" si="50"/>
        <v>2.9918051688169855</v>
      </c>
      <c r="AZ37" s="8">
        <f t="shared" si="51"/>
        <v>2.8432325020087745</v>
      </c>
      <c r="BA37" s="8">
        <f t="shared" si="43"/>
        <v>2.7572311493888613</v>
      </c>
      <c r="BB37" s="5"/>
      <c r="BC37" s="9">
        <f t="shared" si="52"/>
        <v>3.8402695277859823E-3</v>
      </c>
      <c r="BD37" s="9">
        <f t="shared" si="53"/>
        <v>4.0865423630002751E-3</v>
      </c>
      <c r="BE37" s="9">
        <f t="shared" si="54"/>
        <v>4.2464300410219929E-3</v>
      </c>
      <c r="BF37" s="9">
        <f t="shared" si="55"/>
        <v>4.5165520831176439E-3</v>
      </c>
      <c r="BG37" s="9">
        <f t="shared" si="56"/>
        <v>4.7827462722777134E-3</v>
      </c>
      <c r="BH37" s="9">
        <f t="shared" si="16"/>
        <v>5.0562531143060422E-3</v>
      </c>
      <c r="BI37" s="9">
        <f t="shared" si="57"/>
        <v>5.3457081318601923E-3</v>
      </c>
      <c r="BJ37" s="9">
        <f t="shared" si="58"/>
        <v>5.653896047887577E-3</v>
      </c>
      <c r="BK37" s="9">
        <f t="shared" si="44"/>
        <v>5.9977997168620513E-3</v>
      </c>
    </row>
    <row r="38" spans="1:63">
      <c r="A38" s="7" t="s">
        <v>134</v>
      </c>
      <c r="B38" s="19" t="s">
        <v>135</v>
      </c>
      <c r="C38" t="s">
        <v>136</v>
      </c>
      <c r="D38" s="5">
        <v>6589.3797915134983</v>
      </c>
      <c r="E38" s="5">
        <f t="shared" si="20"/>
        <v>6718.2339830556903</v>
      </c>
      <c r="F38" s="5">
        <f t="shared" si="21"/>
        <v>6849.6078962110414</v>
      </c>
      <c r="G38" s="5">
        <f t="shared" si="22"/>
        <v>6983.5508037034879</v>
      </c>
      <c r="H38" s="5">
        <f t="shared" si="23"/>
        <v>7120.1129417766306</v>
      </c>
      <c r="I38" s="5">
        <v>7259.3455290351994</v>
      </c>
      <c r="J38" s="5">
        <f t="shared" si="24"/>
        <v>7415.2783854200434</v>
      </c>
      <c r="K38" s="5">
        <f t="shared" si="25"/>
        <v>7574.5607249784171</v>
      </c>
      <c r="L38" s="5">
        <f t="shared" si="26"/>
        <v>7737.2644955844871</v>
      </c>
      <c r="M38" s="5">
        <f t="shared" si="27"/>
        <v>7903.4631905737142</v>
      </c>
      <c r="N38" s="5">
        <v>8073.2318819398133</v>
      </c>
      <c r="O38" s="5">
        <f t="shared" si="28"/>
        <v>8314.3800507863962</v>
      </c>
      <c r="P38" s="5">
        <f t="shared" si="29"/>
        <v>8562.7313373172565</v>
      </c>
      <c r="Q38" s="5">
        <f t="shared" si="30"/>
        <v>8818.5008993112042</v>
      </c>
      <c r="R38" s="5">
        <f t="shared" si="31"/>
        <v>9081.9103213294256</v>
      </c>
      <c r="S38" s="5">
        <v>9353.1878066840545</v>
      </c>
      <c r="T38" s="5">
        <f t="shared" si="32"/>
        <v>9690.2014291272735</v>
      </c>
      <c r="U38" s="5">
        <f t="shared" si="33"/>
        <v>10039.358310538428</v>
      </c>
      <c r="V38" s="5">
        <f t="shared" si="34"/>
        <v>10401.09599625261</v>
      </c>
      <c r="W38" s="5">
        <f t="shared" si="35"/>
        <v>10775.867797217814</v>
      </c>
      <c r="X38" s="5">
        <v>11164.143358060752</v>
      </c>
      <c r="Y38" s="5">
        <f t="shared" si="36"/>
        <v>11609.475281337227</v>
      </c>
      <c r="Z38" s="5">
        <f t="shared" si="37"/>
        <v>12072.571265458184</v>
      </c>
      <c r="AA38" s="5">
        <f t="shared" si="38"/>
        <v>12554.139909653082</v>
      </c>
      <c r="AB38" s="5">
        <f t="shared" si="39"/>
        <v>13054.918078809349</v>
      </c>
      <c r="AC38" s="5">
        <v>13575.672030974905</v>
      </c>
      <c r="AD38" s="5">
        <f t="shared" si="40"/>
        <v>14128.414450080785</v>
      </c>
      <c r="AE38" s="5">
        <f t="shared" si="40"/>
        <v>14703.662140467668</v>
      </c>
      <c r="AF38" s="5">
        <f t="shared" si="40"/>
        <v>15302.331419063521</v>
      </c>
      <c r="AG38" s="5">
        <f t="shared" si="40"/>
        <v>15925.37591124294</v>
      </c>
      <c r="AH38" s="5">
        <v>16573.78806986511</v>
      </c>
      <c r="AI38" s="5">
        <f t="shared" si="41"/>
        <v>17227.795899623859</v>
      </c>
      <c r="AJ38" s="5">
        <f t="shared" si="41"/>
        <v>17907.611121125687</v>
      </c>
      <c r="AK38" s="5">
        <f t="shared" si="41"/>
        <v>18614.252103628995</v>
      </c>
      <c r="AL38" s="5">
        <f t="shared" si="41"/>
        <v>19348.777401621159</v>
      </c>
      <c r="AM38" s="5">
        <v>20112.2873405426</v>
      </c>
      <c r="AN38" s="5">
        <f t="shared" si="42"/>
        <v>20874.69966626992</v>
      </c>
      <c r="AO38" s="5">
        <f t="shared" si="42"/>
        <v>21666.013356848431</v>
      </c>
      <c r="AP38" s="5">
        <f t="shared" si="42"/>
        <v>22487.323999091292</v>
      </c>
      <c r="AQ38" s="5">
        <f t="shared" si="42"/>
        <v>23339.768711084376</v>
      </c>
      <c r="AR38" s="5">
        <v>24224.527716544952</v>
      </c>
      <c r="AS38" s="5"/>
      <c r="AT38" s="8">
        <f t="shared" si="45"/>
        <v>1.9554828469311225</v>
      </c>
      <c r="AU38" s="8">
        <f t="shared" si="46"/>
        <v>2.1480291268842322</v>
      </c>
      <c r="AV38" s="8">
        <f t="shared" si="47"/>
        <v>2.9870090736033861</v>
      </c>
      <c r="AW38" s="8">
        <f t="shared" si="48"/>
        <v>3.6031952892294106</v>
      </c>
      <c r="AX38" s="8">
        <f t="shared" si="49"/>
        <v>3.9889484485608584</v>
      </c>
      <c r="AY38" s="8">
        <f t="shared" si="50"/>
        <v>4.0715657968512842</v>
      </c>
      <c r="AZ38" s="8">
        <f t="shared" si="51"/>
        <v>3.9460371220016111</v>
      </c>
      <c r="BA38" s="8">
        <f t="shared" si="43"/>
        <v>3.7907788051060765</v>
      </c>
      <c r="BB38" s="5"/>
      <c r="BC38" s="9">
        <f t="shared" si="52"/>
        <v>1.4033955866468786E-3</v>
      </c>
      <c r="BD38" s="9">
        <f t="shared" si="53"/>
        <v>1.4721573905526943E-3</v>
      </c>
      <c r="BE38" s="9">
        <f t="shared" si="54"/>
        <v>1.591311968155995E-3</v>
      </c>
      <c r="BF38" s="9">
        <f t="shared" si="55"/>
        <v>1.6478610226504083E-3</v>
      </c>
      <c r="BG38" s="9">
        <f t="shared" si="56"/>
        <v>1.7677286274959494E-3</v>
      </c>
      <c r="BH38" s="9">
        <f t="shared" si="16"/>
        <v>1.9458473144279402E-3</v>
      </c>
      <c r="BI38" s="9">
        <f t="shared" si="57"/>
        <v>2.167366161856696E-3</v>
      </c>
      <c r="BJ38" s="9">
        <f t="shared" si="58"/>
        <v>2.4178867503261477E-3</v>
      </c>
      <c r="BK38" s="9">
        <f t="shared" si="44"/>
        <v>2.6965717591762709E-3</v>
      </c>
    </row>
    <row r="39" spans="1:63">
      <c r="A39" s="7" t="s">
        <v>137</v>
      </c>
      <c r="B39" s="19" t="s">
        <v>138</v>
      </c>
      <c r="C39" t="s">
        <v>139</v>
      </c>
      <c r="D39" s="5">
        <v>31983.736048521318</v>
      </c>
      <c r="E39" s="5">
        <f t="shared" si="20"/>
        <v>32117.580798873521</v>
      </c>
      <c r="F39" s="5">
        <f t="shared" si="21"/>
        <v>32251.985659438291</v>
      </c>
      <c r="G39" s="5">
        <f t="shared" si="22"/>
        <v>32386.952974151041</v>
      </c>
      <c r="H39" s="5">
        <f t="shared" si="23"/>
        <v>32522.485096756031</v>
      </c>
      <c r="I39" s="5">
        <v>32658.584390847387</v>
      </c>
      <c r="J39" s="5">
        <f t="shared" si="24"/>
        <v>32636.86236466471</v>
      </c>
      <c r="K39" s="5">
        <f t="shared" si="25"/>
        <v>32615.154786334882</v>
      </c>
      <c r="L39" s="5">
        <f t="shared" si="26"/>
        <v>32593.461646248281</v>
      </c>
      <c r="M39" s="5">
        <f t="shared" si="27"/>
        <v>32571.782934801675</v>
      </c>
      <c r="N39" s="5">
        <v>32550.118642398218</v>
      </c>
      <c r="O39" s="5">
        <f t="shared" si="28"/>
        <v>33336.035736736994</v>
      </c>
      <c r="P39" s="5">
        <f t="shared" si="29"/>
        <v>34140.928666032312</v>
      </c>
      <c r="Q39" s="5">
        <f t="shared" si="30"/>
        <v>34965.255598601019</v>
      </c>
      <c r="R39" s="5">
        <f t="shared" si="31"/>
        <v>35809.485765156278</v>
      </c>
      <c r="S39" s="5">
        <v>36674.099725907225</v>
      </c>
      <c r="T39" s="5">
        <f t="shared" si="32"/>
        <v>37679.816321789651</v>
      </c>
      <c r="U39" s="5">
        <f t="shared" si="33"/>
        <v>38713.112759543939</v>
      </c>
      <c r="V39" s="5">
        <f t="shared" si="34"/>
        <v>39774.74536324865</v>
      </c>
      <c r="W39" s="5">
        <f t="shared" si="35"/>
        <v>40865.491197714451</v>
      </c>
      <c r="X39" s="5">
        <v>41986.148637258768</v>
      </c>
      <c r="Y39" s="5">
        <f t="shared" si="36"/>
        <v>43217.255580891811</v>
      </c>
      <c r="Z39" s="5">
        <f t="shared" si="37"/>
        <v>44484.460722522388</v>
      </c>
      <c r="AA39" s="5">
        <f t="shared" si="38"/>
        <v>45788.822524134979</v>
      </c>
      <c r="AB39" s="5">
        <f t="shared" si="39"/>
        <v>47131.430483661417</v>
      </c>
      <c r="AC39" s="5">
        <v>48513.406045008895</v>
      </c>
      <c r="AD39" s="5">
        <f t="shared" si="40"/>
        <v>49981.164851954745</v>
      </c>
      <c r="AE39" s="5">
        <f t="shared" si="40"/>
        <v>51493.33026917588</v>
      </c>
      <c r="AF39" s="5">
        <f t="shared" si="40"/>
        <v>53051.245805583167</v>
      </c>
      <c r="AG39" s="5">
        <f t="shared" si="40"/>
        <v>54656.295617553747</v>
      </c>
      <c r="AH39" s="5">
        <v>56309.905738708163</v>
      </c>
      <c r="AI39" s="5">
        <f t="shared" si="41"/>
        <v>58011.790009202916</v>
      </c>
      <c r="AJ39" s="5">
        <f t="shared" si="41"/>
        <v>59765.111234389042</v>
      </c>
      <c r="AK39" s="5">
        <f t="shared" si="41"/>
        <v>61571.424020742314</v>
      </c>
      <c r="AL39" s="5">
        <f t="shared" si="41"/>
        <v>63432.329960437964</v>
      </c>
      <c r="AM39" s="5">
        <v>65349.479051424481</v>
      </c>
      <c r="AN39" s="5">
        <f t="shared" si="42"/>
        <v>67338.464834916187</v>
      </c>
      <c r="AO39" s="5">
        <f t="shared" si="42"/>
        <v>69387.987664829023</v>
      </c>
      <c r="AP39" s="5">
        <f t="shared" si="42"/>
        <v>71499.890055081283</v>
      </c>
      <c r="AQ39" s="5">
        <f t="shared" si="42"/>
        <v>73676.070598599748</v>
      </c>
      <c r="AR39" s="5">
        <v>75918.485674148076</v>
      </c>
      <c r="AS39" s="5"/>
      <c r="AT39" s="8">
        <f t="shared" si="45"/>
        <v>0.41847753542347821</v>
      </c>
      <c r="AU39" s="8">
        <f t="shared" si="46"/>
        <v>-6.6512454804268373E-2</v>
      </c>
      <c r="AV39" s="8">
        <f t="shared" si="47"/>
        <v>2.4144830406703344</v>
      </c>
      <c r="AW39" s="8">
        <f t="shared" si="48"/>
        <v>2.7423075232899885</v>
      </c>
      <c r="AX39" s="8">
        <f t="shared" si="49"/>
        <v>2.932174023079015</v>
      </c>
      <c r="AY39" s="8">
        <f t="shared" si="50"/>
        <v>3.0254705381521196</v>
      </c>
      <c r="AZ39" s="8">
        <f t="shared" si="51"/>
        <v>3.0223532576877599</v>
      </c>
      <c r="BA39" s="8">
        <f t="shared" si="43"/>
        <v>3.0436138319121842</v>
      </c>
      <c r="BB39" s="5"/>
      <c r="BC39" s="9">
        <f t="shared" si="52"/>
        <v>6.8118450347606652E-3</v>
      </c>
      <c r="BD39" s="9">
        <f t="shared" si="53"/>
        <v>6.6229904863565172E-3</v>
      </c>
      <c r="BE39" s="9">
        <f t="shared" si="54"/>
        <v>6.4159427250465801E-3</v>
      </c>
      <c r="BF39" s="9">
        <f t="shared" si="55"/>
        <v>6.4613071744297505E-3</v>
      </c>
      <c r="BG39" s="9">
        <f t="shared" si="56"/>
        <v>6.6480798861109072E-3</v>
      </c>
      <c r="BH39" s="9">
        <f t="shared" si="16"/>
        <v>6.9535917375615668E-3</v>
      </c>
      <c r="BI39" s="9">
        <f t="shared" si="57"/>
        <v>7.363686790307169E-3</v>
      </c>
      <c r="BJ39" s="9">
        <f t="shared" si="58"/>
        <v>7.8562739714165501E-3</v>
      </c>
      <c r="BK39" s="9">
        <f t="shared" si="44"/>
        <v>8.4509240743015964E-3</v>
      </c>
    </row>
    <row r="40" spans="1:63">
      <c r="A40" s="7" t="s">
        <v>140</v>
      </c>
      <c r="B40" s="19" t="s">
        <v>141</v>
      </c>
      <c r="C40" t="s">
        <v>142</v>
      </c>
      <c r="D40" s="5">
        <v>13900.012700746485</v>
      </c>
      <c r="E40" s="5">
        <f t="shared" si="20"/>
        <v>14491.922265873571</v>
      </c>
      <c r="F40" s="5">
        <f t="shared" si="21"/>
        <v>15109.037342738795</v>
      </c>
      <c r="G40" s="5">
        <f t="shared" si="22"/>
        <v>15752.431267303276</v>
      </c>
      <c r="H40" s="5">
        <f t="shared" si="23"/>
        <v>16423.223081804499</v>
      </c>
      <c r="I40" s="5">
        <v>17122.579481084194</v>
      </c>
      <c r="J40" s="5">
        <f t="shared" si="24"/>
        <v>17709.969431530801</v>
      </c>
      <c r="K40" s="5">
        <f t="shared" si="25"/>
        <v>18317.50978947102</v>
      </c>
      <c r="L40" s="5">
        <f t="shared" si="26"/>
        <v>18945.891814470753</v>
      </c>
      <c r="M40" s="5">
        <f t="shared" si="27"/>
        <v>19595.830479749711</v>
      </c>
      <c r="N40" s="5">
        <v>20268.065285678105</v>
      </c>
      <c r="O40" s="5">
        <f t="shared" si="28"/>
        <v>21114.416285203024</v>
      </c>
      <c r="P40" s="5">
        <f t="shared" si="29"/>
        <v>21996.109089892885</v>
      </c>
      <c r="Q40" s="5">
        <f t="shared" si="30"/>
        <v>22914.619497842123</v>
      </c>
      <c r="R40" s="5">
        <f t="shared" si="31"/>
        <v>23871.484933312964</v>
      </c>
      <c r="S40" s="5">
        <v>24868.307020112217</v>
      </c>
      <c r="T40" s="5">
        <f t="shared" si="32"/>
        <v>26071.760158794332</v>
      </c>
      <c r="U40" s="5">
        <f t="shared" si="33"/>
        <v>27333.452061210242</v>
      </c>
      <c r="V40" s="5">
        <f t="shared" si="34"/>
        <v>28656.201078563019</v>
      </c>
      <c r="W40" s="5">
        <f t="shared" si="35"/>
        <v>30042.961950656631</v>
      </c>
      <c r="X40" s="5">
        <v>31496.832406155871</v>
      </c>
      <c r="Y40" s="5">
        <f t="shared" si="36"/>
        <v>33170.341684939784</v>
      </c>
      <c r="Z40" s="5">
        <f t="shared" si="37"/>
        <v>34932.768899027833</v>
      </c>
      <c r="AA40" s="5">
        <f t="shared" si="38"/>
        <v>36788.838491432667</v>
      </c>
      <c r="AB40" s="5">
        <f t="shared" si="39"/>
        <v>38743.525927209936</v>
      </c>
      <c r="AC40" s="5">
        <v>40802.071030917541</v>
      </c>
      <c r="AD40" s="5">
        <f t="shared" si="40"/>
        <v>43043.417124118751</v>
      </c>
      <c r="AE40" s="5">
        <f t="shared" si="40"/>
        <v>45407.885210458538</v>
      </c>
      <c r="AF40" s="5">
        <f t="shared" si="40"/>
        <v>47902.238647564001</v>
      </c>
      <c r="AG40" s="5">
        <f t="shared" si="40"/>
        <v>50533.612318938525</v>
      </c>
      <c r="AH40" s="5">
        <v>53309.533042682509</v>
      </c>
      <c r="AI40" s="5">
        <f t="shared" si="41"/>
        <v>56186.508768722655</v>
      </c>
      <c r="AJ40" s="5">
        <f t="shared" si="41"/>
        <v>59218.747331554063</v>
      </c>
      <c r="AK40" s="5">
        <f t="shared" si="41"/>
        <v>62414.627859394692</v>
      </c>
      <c r="AL40" s="5">
        <f t="shared" si="41"/>
        <v>65782.981680043202</v>
      </c>
      <c r="AM40" s="5">
        <v>69333.116724904685</v>
      </c>
      <c r="AN40" s="5">
        <f t="shared" si="42"/>
        <v>72997.594652648666</v>
      </c>
      <c r="AO40" s="5">
        <f t="shared" si="42"/>
        <v>76855.752009751115</v>
      </c>
      <c r="AP40" s="5">
        <f t="shared" si="42"/>
        <v>80917.825376182285</v>
      </c>
      <c r="AQ40" s="5">
        <f t="shared" si="42"/>
        <v>85194.592368045356</v>
      </c>
      <c r="AR40" s="5">
        <v>89697.400233073975</v>
      </c>
      <c r="AS40" s="5"/>
      <c r="AT40" s="8">
        <f t="shared" si="45"/>
        <v>4.2583383042182232</v>
      </c>
      <c r="AU40" s="8">
        <f t="shared" si="46"/>
        <v>3.4304991902389004</v>
      </c>
      <c r="AV40" s="8">
        <f t="shared" si="47"/>
        <v>4.175785836465451</v>
      </c>
      <c r="AW40" s="8">
        <f t="shared" si="48"/>
        <v>4.839304652740628</v>
      </c>
      <c r="AX40" s="8">
        <f t="shared" si="49"/>
        <v>5.3132621630130439</v>
      </c>
      <c r="AY40" s="8">
        <f t="shared" si="50"/>
        <v>5.493216487719077</v>
      </c>
      <c r="AZ40" s="8">
        <f t="shared" si="51"/>
        <v>5.3967378099835983</v>
      </c>
      <c r="BA40" s="8">
        <f t="shared" si="43"/>
        <v>5.2853212156661833</v>
      </c>
      <c r="BB40" s="5"/>
      <c r="BC40" s="9">
        <f t="shared" si="52"/>
        <v>2.960402510671283E-3</v>
      </c>
      <c r="BD40" s="9">
        <f t="shared" si="53"/>
        <v>3.4723697649578834E-3</v>
      </c>
      <c r="BE40" s="9">
        <f t="shared" si="54"/>
        <v>3.9950313990878474E-3</v>
      </c>
      <c r="BF40" s="9">
        <f t="shared" si="55"/>
        <v>4.3813419215704532E-3</v>
      </c>
      <c r="BG40" s="9">
        <f t="shared" si="56"/>
        <v>4.9872032751714221E-3</v>
      </c>
      <c r="BH40" s="9">
        <f t="shared" si="16"/>
        <v>5.8482998232027425E-3</v>
      </c>
      <c r="BI40" s="9">
        <f t="shared" si="57"/>
        <v>6.971325899307935E-3</v>
      </c>
      <c r="BJ40" s="9">
        <f t="shared" si="58"/>
        <v>8.3351844297706121E-3</v>
      </c>
      <c r="BK40" s="9">
        <f t="shared" si="44"/>
        <v>9.9847344464363448E-3</v>
      </c>
    </row>
    <row r="41" spans="1:63">
      <c r="A41" s="7" t="s">
        <v>143</v>
      </c>
      <c r="B41" s="19" t="s">
        <v>144</v>
      </c>
      <c r="C41" t="s">
        <v>145</v>
      </c>
      <c r="D41" s="5">
        <v>32664.346621175377</v>
      </c>
      <c r="E41" s="5">
        <f t="shared" si="20"/>
        <v>31762.298048791392</v>
      </c>
      <c r="F41" s="5">
        <f t="shared" si="21"/>
        <v>30885.160172965239</v>
      </c>
      <c r="G41" s="5">
        <f t="shared" si="22"/>
        <v>30032.245067545275</v>
      </c>
      <c r="H41" s="5">
        <f t="shared" si="23"/>
        <v>29202.883803937351</v>
      </c>
      <c r="I41" s="5">
        <v>28396.42592647409</v>
      </c>
      <c r="J41" s="5">
        <f t="shared" si="24"/>
        <v>27453.58431192856</v>
      </c>
      <c r="K41" s="5">
        <f t="shared" si="25"/>
        <v>26542.047704302582</v>
      </c>
      <c r="L41" s="5">
        <f t="shared" si="26"/>
        <v>25660.776688870377</v>
      </c>
      <c r="M41" s="5">
        <f t="shared" si="27"/>
        <v>24808.766362413389</v>
      </c>
      <c r="N41" s="5">
        <v>23985.045187340671</v>
      </c>
      <c r="O41" s="5">
        <f t="shared" si="28"/>
        <v>23734.688448889014</v>
      </c>
      <c r="P41" s="5">
        <f t="shared" si="29"/>
        <v>23486.944942807717</v>
      </c>
      <c r="Q41" s="5">
        <f t="shared" si="30"/>
        <v>23241.787392086131</v>
      </c>
      <c r="R41" s="5">
        <f t="shared" si="31"/>
        <v>22999.188804431993</v>
      </c>
      <c r="S41" s="5">
        <v>22759.122469299531</v>
      </c>
      <c r="T41" s="5">
        <f t="shared" si="32"/>
        <v>22575.390563320299</v>
      </c>
      <c r="U41" s="5">
        <f t="shared" si="33"/>
        <v>22393.141904918837</v>
      </c>
      <c r="V41" s="5">
        <f t="shared" si="34"/>
        <v>22212.364519999708</v>
      </c>
      <c r="W41" s="5">
        <f t="shared" si="35"/>
        <v>22033.046531133037</v>
      </c>
      <c r="X41" s="5">
        <v>21855.176156774145</v>
      </c>
      <c r="Y41" s="5">
        <f t="shared" si="36"/>
        <v>21726.509706342273</v>
      </c>
      <c r="Z41" s="5">
        <f t="shared" si="37"/>
        <v>21598.60074490742</v>
      </c>
      <c r="AA41" s="5">
        <f t="shared" si="38"/>
        <v>21471.444812957583</v>
      </c>
      <c r="AB41" s="5">
        <f t="shared" si="39"/>
        <v>21345.037477234928</v>
      </c>
      <c r="AC41" s="5">
        <v>21219.374330581228</v>
      </c>
      <c r="AD41" s="5">
        <f t="shared" si="40"/>
        <v>21140.273158731572</v>
      </c>
      <c r="AE41" s="5">
        <f t="shared" si="40"/>
        <v>21061.466858695312</v>
      </c>
      <c r="AF41" s="5">
        <f t="shared" si="40"/>
        <v>20982.954331255023</v>
      </c>
      <c r="AG41" s="5">
        <f t="shared" si="40"/>
        <v>20904.734481290925</v>
      </c>
      <c r="AH41" s="5">
        <v>20826.806217765599</v>
      </c>
      <c r="AI41" s="5">
        <f t="shared" si="41"/>
        <v>20789.544520900246</v>
      </c>
      <c r="AJ41" s="5">
        <f t="shared" si="41"/>
        <v>20752.349489755925</v>
      </c>
      <c r="AK41" s="5">
        <f t="shared" si="41"/>
        <v>20715.221005059528</v>
      </c>
      <c r="AL41" s="5">
        <f t="shared" si="41"/>
        <v>20678.158947751341</v>
      </c>
      <c r="AM41" s="5">
        <v>20641.163198984665</v>
      </c>
      <c r="AN41" s="5">
        <f t="shared" si="42"/>
        <v>20644.914241707986</v>
      </c>
      <c r="AO41" s="5">
        <f t="shared" si="42"/>
        <v>20648.665966094515</v>
      </c>
      <c r="AP41" s="5">
        <f t="shared" si="42"/>
        <v>20652.41837226813</v>
      </c>
      <c r="AQ41" s="5">
        <f t="shared" si="42"/>
        <v>20656.171460352725</v>
      </c>
      <c r="AR41" s="5">
        <v>20659.925230472229</v>
      </c>
      <c r="AS41" s="5"/>
      <c r="AT41" s="8">
        <f t="shared" si="45"/>
        <v>-2.7615693123927754</v>
      </c>
      <c r="AU41" s="8">
        <f t="shared" si="46"/>
        <v>-3.3202826897539839</v>
      </c>
      <c r="AV41" s="8">
        <f t="shared" si="47"/>
        <v>-1.0438034887830683</v>
      </c>
      <c r="AW41" s="8">
        <f t="shared" si="48"/>
        <v>-0.8072890605825167</v>
      </c>
      <c r="AX41" s="8">
        <f t="shared" si="49"/>
        <v>-0.58872300780788978</v>
      </c>
      <c r="AY41" s="8">
        <f t="shared" si="50"/>
        <v>-0.37277805941552389</v>
      </c>
      <c r="AZ41" s="8">
        <f t="shared" si="51"/>
        <v>-0.17891219842228745</v>
      </c>
      <c r="BA41" s="8">
        <f t="shared" si="43"/>
        <v>1.8172632458557381E-2</v>
      </c>
      <c r="BB41" s="5"/>
      <c r="BC41" s="9">
        <f t="shared" si="52"/>
        <v>6.9568003877846438E-3</v>
      </c>
      <c r="BD41" s="9">
        <f t="shared" si="53"/>
        <v>5.7586469917622063E-3</v>
      </c>
      <c r="BE41" s="9">
        <f t="shared" si="54"/>
        <v>4.7276840330525401E-3</v>
      </c>
      <c r="BF41" s="9">
        <f t="shared" si="55"/>
        <v>4.0097420902940146E-3</v>
      </c>
      <c r="BG41" s="9">
        <f t="shared" si="56"/>
        <v>3.4605450066531045E-3</v>
      </c>
      <c r="BH41" s="9">
        <f t="shared" si="16"/>
        <v>3.0414452014452158E-3</v>
      </c>
      <c r="BI41" s="9">
        <f t="shared" si="57"/>
        <v>2.7235363976932511E-3</v>
      </c>
      <c r="BJ41" s="9">
        <f t="shared" si="58"/>
        <v>2.4814678790681128E-3</v>
      </c>
      <c r="BK41" s="9">
        <f t="shared" si="44"/>
        <v>2.2997753176065036E-3</v>
      </c>
    </row>
    <row r="42" spans="1:63">
      <c r="A42" s="7" t="s">
        <v>146</v>
      </c>
      <c r="B42" s="19" t="s">
        <v>147</v>
      </c>
      <c r="C42" t="s">
        <v>148</v>
      </c>
      <c r="D42" s="5">
        <v>146976.79623045615</v>
      </c>
      <c r="E42" s="5">
        <f t="shared" si="20"/>
        <v>148994.0248468814</v>
      </c>
      <c r="F42" s="5">
        <f t="shared" si="21"/>
        <v>151038.93954298241</v>
      </c>
      <c r="G42" s="5">
        <f t="shared" si="22"/>
        <v>153111.92030494497</v>
      </c>
      <c r="H42" s="5">
        <f t="shared" si="23"/>
        <v>155213.3523341931</v>
      </c>
      <c r="I42" s="5">
        <v>157343.62611896713</v>
      </c>
      <c r="J42" s="5">
        <f t="shared" si="24"/>
        <v>157368.24405799722</v>
      </c>
      <c r="K42" s="5">
        <f t="shared" si="25"/>
        <v>157392.86584874304</v>
      </c>
      <c r="L42" s="5">
        <f t="shared" si="26"/>
        <v>157417.49149180725</v>
      </c>
      <c r="M42" s="5">
        <f t="shared" si="27"/>
        <v>157442.12098779256</v>
      </c>
      <c r="N42" s="5">
        <v>157466.7543373018</v>
      </c>
      <c r="O42" s="5">
        <f t="shared" si="28"/>
        <v>160709.33946288083</v>
      </c>
      <c r="P42" s="5">
        <f t="shared" si="29"/>
        <v>164018.69651337111</v>
      </c>
      <c r="Q42" s="5">
        <f t="shared" si="30"/>
        <v>167396.20046885291</v>
      </c>
      <c r="R42" s="5">
        <f t="shared" si="31"/>
        <v>170843.2546232559</v>
      </c>
      <c r="S42" s="5">
        <v>174361.29116740311</v>
      </c>
      <c r="T42" s="5">
        <f t="shared" si="32"/>
        <v>177094.81550008358</v>
      </c>
      <c r="U42" s="5">
        <f t="shared" si="33"/>
        <v>179871.19427154073</v>
      </c>
      <c r="V42" s="5">
        <f t="shared" si="34"/>
        <v>182691.0993261408</v>
      </c>
      <c r="W42" s="5">
        <f t="shared" si="35"/>
        <v>185555.21304099445</v>
      </c>
      <c r="X42" s="5">
        <v>188464.22849108241</v>
      </c>
      <c r="Y42" s="5">
        <f t="shared" si="36"/>
        <v>190668.31679357693</v>
      </c>
      <c r="Z42" s="5">
        <f t="shared" si="37"/>
        <v>192898.1818988318</v>
      </c>
      <c r="AA42" s="5">
        <f t="shared" si="38"/>
        <v>195154.12526643905</v>
      </c>
      <c r="AB42" s="5">
        <f t="shared" si="39"/>
        <v>197436.45188155936</v>
      </c>
      <c r="AC42" s="5">
        <v>199745.47029615342</v>
      </c>
      <c r="AD42" s="5">
        <f t="shared" si="40"/>
        <v>201489.10137692065</v>
      </c>
      <c r="AE42" s="5">
        <f t="shared" si="40"/>
        <v>203247.95307491292</v>
      </c>
      <c r="AF42" s="5">
        <f t="shared" si="40"/>
        <v>205022.15825492676</v>
      </c>
      <c r="AG42" s="5">
        <f t="shared" si="40"/>
        <v>206811.85094157062</v>
      </c>
      <c r="AH42" s="5">
        <v>208617.16632938918</v>
      </c>
      <c r="AI42" s="5">
        <f t="shared" si="41"/>
        <v>209978.33778950258</v>
      </c>
      <c r="AJ42" s="5">
        <f t="shared" si="41"/>
        <v>211348.39053094306</v>
      </c>
      <c r="AK42" s="5">
        <f t="shared" si="41"/>
        <v>212727.38250170636</v>
      </c>
      <c r="AL42" s="5">
        <f t="shared" si="41"/>
        <v>214115.37202788354</v>
      </c>
      <c r="AM42" s="5">
        <v>215512.41781612768</v>
      </c>
      <c r="AN42" s="5">
        <f t="shared" si="42"/>
        <v>216579.17994996725</v>
      </c>
      <c r="AO42" s="5">
        <f t="shared" si="42"/>
        <v>217651.22243591704</v>
      </c>
      <c r="AP42" s="5">
        <f t="shared" si="42"/>
        <v>218728.57141112376</v>
      </c>
      <c r="AQ42" s="5">
        <f t="shared" si="42"/>
        <v>219811.25314211007</v>
      </c>
      <c r="AR42" s="5">
        <v>220899.294025415</v>
      </c>
      <c r="AS42" s="5"/>
      <c r="AT42" s="8">
        <f t="shared" si="45"/>
        <v>1.3724810093576068</v>
      </c>
      <c r="AU42" s="8">
        <f t="shared" si="46"/>
        <v>1.5645971582900486E-2</v>
      </c>
      <c r="AV42" s="8">
        <f t="shared" si="47"/>
        <v>2.0592188739937178</v>
      </c>
      <c r="AW42" s="8">
        <f t="shared" si="48"/>
        <v>1.5677357711557871</v>
      </c>
      <c r="AX42" s="8">
        <f t="shared" si="49"/>
        <v>1.1694995491406068</v>
      </c>
      <c r="AY42" s="8">
        <f t="shared" si="50"/>
        <v>0.8729264689617322</v>
      </c>
      <c r="AZ42" s="8">
        <f t="shared" si="51"/>
        <v>0.6524733721884779</v>
      </c>
      <c r="BA42" s="8">
        <f t="shared" si="43"/>
        <v>0.49498870860875677</v>
      </c>
      <c r="BB42" s="5"/>
      <c r="BC42" s="9">
        <f t="shared" si="52"/>
        <v>3.1302883381372507E-2</v>
      </c>
      <c r="BD42" s="9">
        <f t="shared" si="53"/>
        <v>3.1908466282659885E-2</v>
      </c>
      <c r="BE42" s="9">
        <f t="shared" si="54"/>
        <v>3.1038217956328534E-2</v>
      </c>
      <c r="BF42" s="9">
        <f t="shared" si="55"/>
        <v>3.0719277909552204E-2</v>
      </c>
      <c r="BG42" s="9">
        <f t="shared" si="56"/>
        <v>2.9841395015953464E-2</v>
      </c>
      <c r="BH42" s="9">
        <f t="shared" si="16"/>
        <v>2.863019864196029E-2</v>
      </c>
      <c r="BI42" s="9">
        <f t="shared" si="57"/>
        <v>2.7281016577426775E-2</v>
      </c>
      <c r="BJ42" s="9">
        <f t="shared" si="58"/>
        <v>2.5908769636457961E-2</v>
      </c>
      <c r="BK42" s="9">
        <f t="shared" si="44"/>
        <v>2.4589573215253083E-2</v>
      </c>
    </row>
    <row r="43" spans="1:63">
      <c r="A43" s="7" t="s">
        <v>149</v>
      </c>
      <c r="B43" s="19" t="s">
        <v>150</v>
      </c>
      <c r="C43" t="s">
        <v>151</v>
      </c>
      <c r="D43" s="5">
        <v>276266.33529087045</v>
      </c>
      <c r="E43" s="5">
        <f t="shared" si="20"/>
        <v>278220.96613227675</v>
      </c>
      <c r="F43" s="5">
        <f t="shared" si="21"/>
        <v>280189.42631601734</v>
      </c>
      <c r="G43" s="5">
        <f t="shared" si="22"/>
        <v>282171.81368701789</v>
      </c>
      <c r="H43" s="5">
        <f t="shared" si="23"/>
        <v>284168.22678247339</v>
      </c>
      <c r="I43" s="5">
        <v>286178.76483674615</v>
      </c>
      <c r="J43" s="5">
        <f t="shared" si="24"/>
        <v>287793.3506622063</v>
      </c>
      <c r="K43" s="5">
        <f t="shared" si="25"/>
        <v>289417.04578474956</v>
      </c>
      <c r="L43" s="5">
        <f t="shared" si="26"/>
        <v>291049.90159792348</v>
      </c>
      <c r="M43" s="5">
        <f t="shared" si="27"/>
        <v>292691.96978523169</v>
      </c>
      <c r="N43" s="5">
        <v>294343.30232177011</v>
      </c>
      <c r="O43" s="5">
        <f t="shared" si="28"/>
        <v>301014.34788222692</v>
      </c>
      <c r="P43" s="5">
        <f t="shared" si="29"/>
        <v>307836.58712882729</v>
      </c>
      <c r="Q43" s="5">
        <f t="shared" si="30"/>
        <v>314813.44674042123</v>
      </c>
      <c r="R43" s="5">
        <f t="shared" si="31"/>
        <v>321948.43105867819</v>
      </c>
      <c r="S43" s="5">
        <v>329245.12384825025</v>
      </c>
      <c r="T43" s="5">
        <f t="shared" si="32"/>
        <v>336283.947949077</v>
      </c>
      <c r="U43" s="5">
        <f t="shared" si="33"/>
        <v>343473.25277424458</v>
      </c>
      <c r="V43" s="5">
        <f t="shared" si="34"/>
        <v>350816.25540207094</v>
      </c>
      <c r="W43" s="5">
        <f t="shared" si="35"/>
        <v>358316.24168774183</v>
      </c>
      <c r="X43" s="5">
        <v>365976.56773366907</v>
      </c>
      <c r="Y43" s="5">
        <f t="shared" si="36"/>
        <v>373244.08772020758</v>
      </c>
      <c r="Z43" s="5">
        <f t="shared" si="37"/>
        <v>380655.92527079617</v>
      </c>
      <c r="AA43" s="5">
        <f t="shared" si="38"/>
        <v>388214.94622678543</v>
      </c>
      <c r="AB43" s="5">
        <f t="shared" si="39"/>
        <v>395924.07333906903</v>
      </c>
      <c r="AC43" s="5">
        <v>403786.28739818692</v>
      </c>
      <c r="AD43" s="5">
        <f t="shared" si="40"/>
        <v>411018.77753809205</v>
      </c>
      <c r="AE43" s="5">
        <f t="shared" si="40"/>
        <v>418380.81371573138</v>
      </c>
      <c r="AF43" s="5">
        <f t="shared" si="40"/>
        <v>425874.71631807642</v>
      </c>
      <c r="AG43" s="5">
        <f t="shared" si="40"/>
        <v>433502.84729412408</v>
      </c>
      <c r="AH43" s="5">
        <v>441267.61089934222</v>
      </c>
      <c r="AI43" s="5">
        <f t="shared" si="41"/>
        <v>448324.2314366987</v>
      </c>
      <c r="AJ43" s="5">
        <f t="shared" si="41"/>
        <v>455493.69935323799</v>
      </c>
      <c r="AK43" s="5">
        <f t="shared" si="41"/>
        <v>462777.8192707221</v>
      </c>
      <c r="AL43" s="5">
        <f t="shared" si="41"/>
        <v>470178.42466988828</v>
      </c>
      <c r="AM43" s="5">
        <v>477697.37835195282</v>
      </c>
      <c r="AN43" s="5">
        <f t="shared" si="42"/>
        <v>484467.75146797061</v>
      </c>
      <c r="AO43" s="5">
        <f t="shared" si="42"/>
        <v>491334.08063107455</v>
      </c>
      <c r="AP43" s="5">
        <f t="shared" si="42"/>
        <v>498297.72581992683</v>
      </c>
      <c r="AQ43" s="5">
        <f t="shared" si="42"/>
        <v>505360.06628807652</v>
      </c>
      <c r="AR43" s="5">
        <v>512522.50083714118</v>
      </c>
      <c r="AS43" s="5"/>
      <c r="AT43" s="8">
        <f t="shared" si="45"/>
        <v>0.70751683854217706</v>
      </c>
      <c r="AU43" s="8">
        <f t="shared" si="46"/>
        <v>0.56418785173708574</v>
      </c>
      <c r="AV43" s="8">
        <f t="shared" si="47"/>
        <v>2.2664166324954049</v>
      </c>
      <c r="AW43" s="8">
        <f t="shared" si="48"/>
        <v>2.1378673793422509</v>
      </c>
      <c r="AX43" s="8">
        <f t="shared" si="49"/>
        <v>1.985788333811378</v>
      </c>
      <c r="AY43" s="8">
        <f t="shared" si="50"/>
        <v>1.7911678443832235</v>
      </c>
      <c r="AZ43" s="8">
        <f t="shared" si="51"/>
        <v>1.5991702910110428</v>
      </c>
      <c r="BA43" s="8">
        <f t="shared" si="43"/>
        <v>1.4172933373374219</v>
      </c>
      <c r="BB43" s="5"/>
      <c r="BC43" s="9">
        <f t="shared" si="52"/>
        <v>5.8838762972146429E-2</v>
      </c>
      <c r="BD43" s="9">
        <f t="shared" si="53"/>
        <v>5.8035560091275903E-2</v>
      </c>
      <c r="BE43" s="9">
        <f t="shared" si="54"/>
        <v>5.8017907398275691E-2</v>
      </c>
      <c r="BF43" s="9">
        <f t="shared" si="55"/>
        <v>5.8006983041601727E-2</v>
      </c>
      <c r="BG43" s="9">
        <f t="shared" si="56"/>
        <v>5.794866968529272E-2</v>
      </c>
      <c r="BH43" s="9">
        <f t="shared" si="16"/>
        <v>5.7876063972662629E-2</v>
      </c>
      <c r="BI43" s="9">
        <f t="shared" si="57"/>
        <v>5.7704882200437423E-2</v>
      </c>
      <c r="BJ43" s="9">
        <f t="shared" si="58"/>
        <v>5.7428483504928025E-2</v>
      </c>
      <c r="BK43" s="9">
        <f t="shared" si="44"/>
        <v>5.7051832666108561E-2</v>
      </c>
    </row>
    <row r="44" spans="1:63">
      <c r="A44" s="7" t="s">
        <v>152</v>
      </c>
      <c r="B44" s="19" t="s">
        <v>153</v>
      </c>
      <c r="C44" t="s">
        <v>154</v>
      </c>
      <c r="D44" s="5">
        <v>595593.85520994221</v>
      </c>
      <c r="E44" s="5">
        <f t="shared" si="20"/>
        <v>600844.92392994685</v>
      </c>
      <c r="F44" s="5">
        <f t="shared" si="21"/>
        <v>606142.28883393831</v>
      </c>
      <c r="G44" s="5">
        <f t="shared" si="22"/>
        <v>611486.35809342726</v>
      </c>
      <c r="H44" s="5">
        <f t="shared" si="23"/>
        <v>616877.54347857891</v>
      </c>
      <c r="I44" s="5">
        <v>622316.26038994128</v>
      </c>
      <c r="J44" s="5">
        <f t="shared" si="24"/>
        <v>625011.07669945213</v>
      </c>
      <c r="K44" s="5">
        <f t="shared" si="25"/>
        <v>627717.56237292499</v>
      </c>
      <c r="L44" s="5">
        <f t="shared" si="26"/>
        <v>630435.76794221054</v>
      </c>
      <c r="M44" s="5">
        <f t="shared" si="27"/>
        <v>633165.74415797764</v>
      </c>
      <c r="N44" s="5">
        <v>635907.54199066013</v>
      </c>
      <c r="O44" s="5">
        <f t="shared" si="28"/>
        <v>647083.93736621563</v>
      </c>
      <c r="P44" s="5">
        <f t="shared" si="29"/>
        <v>658456.76352037094</v>
      </c>
      <c r="Q44" s="5">
        <f t="shared" si="30"/>
        <v>670029.47282300785</v>
      </c>
      <c r="R44" s="5">
        <f t="shared" si="31"/>
        <v>681805.57832114794</v>
      </c>
      <c r="S44" s="5">
        <v>693788.65480538399</v>
      </c>
      <c r="T44" s="5">
        <f t="shared" si="32"/>
        <v>706366.97607501061</v>
      </c>
      <c r="U44" s="5">
        <f t="shared" si="33"/>
        <v>719173.3410937906</v>
      </c>
      <c r="V44" s="5">
        <f t="shared" si="34"/>
        <v>732211.88427286001</v>
      </c>
      <c r="W44" s="5">
        <f t="shared" si="35"/>
        <v>745486.81497982901</v>
      </c>
      <c r="X44" s="5">
        <v>759002.41889773554</v>
      </c>
      <c r="Y44" s="5">
        <f t="shared" si="36"/>
        <v>772451.63176105951</v>
      </c>
      <c r="Z44" s="5">
        <f t="shared" si="37"/>
        <v>786139.15918325633</v>
      </c>
      <c r="AA44" s="5">
        <f t="shared" si="38"/>
        <v>800069.22400097421</v>
      </c>
      <c r="AB44" s="5">
        <f t="shared" si="39"/>
        <v>814246.12387780228</v>
      </c>
      <c r="AC44" s="5">
        <v>828674.23263017321</v>
      </c>
      <c r="AD44" s="5">
        <f t="shared" si="40"/>
        <v>842166.77637067786</v>
      </c>
      <c r="AE44" s="5">
        <f t="shared" si="40"/>
        <v>855879.00684623595</v>
      </c>
      <c r="AF44" s="5">
        <f t="shared" si="40"/>
        <v>869814.50101479446</v>
      </c>
      <c r="AG44" s="5">
        <f t="shared" si="40"/>
        <v>883976.89407463151</v>
      </c>
      <c r="AH44" s="5">
        <v>898369.88041262969</v>
      </c>
      <c r="AI44" s="5">
        <f t="shared" si="41"/>
        <v>911221.7046427069</v>
      </c>
      <c r="AJ44" s="5">
        <f t="shared" si="41"/>
        <v>924257.38341826922</v>
      </c>
      <c r="AK44" s="5">
        <f t="shared" si="41"/>
        <v>937479.54691020062</v>
      </c>
      <c r="AL44" s="5">
        <f t="shared" si="41"/>
        <v>950890.86291586235</v>
      </c>
      <c r="AM44" s="5">
        <v>964494.03739736718</v>
      </c>
      <c r="AN44" s="5">
        <f t="shared" si="42"/>
        <v>976486.20337737049</v>
      </c>
      <c r="AO44" s="5">
        <f t="shared" si="42"/>
        <v>988627.47556157596</v>
      </c>
      <c r="AP44" s="5">
        <f t="shared" si="42"/>
        <v>1000919.7078819729</v>
      </c>
      <c r="AQ44" s="5">
        <f t="shared" si="42"/>
        <v>1013364.7773216628</v>
      </c>
      <c r="AR44" s="5">
        <v>1025964.5842014685</v>
      </c>
      <c r="AS44" s="5"/>
      <c r="AT44" s="8">
        <f t="shared" si="45"/>
        <v>0.88165260169679183</v>
      </c>
      <c r="AU44" s="8">
        <f t="shared" si="46"/>
        <v>0.4330300332860082</v>
      </c>
      <c r="AV44" s="8">
        <f t="shared" si="47"/>
        <v>1.7575503728999076</v>
      </c>
      <c r="AW44" s="8">
        <f t="shared" si="48"/>
        <v>1.8129903368274247</v>
      </c>
      <c r="AX44" s="8">
        <f t="shared" si="49"/>
        <v>1.7719591569755</v>
      </c>
      <c r="AY44" s="8">
        <f t="shared" si="50"/>
        <v>1.628208433328493</v>
      </c>
      <c r="AZ44" s="8">
        <f t="shared" si="51"/>
        <v>1.4305715841869349</v>
      </c>
      <c r="BA44" s="8">
        <f t="shared" si="43"/>
        <v>1.2433634128380389</v>
      </c>
      <c r="BB44" s="5"/>
      <c r="BC44" s="9">
        <f t="shared" si="52"/>
        <v>0.12684862829004545</v>
      </c>
      <c r="BD44" s="9">
        <f t="shared" si="53"/>
        <v>0.12620249006330564</v>
      </c>
      <c r="BE44" s="9">
        <f t="shared" si="54"/>
        <v>0.12534351756625817</v>
      </c>
      <c r="BF44" s="9">
        <f t="shared" si="55"/>
        <v>0.12223290132096351</v>
      </c>
      <c r="BG44" s="9">
        <f t="shared" si="56"/>
        <v>0.12018031847069179</v>
      </c>
      <c r="BH44" s="9">
        <f t="shared" si="16"/>
        <v>0.11877670044031409</v>
      </c>
      <c r="BI44" s="9">
        <f t="shared" si="57"/>
        <v>0.1174804740732652</v>
      </c>
      <c r="BJ44" s="9">
        <f t="shared" si="58"/>
        <v>0.11595087690949582</v>
      </c>
      <c r="BK44" s="9">
        <f t="shared" si="44"/>
        <v>0.11420602936185097</v>
      </c>
    </row>
    <row r="45" spans="1:63">
      <c r="A45" s="7" t="s">
        <v>155</v>
      </c>
      <c r="B45" s="19" t="s">
        <v>156</v>
      </c>
      <c r="C45" t="s">
        <v>157</v>
      </c>
      <c r="D45" s="5">
        <v>227890.51152921905</v>
      </c>
      <c r="E45" s="5">
        <f t="shared" si="20"/>
        <v>230044.74251053206</v>
      </c>
      <c r="F45" s="5">
        <f t="shared" si="21"/>
        <v>232219.33726693032</v>
      </c>
      <c r="G45" s="5">
        <f t="shared" si="22"/>
        <v>234414.48829556914</v>
      </c>
      <c r="H45" s="5">
        <f t="shared" si="23"/>
        <v>236630.3899132642</v>
      </c>
      <c r="I45" s="5">
        <v>238867.23827369258</v>
      </c>
      <c r="J45" s="5">
        <f t="shared" si="24"/>
        <v>239595.13120105854</v>
      </c>
      <c r="K45" s="5">
        <f t="shared" si="25"/>
        <v>240325.24221457788</v>
      </c>
      <c r="L45" s="5">
        <f t="shared" si="26"/>
        <v>241057.57807335761</v>
      </c>
      <c r="M45" s="5">
        <f t="shared" si="27"/>
        <v>241792.14555710152</v>
      </c>
      <c r="N45" s="5">
        <v>242528.95146617317</v>
      </c>
      <c r="O45" s="5">
        <f t="shared" si="28"/>
        <v>246556.46697863884</v>
      </c>
      <c r="P45" s="5">
        <f t="shared" si="29"/>
        <v>250650.86473796656</v>
      </c>
      <c r="Q45" s="5">
        <f t="shared" si="30"/>
        <v>254813.25541273886</v>
      </c>
      <c r="R45" s="5">
        <f t="shared" si="31"/>
        <v>259044.76811566591</v>
      </c>
      <c r="S45" s="5">
        <v>263346.55070987489</v>
      </c>
      <c r="T45" s="5">
        <f t="shared" si="32"/>
        <v>267518.20299218211</v>
      </c>
      <c r="U45" s="5">
        <f t="shared" si="33"/>
        <v>271755.93809470307</v>
      </c>
      <c r="V45" s="5">
        <f t="shared" si="34"/>
        <v>276060.80283026688</v>
      </c>
      <c r="W45" s="5">
        <f t="shared" si="35"/>
        <v>280433.86059418338</v>
      </c>
      <c r="X45" s="5">
        <v>284876.1916269249</v>
      </c>
      <c r="Y45" s="5">
        <f t="shared" si="36"/>
        <v>289011.5432788771</v>
      </c>
      <c r="Z45" s="5">
        <f t="shared" si="37"/>
        <v>293206.92498524574</v>
      </c>
      <c r="AA45" s="5">
        <f t="shared" si="38"/>
        <v>297463.20816102438</v>
      </c>
      <c r="AB45" s="5">
        <f t="shared" si="39"/>
        <v>301781.27687093843</v>
      </c>
      <c r="AC45" s="5">
        <v>306162.02801307256</v>
      </c>
      <c r="AD45" s="5">
        <f t="shared" si="40"/>
        <v>310063.83431163663</v>
      </c>
      <c r="AE45" s="5">
        <f t="shared" si="40"/>
        <v>314015.36621624767</v>
      </c>
      <c r="AF45" s="5">
        <f t="shared" si="40"/>
        <v>318017.25744260231</v>
      </c>
      <c r="AG45" s="5">
        <f t="shared" si="40"/>
        <v>322070.14978263032</v>
      </c>
      <c r="AH45" s="5">
        <v>326174.69320742006</v>
      </c>
      <c r="AI45" s="5">
        <f t="shared" si="41"/>
        <v>329723.54714193015</v>
      </c>
      <c r="AJ45" s="5">
        <f t="shared" si="41"/>
        <v>333311.01340446802</v>
      </c>
      <c r="AK45" s="5">
        <f t="shared" si="41"/>
        <v>336937.51210583653</v>
      </c>
      <c r="AL45" s="5">
        <f t="shared" si="41"/>
        <v>340603.4679277385</v>
      </c>
      <c r="AM45" s="5">
        <v>344309.31017250923</v>
      </c>
      <c r="AN45" s="5">
        <f t="shared" si="42"/>
        <v>347316.98547212937</v>
      </c>
      <c r="AO45" s="5">
        <f t="shared" si="42"/>
        <v>350350.93398144981</v>
      </c>
      <c r="AP45" s="5">
        <f t="shared" si="42"/>
        <v>353411.38520714245</v>
      </c>
      <c r="AQ45" s="5">
        <f t="shared" si="42"/>
        <v>356498.57066070882</v>
      </c>
      <c r="AR45" s="5">
        <v>359612.72387599346</v>
      </c>
      <c r="AS45" s="5"/>
      <c r="AT45" s="8">
        <f t="shared" si="45"/>
        <v>0.94529209086302579</v>
      </c>
      <c r="AU45" s="8">
        <f t="shared" si="46"/>
        <v>0.30472698249726093</v>
      </c>
      <c r="AV45" s="8">
        <f t="shared" si="47"/>
        <v>1.6606328803707493</v>
      </c>
      <c r="AW45" s="8">
        <f t="shared" si="48"/>
        <v>1.5840922431154425</v>
      </c>
      <c r="AX45" s="8">
        <f t="shared" si="49"/>
        <v>1.451631190495517</v>
      </c>
      <c r="AY45" s="8">
        <f t="shared" si="50"/>
        <v>1.2744252851622395</v>
      </c>
      <c r="AZ45" s="8">
        <f t="shared" si="51"/>
        <v>1.0880224641625746</v>
      </c>
      <c r="BA45" s="8">
        <f t="shared" si="43"/>
        <v>0.87353876609179704</v>
      </c>
      <c r="BB45" s="5"/>
      <c r="BC45" s="9">
        <f t="shared" si="52"/>
        <v>4.8535757269706076E-2</v>
      </c>
      <c r="BD45" s="9">
        <f t="shared" si="53"/>
        <v>4.844102939845376E-2</v>
      </c>
      <c r="BE45" s="9">
        <f t="shared" si="54"/>
        <v>4.7804798466870427E-2</v>
      </c>
      <c r="BF45" s="9">
        <f t="shared" si="55"/>
        <v>4.639685691482779E-2</v>
      </c>
      <c r="BG45" s="9">
        <f t="shared" si="56"/>
        <v>4.5107249439549579E-2</v>
      </c>
      <c r="BH45" s="9">
        <f t="shared" si="16"/>
        <v>4.3883246341674259E-2</v>
      </c>
      <c r="BI45" s="9">
        <f t="shared" si="57"/>
        <v>4.2654098745061667E-2</v>
      </c>
      <c r="BJ45" s="9">
        <f t="shared" si="58"/>
        <v>4.1392652411139742E-2</v>
      </c>
      <c r="BK45" s="9">
        <f t="shared" ref="BK45:BK58" si="59">AR45/AR$60</f>
        <v>4.0030564343351657E-2</v>
      </c>
    </row>
    <row r="46" spans="1:63">
      <c r="A46" s="7" t="s">
        <v>158</v>
      </c>
      <c r="B46" s="19" t="s">
        <v>159</v>
      </c>
      <c r="C46" t="s">
        <v>160</v>
      </c>
      <c r="D46" s="5">
        <v>163343.88691151989</v>
      </c>
      <c r="E46" s="5">
        <f t="shared" si="20"/>
        <v>166267.27224825692</v>
      </c>
      <c r="F46" s="5">
        <f t="shared" si="21"/>
        <v>169242.97776659756</v>
      </c>
      <c r="G46" s="5">
        <f t="shared" si="22"/>
        <v>172271.93984717168</v>
      </c>
      <c r="H46" s="5">
        <f t="shared" si="23"/>
        <v>175355.1116291268</v>
      </c>
      <c r="I46" s="5">
        <v>178493.46331005733</v>
      </c>
      <c r="J46" s="5">
        <f t="shared" si="24"/>
        <v>179631.52395640369</v>
      </c>
      <c r="K46" s="5">
        <f t="shared" si="25"/>
        <v>180776.84079023582</v>
      </c>
      <c r="L46" s="5">
        <f t="shared" si="26"/>
        <v>181929.46007644918</v>
      </c>
      <c r="M46" s="5">
        <f t="shared" si="27"/>
        <v>183089.42837492065</v>
      </c>
      <c r="N46" s="5">
        <v>184256.79254238939</v>
      </c>
      <c r="O46" s="5">
        <f t="shared" si="28"/>
        <v>189338.34979603565</v>
      </c>
      <c r="P46" s="5">
        <f t="shared" si="29"/>
        <v>194560.04963962818</v>
      </c>
      <c r="Q46" s="5">
        <f t="shared" si="30"/>
        <v>199925.75701939047</v>
      </c>
      <c r="R46" s="5">
        <f t="shared" si="31"/>
        <v>205439.44347162198</v>
      </c>
      <c r="S46" s="5">
        <v>211105.19006231078</v>
      </c>
      <c r="T46" s="5">
        <f t="shared" si="32"/>
        <v>215955.56972337895</v>
      </c>
      <c r="U46" s="5">
        <f t="shared" si="33"/>
        <v>220917.39232362623</v>
      </c>
      <c r="V46" s="5">
        <f t="shared" si="34"/>
        <v>225993.21839017846</v>
      </c>
      <c r="W46" s="5">
        <f t="shared" si="35"/>
        <v>231185.66728115795</v>
      </c>
      <c r="X46" s="5">
        <v>236497.41853739196</v>
      </c>
      <c r="Y46" s="5">
        <f t="shared" si="36"/>
        <v>241039.44684789679</v>
      </c>
      <c r="Z46" s="5">
        <f t="shared" si="37"/>
        <v>245668.70664406015</v>
      </c>
      <c r="AA46" s="5">
        <f t="shared" si="38"/>
        <v>250386.87324174758</v>
      </c>
      <c r="AB46" s="5">
        <f t="shared" si="39"/>
        <v>255195.6541319415</v>
      </c>
      <c r="AC46" s="5">
        <v>260096.78959867734</v>
      </c>
      <c r="AD46" s="5">
        <f t="shared" si="40"/>
        <v>264372.89362319867</v>
      </c>
      <c r="AE46" s="5">
        <f t="shared" si="40"/>
        <v>268719.29865242192</v>
      </c>
      <c r="AF46" s="5">
        <f t="shared" si="40"/>
        <v>273137.16046535375</v>
      </c>
      <c r="AG46" s="5">
        <f t="shared" si="40"/>
        <v>277627.65384250908</v>
      </c>
      <c r="AH46" s="5">
        <v>282191.97287830396</v>
      </c>
      <c r="AI46" s="5">
        <f t="shared" si="41"/>
        <v>286253.3684106851</v>
      </c>
      <c r="AJ46" s="5">
        <f t="shared" si="41"/>
        <v>290373.21682357235</v>
      </c>
      <c r="AK46" s="5">
        <f t="shared" si="41"/>
        <v>294552.3593891866</v>
      </c>
      <c r="AL46" s="5">
        <f t="shared" si="41"/>
        <v>298791.64948760293</v>
      </c>
      <c r="AM46" s="5">
        <v>303091.9527810103</v>
      </c>
      <c r="AN46" s="5">
        <f t="shared" si="42"/>
        <v>307040.96967052197</v>
      </c>
      <c r="AO46" s="5">
        <f t="shared" si="42"/>
        <v>311041.43871589116</v>
      </c>
      <c r="AP46" s="5">
        <f t="shared" si="42"/>
        <v>315094.0302926611</v>
      </c>
      <c r="AQ46" s="5">
        <f t="shared" si="42"/>
        <v>319199.42351076828</v>
      </c>
      <c r="AR46" s="5">
        <v>323358.3063283441</v>
      </c>
      <c r="AS46" s="5"/>
      <c r="AT46" s="8">
        <f t="shared" si="45"/>
        <v>1.7897121171853714</v>
      </c>
      <c r="AU46" s="8">
        <f t="shared" si="46"/>
        <v>0.63759233825244621</v>
      </c>
      <c r="AV46" s="8">
        <f t="shared" si="47"/>
        <v>2.7578669874421147</v>
      </c>
      <c r="AW46" s="8">
        <f t="shared" si="48"/>
        <v>2.2976127018177639</v>
      </c>
      <c r="AX46" s="8">
        <f t="shared" si="49"/>
        <v>1.9205403334187743</v>
      </c>
      <c r="AY46" s="8">
        <f t="shared" si="50"/>
        <v>1.6440433698236889</v>
      </c>
      <c r="AZ46" s="8">
        <f t="shared" si="51"/>
        <v>1.4392314178733212</v>
      </c>
      <c r="BA46" s="8">
        <f t="shared" si="43"/>
        <v>1.3029105039832345</v>
      </c>
      <c r="BB46" s="5"/>
      <c r="BC46" s="9">
        <f t="shared" si="52"/>
        <v>3.4788720221075792E-2</v>
      </c>
      <c r="BD46" s="9">
        <f t="shared" si="53"/>
        <v>3.6197542895050831E-2</v>
      </c>
      <c r="BE46" s="9">
        <f t="shared" si="54"/>
        <v>3.6318793201352825E-2</v>
      </c>
      <c r="BF46" s="9">
        <f t="shared" si="55"/>
        <v>3.7192882423924919E-2</v>
      </c>
      <c r="BG46" s="9">
        <f t="shared" si="56"/>
        <v>3.7446962446571266E-2</v>
      </c>
      <c r="BH46" s="9">
        <f t="shared" ref="BH46:BH58" si="60">AC46/AC$60</f>
        <v>3.7280558809696752E-2</v>
      </c>
      <c r="BI46" s="9">
        <f t="shared" si="57"/>
        <v>3.6902446838696444E-2</v>
      </c>
      <c r="BJ46" s="9">
        <f t="shared" si="58"/>
        <v>3.6437527186796458E-2</v>
      </c>
      <c r="BK46" s="9">
        <f t="shared" si="59"/>
        <v>3.5994876232181353E-2</v>
      </c>
    </row>
    <row r="47" spans="1:63">
      <c r="A47" s="7" t="s">
        <v>161</v>
      </c>
      <c r="B47" s="19" t="s">
        <v>162</v>
      </c>
      <c r="C47" t="s">
        <v>163</v>
      </c>
      <c r="D47" s="5">
        <v>341293.02952100296</v>
      </c>
      <c r="E47" s="5">
        <f t="shared" si="20"/>
        <v>347717.55165357504</v>
      </c>
      <c r="F47" s="5">
        <f t="shared" si="21"/>
        <v>354263.00940762705</v>
      </c>
      <c r="G47" s="5">
        <f t="shared" si="22"/>
        <v>360931.67928314471</v>
      </c>
      <c r="H47" s="5">
        <f t="shared" si="23"/>
        <v>367725.88063309714</v>
      </c>
      <c r="I47" s="5">
        <v>374647.9764701043</v>
      </c>
      <c r="J47" s="5">
        <f t="shared" si="24"/>
        <v>378032.14727152587</v>
      </c>
      <c r="K47" s="5">
        <f t="shared" si="25"/>
        <v>381446.88706766377</v>
      </c>
      <c r="L47" s="5">
        <f t="shared" si="26"/>
        <v>384892.47198625881</v>
      </c>
      <c r="M47" s="5">
        <f t="shared" si="27"/>
        <v>388369.18064929574</v>
      </c>
      <c r="N47" s="5">
        <v>391877.2941955335</v>
      </c>
      <c r="O47" s="5">
        <f t="shared" si="28"/>
        <v>403079.16372135695</v>
      </c>
      <c r="P47" s="5">
        <f t="shared" si="29"/>
        <v>414601.24031896587</v>
      </c>
      <c r="Q47" s="5">
        <f t="shared" si="30"/>
        <v>426452.67715414078</v>
      </c>
      <c r="R47" s="5">
        <f t="shared" si="31"/>
        <v>438642.88903723902</v>
      </c>
      <c r="S47" s="5">
        <v>451181.55990234326</v>
      </c>
      <c r="T47" s="5">
        <f t="shared" si="32"/>
        <v>462524.63620181225</v>
      </c>
      <c r="U47" s="5">
        <f t="shared" si="33"/>
        <v>474152.88678890822</v>
      </c>
      <c r="V47" s="5">
        <f t="shared" si="34"/>
        <v>486073.48118027521</v>
      </c>
      <c r="W47" s="5">
        <f t="shared" si="35"/>
        <v>498293.76914011507</v>
      </c>
      <c r="X47" s="5">
        <v>510821.28521175979</v>
      </c>
      <c r="Y47" s="5">
        <f t="shared" si="36"/>
        <v>522037.42513281264</v>
      </c>
      <c r="Z47" s="5">
        <f t="shared" si="37"/>
        <v>533499.83864968189</v>
      </c>
      <c r="AA47" s="5">
        <f t="shared" si="38"/>
        <v>545213.93320953054</v>
      </c>
      <c r="AB47" s="5">
        <f t="shared" si="39"/>
        <v>557185.23499123019</v>
      </c>
      <c r="AC47" s="5">
        <v>569419.39151236217</v>
      </c>
      <c r="AD47" s="5">
        <f t="shared" si="40"/>
        <v>580342.04773196368</v>
      </c>
      <c r="AE47" s="5">
        <f t="shared" si="40"/>
        <v>591474.22336848336</v>
      </c>
      <c r="AF47" s="5">
        <f t="shared" si="40"/>
        <v>602819.93744304427</v>
      </c>
      <c r="AG47" s="5">
        <f t="shared" si="40"/>
        <v>614383.28607000981</v>
      </c>
      <c r="AH47" s="5">
        <v>626168.44393579371</v>
      </c>
      <c r="AI47" s="5">
        <f t="shared" si="41"/>
        <v>636680.66377302387</v>
      </c>
      <c r="AJ47" s="5">
        <f t="shared" si="41"/>
        <v>647369.36450285802</v>
      </c>
      <c r="AK47" s="5">
        <f t="shared" si="41"/>
        <v>658237.50891583296</v>
      </c>
      <c r="AL47" s="5">
        <f t="shared" si="41"/>
        <v>669288.10954230512</v>
      </c>
      <c r="AM47" s="5">
        <v>680524.22948749096</v>
      </c>
      <c r="AN47" s="5">
        <f t="shared" si="42"/>
        <v>690797.38528756157</v>
      </c>
      <c r="AO47" s="5">
        <f t="shared" si="42"/>
        <v>701225.6240744231</v>
      </c>
      <c r="AP47" s="5">
        <f t="shared" si="42"/>
        <v>711811.28697219165</v>
      </c>
      <c r="AQ47" s="5">
        <f t="shared" si="42"/>
        <v>722556.75044646242</v>
      </c>
      <c r="AR47" s="5">
        <v>733464.42683782254</v>
      </c>
      <c r="AS47" s="5"/>
      <c r="AT47" s="8">
        <f t="shared" si="45"/>
        <v>1.8824064885206493</v>
      </c>
      <c r="AU47" s="8">
        <f t="shared" si="46"/>
        <v>0.90329349521833802</v>
      </c>
      <c r="AV47" s="8">
        <f t="shared" si="47"/>
        <v>2.8585145635495968</v>
      </c>
      <c r="AW47" s="8">
        <f t="shared" si="48"/>
        <v>2.5140824243624182</v>
      </c>
      <c r="AX47" s="8">
        <f t="shared" si="49"/>
        <v>2.1957072357318141</v>
      </c>
      <c r="AY47" s="8">
        <f t="shared" si="50"/>
        <v>1.9182093870374173</v>
      </c>
      <c r="AZ47" s="8">
        <f t="shared" si="51"/>
        <v>1.6788166090190293</v>
      </c>
      <c r="BA47" s="8">
        <f t="shared" si="43"/>
        <v>1.509594420731708</v>
      </c>
      <c r="BB47" s="5"/>
      <c r="BC47" s="9">
        <f t="shared" si="52"/>
        <v>7.268804448029928E-2</v>
      </c>
      <c r="BD47" s="9">
        <f t="shared" si="53"/>
        <v>7.597665453587775E-2</v>
      </c>
      <c r="BE47" s="9">
        <f t="shared" si="54"/>
        <v>7.7242799094741688E-2</v>
      </c>
      <c r="BF47" s="9">
        <f t="shared" si="55"/>
        <v>7.9489958083635043E-2</v>
      </c>
      <c r="BG47" s="9">
        <f t="shared" si="56"/>
        <v>8.0883358484564821E-2</v>
      </c>
      <c r="BH47" s="9">
        <f t="shared" si="60"/>
        <v>8.1616820974272836E-2</v>
      </c>
      <c r="BI47" s="9">
        <f t="shared" si="57"/>
        <v>8.1884496850571017E-2</v>
      </c>
      <c r="BJ47" s="9">
        <f t="shared" si="58"/>
        <v>8.1812202157475936E-2</v>
      </c>
      <c r="BK47" s="9">
        <f t="shared" si="59"/>
        <v>8.1646151492169264E-2</v>
      </c>
    </row>
    <row r="48" spans="1:63">
      <c r="A48" s="7" t="s">
        <v>164</v>
      </c>
      <c r="B48" s="19" t="s">
        <v>165</v>
      </c>
      <c r="C48" t="s">
        <v>166</v>
      </c>
      <c r="D48" s="5">
        <v>368990.040143191</v>
      </c>
      <c r="E48" s="5">
        <f t="shared" si="20"/>
        <v>363457.00493280182</v>
      </c>
      <c r="F48" s="5">
        <f t="shared" si="21"/>
        <v>358006.93802862358</v>
      </c>
      <c r="G48" s="5">
        <f t="shared" si="22"/>
        <v>352638.59531425842</v>
      </c>
      <c r="H48" s="5">
        <f t="shared" si="23"/>
        <v>347350.75132893346</v>
      </c>
      <c r="I48" s="5">
        <v>342142.19898775837</v>
      </c>
      <c r="J48" s="5">
        <f t="shared" si="24"/>
        <v>339875.91126178316</v>
      </c>
      <c r="K48" s="5">
        <f t="shared" si="25"/>
        <v>337624.6350137025</v>
      </c>
      <c r="L48" s="5">
        <f t="shared" si="26"/>
        <v>335388.27081021591</v>
      </c>
      <c r="M48" s="5">
        <f t="shared" si="27"/>
        <v>333166.7198766509</v>
      </c>
      <c r="N48" s="5">
        <v>330959.88409260043</v>
      </c>
      <c r="O48" s="5">
        <f t="shared" si="28"/>
        <v>333576.82272690494</v>
      </c>
      <c r="P48" s="5">
        <f t="shared" si="29"/>
        <v>336214.45380203042</v>
      </c>
      <c r="Q48" s="5">
        <f t="shared" si="30"/>
        <v>338872.94093553431</v>
      </c>
      <c r="R48" s="5">
        <f t="shared" si="31"/>
        <v>341552.44903871714</v>
      </c>
      <c r="S48" s="5">
        <v>344253.14432685263</v>
      </c>
      <c r="T48" s="5">
        <f t="shared" si="32"/>
        <v>348548.59958263923</v>
      </c>
      <c r="U48" s="5">
        <f t="shared" si="33"/>
        <v>352897.65183865238</v>
      </c>
      <c r="V48" s="5">
        <f t="shared" si="34"/>
        <v>357300.96985716803</v>
      </c>
      <c r="W48" s="5">
        <f t="shared" si="35"/>
        <v>361759.23074501468</v>
      </c>
      <c r="X48" s="5">
        <v>366273.12005769333</v>
      </c>
      <c r="Y48" s="5">
        <f t="shared" si="36"/>
        <v>371806.06435383705</v>
      </c>
      <c r="Z48" s="5">
        <f t="shared" si="37"/>
        <v>377422.58964707766</v>
      </c>
      <c r="AA48" s="5">
        <f t="shared" si="38"/>
        <v>383123.95851710188</v>
      </c>
      <c r="AB48" s="5">
        <f t="shared" si="39"/>
        <v>388911.45261620282</v>
      </c>
      <c r="AC48" s="5">
        <v>394786.3729573919</v>
      </c>
      <c r="AD48" s="5">
        <f t="shared" si="40"/>
        <v>401058.30166193628</v>
      </c>
      <c r="AE48" s="5">
        <f t="shared" si="40"/>
        <v>407429.87182416371</v>
      </c>
      <c r="AF48" s="5">
        <f t="shared" si="40"/>
        <v>413902.66643721028</v>
      </c>
      <c r="AG48" s="5">
        <f t="shared" si="40"/>
        <v>420478.29364305397</v>
      </c>
      <c r="AH48" s="5">
        <v>427158.38713205163</v>
      </c>
      <c r="AI48" s="5">
        <f t="shared" si="41"/>
        <v>433875.68541667488</v>
      </c>
      <c r="AJ48" s="5">
        <f t="shared" si="41"/>
        <v>440698.61687532417</v>
      </c>
      <c r="AK48" s="5">
        <f t="shared" si="41"/>
        <v>447628.84264719294</v>
      </c>
      <c r="AL48" s="5">
        <f t="shared" si="41"/>
        <v>454668.04999379325</v>
      </c>
      <c r="AM48" s="5">
        <v>461817.95270974335</v>
      </c>
      <c r="AN48" s="5">
        <f t="shared" si="42"/>
        <v>468660.8744759977</v>
      </c>
      <c r="AO48" s="5">
        <f t="shared" si="42"/>
        <v>475605.1902613116</v>
      </c>
      <c r="AP48" s="5">
        <f t="shared" si="42"/>
        <v>482652.40245712717</v>
      </c>
      <c r="AQ48" s="5">
        <f t="shared" si="42"/>
        <v>489804.03571635787</v>
      </c>
      <c r="AR48" s="5">
        <v>497061.6372832444</v>
      </c>
      <c r="AS48" s="5"/>
      <c r="AT48" s="8">
        <f t="shared" si="45"/>
        <v>-1.4995080106341208</v>
      </c>
      <c r="AU48" s="8">
        <f t="shared" si="46"/>
        <v>-0.66238182038933502</v>
      </c>
      <c r="AV48" s="8">
        <f t="shared" si="47"/>
        <v>0.79071173277673878</v>
      </c>
      <c r="AW48" s="8">
        <f t="shared" si="48"/>
        <v>1.2477606454941448</v>
      </c>
      <c r="AX48" s="8">
        <f t="shared" si="49"/>
        <v>1.5106061551205752</v>
      </c>
      <c r="AY48" s="8">
        <f t="shared" si="50"/>
        <v>1.5886892593481861</v>
      </c>
      <c r="AZ48" s="8">
        <f t="shared" si="51"/>
        <v>1.5725544638660383</v>
      </c>
      <c r="BA48" s="8">
        <f t="shared" si="43"/>
        <v>1.4817357632164629</v>
      </c>
      <c r="BB48" s="5"/>
      <c r="BC48" s="9">
        <f t="shared" si="52"/>
        <v>7.858690957843055E-2</v>
      </c>
      <c r="BD48" s="9">
        <f t="shared" si="53"/>
        <v>6.9384652493145821E-2</v>
      </c>
      <c r="BE48" s="9">
        <f t="shared" si="54"/>
        <v>6.5235389276287151E-2</v>
      </c>
      <c r="BF48" s="9">
        <f t="shared" si="55"/>
        <v>6.065112239654491E-2</v>
      </c>
      <c r="BG48" s="9">
        <f t="shared" si="56"/>
        <v>5.7995625731620239E-2</v>
      </c>
      <c r="BH48" s="9">
        <f t="shared" si="60"/>
        <v>5.658607557984164E-2</v>
      </c>
      <c r="BI48" s="9">
        <f t="shared" si="57"/>
        <v>5.5859808881387876E-2</v>
      </c>
      <c r="BJ48" s="9">
        <f t="shared" si="58"/>
        <v>5.5519468771149279E-2</v>
      </c>
      <c r="BK48" s="9">
        <f t="shared" si="59"/>
        <v>5.533079486013965E-2</v>
      </c>
    </row>
    <row r="49" spans="1:63">
      <c r="A49" s="7" t="s">
        <v>167</v>
      </c>
      <c r="B49" s="19" t="s">
        <v>168</v>
      </c>
      <c r="C49" t="s">
        <v>169</v>
      </c>
      <c r="D49" s="5">
        <v>50826.462226561212</v>
      </c>
      <c r="E49" s="5">
        <f t="shared" si="20"/>
        <v>51296.857907238846</v>
      </c>
      <c r="F49" s="5">
        <f t="shared" si="21"/>
        <v>51771.607070073347</v>
      </c>
      <c r="G49" s="5">
        <f t="shared" si="22"/>
        <v>52250.750006265655</v>
      </c>
      <c r="H49" s="5">
        <f t="shared" si="23"/>
        <v>52734.327379909213</v>
      </c>
      <c r="I49" s="5">
        <v>53222.380231441064</v>
      </c>
      <c r="J49" s="5">
        <f t="shared" si="24"/>
        <v>53140.808579148907</v>
      </c>
      <c r="K49" s="5">
        <f t="shared" si="25"/>
        <v>53059.361948218604</v>
      </c>
      <c r="L49" s="5">
        <f t="shared" si="26"/>
        <v>52978.040147035295</v>
      </c>
      <c r="M49" s="5">
        <f t="shared" si="27"/>
        <v>52896.842984277799</v>
      </c>
      <c r="N49" s="5">
        <v>52815.770268918153</v>
      </c>
      <c r="O49" s="5">
        <f t="shared" si="28"/>
        <v>53769.454400834889</v>
      </c>
      <c r="P49" s="5">
        <f t="shared" si="29"/>
        <v>54740.359022367491</v>
      </c>
      <c r="Q49" s="5">
        <f t="shared" si="30"/>
        <v>55728.795080560878</v>
      </c>
      <c r="R49" s="5">
        <f t="shared" si="31"/>
        <v>56735.079137170535</v>
      </c>
      <c r="S49" s="5">
        <v>57759.533470046248</v>
      </c>
      <c r="T49" s="5">
        <f t="shared" si="32"/>
        <v>58609.591025029236</v>
      </c>
      <c r="U49" s="5">
        <f t="shared" si="33"/>
        <v>59472.15903159263</v>
      </c>
      <c r="V49" s="5">
        <f t="shared" si="34"/>
        <v>60347.421608326782</v>
      </c>
      <c r="W49" s="5">
        <f t="shared" si="35"/>
        <v>61235.56558352882</v>
      </c>
      <c r="X49" s="5">
        <v>62136.780535081882</v>
      </c>
      <c r="Y49" s="5">
        <f t="shared" si="36"/>
        <v>62860.325397027264</v>
      </c>
      <c r="Z49" s="5">
        <f t="shared" si="37"/>
        <v>63592.295497015868</v>
      </c>
      <c r="AA49" s="5">
        <f t="shared" si="38"/>
        <v>64332.788941799357</v>
      </c>
      <c r="AB49" s="5">
        <f t="shared" si="39"/>
        <v>65081.904980522595</v>
      </c>
      <c r="AC49" s="5">
        <v>65839.744018026162</v>
      </c>
      <c r="AD49" s="5">
        <f t="shared" si="40"/>
        <v>66425.436495254587</v>
      </c>
      <c r="AE49" s="5">
        <f t="shared" si="40"/>
        <v>67016.33913365539</v>
      </c>
      <c r="AF49" s="5">
        <f t="shared" si="40"/>
        <v>67612.49828140701</v>
      </c>
      <c r="AG49" s="5">
        <f t="shared" si="40"/>
        <v>68213.960698988682</v>
      </c>
      <c r="AH49" s="5">
        <v>68820.77356284819</v>
      </c>
      <c r="AI49" s="5">
        <f t="shared" si="41"/>
        <v>69270.329518462153</v>
      </c>
      <c r="AJ49" s="5">
        <f t="shared" si="41"/>
        <v>69722.822095488009</v>
      </c>
      <c r="AK49" s="5">
        <f t="shared" si="41"/>
        <v>70178.270476733174</v>
      </c>
      <c r="AL49" s="5">
        <f t="shared" si="41"/>
        <v>70636.69397031235</v>
      </c>
      <c r="AM49" s="5">
        <v>71098.112010466109</v>
      </c>
      <c r="AN49" s="5">
        <f t="shared" si="42"/>
        <v>71447.108236387401</v>
      </c>
      <c r="AO49" s="5">
        <f t="shared" si="42"/>
        <v>71797.817564981364</v>
      </c>
      <c r="AP49" s="5">
        <f t="shared" si="42"/>
        <v>72150.248405280974</v>
      </c>
      <c r="AQ49" s="5">
        <f t="shared" si="42"/>
        <v>72504.40920759624</v>
      </c>
      <c r="AR49" s="5">
        <v>72860.308463716807</v>
      </c>
      <c r="AS49" s="5"/>
      <c r="AT49" s="8">
        <f t="shared" si="45"/>
        <v>0.92549365049414689</v>
      </c>
      <c r="AU49" s="8">
        <f t="shared" si="46"/>
        <v>-0.15326569750814256</v>
      </c>
      <c r="AV49" s="8">
        <f t="shared" si="47"/>
        <v>1.8056806273219816</v>
      </c>
      <c r="AW49" s="8">
        <f t="shared" si="48"/>
        <v>1.4717181803828527</v>
      </c>
      <c r="AX49" s="8">
        <f t="shared" si="49"/>
        <v>1.1644389292697177</v>
      </c>
      <c r="AY49" s="8">
        <f t="shared" si="50"/>
        <v>0.8895728347122267</v>
      </c>
      <c r="AZ49" s="8">
        <f t="shared" si="51"/>
        <v>0.65322711783153409</v>
      </c>
      <c r="BA49" s="8">
        <f t="shared" ref="BA49:BA58" si="61">100*(((AR49/AM49)^(1/5))-1)</f>
        <v>0.49086567287457417</v>
      </c>
      <c r="BB49" s="5"/>
      <c r="BC49" s="9">
        <f t="shared" si="52"/>
        <v>1.0824938769730065E-2</v>
      </c>
      <c r="BD49" s="9">
        <f t="shared" si="53"/>
        <v>1.0793220971110724E-2</v>
      </c>
      <c r="BE49" s="9">
        <f t="shared" si="54"/>
        <v>1.041049836860534E-2</v>
      </c>
      <c r="BF49" s="9">
        <f t="shared" si="55"/>
        <v>1.0176175851375804E-2</v>
      </c>
      <c r="BG49" s="9">
        <f t="shared" si="56"/>
        <v>9.8387276344843577E-3</v>
      </c>
      <c r="BH49" s="9">
        <f t="shared" si="60"/>
        <v>9.4370347771946753E-3</v>
      </c>
      <c r="BI49" s="9">
        <f t="shared" si="57"/>
        <v>8.99974195543898E-3</v>
      </c>
      <c r="BJ49" s="9">
        <f t="shared" si="58"/>
        <v>8.5473710718510718E-3</v>
      </c>
      <c r="BK49" s="9">
        <f t="shared" si="59"/>
        <v>8.1105007481298685E-3</v>
      </c>
    </row>
    <row r="50" spans="1:63">
      <c r="A50" s="7" t="s">
        <v>170</v>
      </c>
      <c r="B50" s="19" t="s">
        <v>171</v>
      </c>
      <c r="C50" t="s">
        <v>172</v>
      </c>
      <c r="D50" s="5">
        <v>89004.870258862546</v>
      </c>
      <c r="E50" s="5">
        <f t="shared" si="20"/>
        <v>91099.694881845542</v>
      </c>
      <c r="F50" s="5">
        <f t="shared" si="21"/>
        <v>93243.823438290754</v>
      </c>
      <c r="G50" s="5">
        <f t="shared" si="22"/>
        <v>95438.416348897925</v>
      </c>
      <c r="H50" s="5">
        <f t="shared" si="23"/>
        <v>97684.661346106572</v>
      </c>
      <c r="I50" s="5">
        <v>99983.77411690689</v>
      </c>
      <c r="J50" s="5">
        <f t="shared" si="24"/>
        <v>100259.59413997075</v>
      </c>
      <c r="K50" s="5">
        <f t="shared" si="25"/>
        <v>100536.17505334702</v>
      </c>
      <c r="L50" s="5">
        <f t="shared" si="26"/>
        <v>100813.5189560641</v>
      </c>
      <c r="M50" s="5">
        <f t="shared" si="27"/>
        <v>101091.62795294091</v>
      </c>
      <c r="N50" s="5">
        <v>101370.50415460275</v>
      </c>
      <c r="O50" s="5">
        <f t="shared" si="28"/>
        <v>104089.18604041655</v>
      </c>
      <c r="P50" s="5">
        <f t="shared" si="29"/>
        <v>106880.78096200828</v>
      </c>
      <c r="Q50" s="5">
        <f t="shared" si="30"/>
        <v>109747.24439302646</v>
      </c>
      <c r="R50" s="5">
        <f t="shared" si="31"/>
        <v>112690.58425147535</v>
      </c>
      <c r="S50" s="5">
        <v>115712.86230623387</v>
      </c>
      <c r="T50" s="5">
        <f t="shared" si="32"/>
        <v>118068.05905592495</v>
      </c>
      <c r="U50" s="5">
        <f t="shared" si="33"/>
        <v>120471.19301518117</v>
      </c>
      <c r="V50" s="5">
        <f t="shared" si="34"/>
        <v>122923.2398884999</v>
      </c>
      <c r="W50" s="5">
        <f t="shared" si="35"/>
        <v>125425.19523967519</v>
      </c>
      <c r="X50" s="5">
        <v>127978.07489600992</v>
      </c>
      <c r="Y50" s="5">
        <f t="shared" si="36"/>
        <v>129896.32988194069</v>
      </c>
      <c r="Z50" s="5">
        <f t="shared" si="37"/>
        <v>131843.33746626801</v>
      </c>
      <c r="AA50" s="5">
        <f t="shared" si="38"/>
        <v>133819.52861980684</v>
      </c>
      <c r="AB50" s="5">
        <f t="shared" si="39"/>
        <v>135825.3407731654</v>
      </c>
      <c r="AC50" s="5">
        <v>137861.21791357081</v>
      </c>
      <c r="AD50" s="5">
        <f t="shared" si="40"/>
        <v>139392.45808298173</v>
      </c>
      <c r="AE50" s="5">
        <f t="shared" si="40"/>
        <v>140940.7059104701</v>
      </c>
      <c r="AF50" s="5">
        <f t="shared" si="40"/>
        <v>142506.15030202147</v>
      </c>
      <c r="AG50" s="5">
        <f t="shared" si="40"/>
        <v>144088.98226182157</v>
      </c>
      <c r="AH50" s="5">
        <v>145689.39491556125</v>
      </c>
      <c r="AI50" s="5">
        <f t="shared" si="41"/>
        <v>146894.66746211218</v>
      </c>
      <c r="AJ50" s="5">
        <f t="shared" si="41"/>
        <v>148109.91109758354</v>
      </c>
      <c r="AK50" s="5">
        <f t="shared" si="41"/>
        <v>149335.20831171144</v>
      </c>
      <c r="AL50" s="5">
        <f t="shared" si="41"/>
        <v>150570.64227666054</v>
      </c>
      <c r="AM50" s="5">
        <v>151816.29685266994</v>
      </c>
      <c r="AN50" s="5">
        <f t="shared" si="42"/>
        <v>152904.24803511461</v>
      </c>
      <c r="AO50" s="5">
        <f t="shared" si="42"/>
        <v>153999.99573084488</v>
      </c>
      <c r="AP50" s="5">
        <f t="shared" si="42"/>
        <v>155103.59581150315</v>
      </c>
      <c r="AQ50" s="5">
        <f t="shared" si="42"/>
        <v>156215.10454912111</v>
      </c>
      <c r="AR50" s="5">
        <v>157334.57861898898</v>
      </c>
      <c r="AS50" s="5"/>
      <c r="AT50" s="8">
        <f t="shared" si="45"/>
        <v>2.3536067373508773</v>
      </c>
      <c r="AU50" s="8">
        <f t="shared" si="46"/>
        <v>0.27586478456129715</v>
      </c>
      <c r="AV50" s="8">
        <f t="shared" si="47"/>
        <v>2.6819259788502858</v>
      </c>
      <c r="AW50" s="8">
        <f t="shared" si="48"/>
        <v>2.0353802531114074</v>
      </c>
      <c r="AX50" s="8">
        <f t="shared" si="49"/>
        <v>1.4988934530305142</v>
      </c>
      <c r="AY50" s="8">
        <f t="shared" si="50"/>
        <v>1.110711331718317</v>
      </c>
      <c r="AZ50" s="8">
        <f t="shared" si="51"/>
        <v>0.82728914293965783</v>
      </c>
      <c r="BA50" s="8">
        <f t="shared" si="61"/>
        <v>0.71662344886496143</v>
      </c>
      <c r="BB50" s="5"/>
      <c r="BC50" s="9">
        <f t="shared" si="52"/>
        <v>1.8956115152481696E-2</v>
      </c>
      <c r="BD50" s="9">
        <f t="shared" si="53"/>
        <v>2.0276187627773404E-2</v>
      </c>
      <c r="BE50" s="9">
        <f t="shared" si="54"/>
        <v>1.9981105316705799E-2</v>
      </c>
      <c r="BF50" s="9">
        <f t="shared" si="55"/>
        <v>2.0386494910055373E-2</v>
      </c>
      <c r="BG50" s="9">
        <f t="shared" si="56"/>
        <v>2.0264027380314329E-2</v>
      </c>
      <c r="BH50" s="9">
        <f t="shared" si="60"/>
        <v>1.9760117954294935E-2</v>
      </c>
      <c r="BI50" s="9">
        <f t="shared" si="57"/>
        <v>1.9051906742761575E-2</v>
      </c>
      <c r="BJ50" s="9">
        <f t="shared" si="58"/>
        <v>1.8251261352243028E-2</v>
      </c>
      <c r="BK50" s="9">
        <f t="shared" si="59"/>
        <v>1.7513818490508655E-2</v>
      </c>
    </row>
    <row r="51" spans="1:63">
      <c r="A51" s="7" t="s">
        <v>173</v>
      </c>
      <c r="B51" s="19" t="s">
        <v>174</v>
      </c>
      <c r="C51" t="s">
        <v>175</v>
      </c>
      <c r="D51" s="5">
        <v>225412.2899550228</v>
      </c>
      <c r="E51" s="5">
        <f t="shared" si="20"/>
        <v>227264.12186622035</v>
      </c>
      <c r="F51" s="5">
        <f t="shared" si="21"/>
        <v>229131.16715122291</v>
      </c>
      <c r="G51" s="5">
        <f t="shared" si="22"/>
        <v>231013.55079261723</v>
      </c>
      <c r="H51" s="5">
        <f t="shared" si="23"/>
        <v>232911.39879976085</v>
      </c>
      <c r="I51" s="5">
        <v>234824.83821721721</v>
      </c>
      <c r="J51" s="5">
        <f t="shared" si="24"/>
        <v>234506.18901896253</v>
      </c>
      <c r="K51" s="5">
        <f t="shared" si="25"/>
        <v>234187.97221666868</v>
      </c>
      <c r="L51" s="5">
        <f t="shared" si="26"/>
        <v>233870.18722358928</v>
      </c>
      <c r="M51" s="5">
        <f t="shared" si="27"/>
        <v>233552.83345377413</v>
      </c>
      <c r="N51" s="5">
        <v>233235.91032206814</v>
      </c>
      <c r="O51" s="5">
        <f t="shared" si="28"/>
        <v>237426.71563432954</v>
      </c>
      <c r="P51" s="5">
        <f t="shared" si="29"/>
        <v>241692.82174028529</v>
      </c>
      <c r="Q51" s="5">
        <f t="shared" si="30"/>
        <v>246035.58165185282</v>
      </c>
      <c r="R51" s="5">
        <f t="shared" si="31"/>
        <v>250456.37269199803</v>
      </c>
      <c r="S51" s="5">
        <v>254956.59693155866</v>
      </c>
      <c r="T51" s="5">
        <f t="shared" si="32"/>
        <v>258833.57336738129</v>
      </c>
      <c r="U51" s="5">
        <f t="shared" si="33"/>
        <v>262769.5047251978</v>
      </c>
      <c r="V51" s="5">
        <f t="shared" si="34"/>
        <v>266765.28749816073</v>
      </c>
      <c r="W51" s="5">
        <f t="shared" si="35"/>
        <v>270821.83181187173</v>
      </c>
      <c r="X51" s="5">
        <v>274940.06163168233</v>
      </c>
      <c r="Y51" s="5">
        <f t="shared" si="36"/>
        <v>278365.25652438181</v>
      </c>
      <c r="Z51" s="5">
        <f t="shared" si="37"/>
        <v>281833.12239046855</v>
      </c>
      <c r="AA51" s="5">
        <f t="shared" si="38"/>
        <v>285344.19082362606</v>
      </c>
      <c r="AB51" s="5">
        <f t="shared" si="39"/>
        <v>288899.00004011573</v>
      </c>
      <c r="AC51" s="5">
        <v>292498.09496128064</v>
      </c>
      <c r="AD51" s="5">
        <f t="shared" si="40"/>
        <v>295510.96381243953</v>
      </c>
      <c r="AE51" s="5">
        <f t="shared" si="40"/>
        <v>298554.86663910339</v>
      </c>
      <c r="AF51" s="5">
        <f t="shared" si="40"/>
        <v>301630.12310591189</v>
      </c>
      <c r="AG51" s="5">
        <f t="shared" si="40"/>
        <v>304737.0561702018</v>
      </c>
      <c r="AH51" s="5">
        <v>307875.99211592349</v>
      </c>
      <c r="AI51" s="5">
        <f t="shared" si="41"/>
        <v>310539.12936743017</v>
      </c>
      <c r="AJ51" s="5">
        <f t="shared" si="41"/>
        <v>313225.30284196814</v>
      </c>
      <c r="AK51" s="5">
        <f t="shared" si="41"/>
        <v>315934.71180360881</v>
      </c>
      <c r="AL51" s="5">
        <f t="shared" si="41"/>
        <v>318667.55724006431</v>
      </c>
      <c r="AM51" s="5">
        <v>321424.04187759687</v>
      </c>
      <c r="AN51" s="5">
        <f t="shared" si="42"/>
        <v>323850.15228377952</v>
      </c>
      <c r="AO51" s="5">
        <f t="shared" si="42"/>
        <v>326294.57498442713</v>
      </c>
      <c r="AP51" s="5">
        <f t="shared" si="42"/>
        <v>328757.44820083742</v>
      </c>
      <c r="AQ51" s="5">
        <f t="shared" si="42"/>
        <v>331238.91119760304</v>
      </c>
      <c r="AR51" s="5">
        <v>333739.10429048684</v>
      </c>
      <c r="AS51" s="5"/>
      <c r="AT51" s="8">
        <f t="shared" si="45"/>
        <v>0.82153103167845742</v>
      </c>
      <c r="AU51" s="8">
        <f t="shared" si="46"/>
        <v>-0.13569654755172245</v>
      </c>
      <c r="AV51" s="8">
        <f t="shared" si="47"/>
        <v>1.7968096364211039</v>
      </c>
      <c r="AW51" s="8">
        <f t="shared" si="48"/>
        <v>1.5206417415680296</v>
      </c>
      <c r="AX51" s="8">
        <f t="shared" si="49"/>
        <v>1.2457969465679231</v>
      </c>
      <c r="AY51" s="8">
        <f t="shared" si="50"/>
        <v>1.0300473415246314</v>
      </c>
      <c r="AZ51" s="8">
        <f t="shared" si="51"/>
        <v>0.86500322198033164</v>
      </c>
      <c r="BA51" s="8">
        <f t="shared" si="61"/>
        <v>0.75480054074690273</v>
      </c>
      <c r="BB51" s="5"/>
      <c r="BC51" s="9">
        <f t="shared" si="52"/>
        <v>4.8007949595842855E-2</v>
      </c>
      <c r="BD51" s="9">
        <f t="shared" si="53"/>
        <v>4.7621251762176714E-2</v>
      </c>
      <c r="BE51" s="9">
        <f t="shared" si="54"/>
        <v>4.5973050313288695E-2</v>
      </c>
      <c r="BF51" s="9">
        <f t="shared" si="55"/>
        <v>4.4918700151713745E-2</v>
      </c>
      <c r="BG51" s="9">
        <f t="shared" si="56"/>
        <v>4.3533964246429087E-2</v>
      </c>
      <c r="BH51" s="9">
        <f t="shared" si="60"/>
        <v>4.1924748274492891E-2</v>
      </c>
      <c r="BI51" s="9">
        <f t="shared" si="57"/>
        <v>4.0261164469296992E-2</v>
      </c>
      <c r="BJ51" s="9">
        <f t="shared" si="58"/>
        <v>3.8641399604782668E-2</v>
      </c>
      <c r="BK51" s="9">
        <f t="shared" si="59"/>
        <v>3.7150422666356424E-2</v>
      </c>
    </row>
    <row r="52" spans="1:63">
      <c r="A52" s="7" t="s">
        <v>176</v>
      </c>
      <c r="B52" s="19" t="s">
        <v>177</v>
      </c>
      <c r="C52" t="s">
        <v>178</v>
      </c>
      <c r="D52" s="5">
        <v>54095.096230389638</v>
      </c>
      <c r="E52" s="5">
        <f t="shared" si="20"/>
        <v>55888.594748623116</v>
      </c>
      <c r="F52" s="5">
        <f t="shared" si="21"/>
        <v>57741.555901347638</v>
      </c>
      <c r="G52" s="5">
        <f t="shared" si="22"/>
        <v>59655.951145391678</v>
      </c>
      <c r="H52" s="5">
        <f>G52*(1+(AT52/100))</f>
        <v>61633.817300345705</v>
      </c>
      <c r="I52" s="5">
        <v>63677.258715635078</v>
      </c>
      <c r="J52" s="5">
        <f t="shared" si="24"/>
        <v>65523.788788974467</v>
      </c>
      <c r="K52" s="5">
        <f t="shared" si="25"/>
        <v>67423.865032179194</v>
      </c>
      <c r="L52" s="5">
        <f t="shared" si="26"/>
        <v>69379.040191315333</v>
      </c>
      <c r="M52" s="5">
        <f t="shared" si="27"/>
        <v>71390.912039392089</v>
      </c>
      <c r="N52" s="5">
        <v>73461.12468206507</v>
      </c>
      <c r="O52" s="5">
        <f t="shared" si="28"/>
        <v>77035.857246597952</v>
      </c>
      <c r="P52" s="5">
        <f t="shared" si="29"/>
        <v>80784.541856695578</v>
      </c>
      <c r="Q52" s="5">
        <f t="shared" si="30"/>
        <v>84715.643289403466</v>
      </c>
      <c r="R52" s="5">
        <f t="shared" si="31"/>
        <v>88838.038230981547</v>
      </c>
      <c r="S52" s="5">
        <v>93161.035321047108</v>
      </c>
      <c r="T52" s="5">
        <f t="shared" si="32"/>
        <v>97594.671249086125</v>
      </c>
      <c r="U52" s="5">
        <f t="shared" si="33"/>
        <v>102239.30877746864</v>
      </c>
      <c r="V52" s="5">
        <f t="shared" si="34"/>
        <v>107104.98970395843</v>
      </c>
      <c r="W52" s="5">
        <f t="shared" si="35"/>
        <v>112202.23372649708</v>
      </c>
      <c r="X52" s="5">
        <v>117542.06118699809</v>
      </c>
      <c r="Y52" s="5">
        <f t="shared" si="36"/>
        <v>122941.88387761972</v>
      </c>
      <c r="Z52" s="5">
        <f t="shared" si="37"/>
        <v>128589.77168464054</v>
      </c>
      <c r="AA52" s="5">
        <f t="shared" si="38"/>
        <v>134497.12059372521</v>
      </c>
      <c r="AB52" s="5">
        <f t="shared" si="39"/>
        <v>140675.85011634146</v>
      </c>
      <c r="AC52" s="5">
        <v>147138.42734027002</v>
      </c>
      <c r="AD52" s="5">
        <f t="shared" si="40"/>
        <v>153595.60848836775</v>
      </c>
      <c r="AE52" s="5">
        <f t="shared" si="40"/>
        <v>160336.16352548311</v>
      </c>
      <c r="AF52" s="5">
        <f t="shared" si="40"/>
        <v>167372.52833642947</v>
      </c>
      <c r="AG52" s="5">
        <f t="shared" si="40"/>
        <v>174717.68455577732</v>
      </c>
      <c r="AH52" s="5">
        <v>182385.18351812393</v>
      </c>
      <c r="AI52" s="5">
        <f t="shared" si="41"/>
        <v>189997.40797665471</v>
      </c>
      <c r="AJ52" s="5">
        <f t="shared" si="41"/>
        <v>197927.34443398553</v>
      </c>
      <c r="AK52" s="5">
        <f t="shared" si="41"/>
        <v>206188.2532602922</v>
      </c>
      <c r="AL52" s="5">
        <f t="shared" si="41"/>
        <v>214793.94827484235</v>
      </c>
      <c r="AM52" s="5">
        <v>223758.81984534283</v>
      </c>
      <c r="AN52" s="5">
        <f t="shared" si="42"/>
        <v>232651.48482540442</v>
      </c>
      <c r="AO52" s="5">
        <f t="shared" si="42"/>
        <v>241897.56376475605</v>
      </c>
      <c r="AP52" s="5">
        <f t="shared" si="42"/>
        <v>251511.10210724402</v>
      </c>
      <c r="AQ52" s="5">
        <f t="shared" si="42"/>
        <v>261506.70349337786</v>
      </c>
      <c r="AR52" s="5">
        <v>271899.55194428691</v>
      </c>
      <c r="AS52" s="5"/>
      <c r="AT52" s="8">
        <f t="shared" si="45"/>
        <v>3.3154548992666788</v>
      </c>
      <c r="AU52" s="8">
        <f t="shared" si="46"/>
        <v>2.8998265795100897</v>
      </c>
      <c r="AV52" s="8">
        <f t="shared" si="47"/>
        <v>4.8661555074253071</v>
      </c>
      <c r="AW52" s="8">
        <f t="shared" si="48"/>
        <v>4.7591097638192137</v>
      </c>
      <c r="AX52" s="8">
        <f t="shared" si="49"/>
        <v>4.5939492944836458</v>
      </c>
      <c r="AY52" s="8">
        <f t="shared" si="50"/>
        <v>4.3885076555595814</v>
      </c>
      <c r="AZ52" s="8">
        <f t="shared" si="51"/>
        <v>4.1737077056889005</v>
      </c>
      <c r="BA52" s="8">
        <f t="shared" si="61"/>
        <v>3.9742187531235595</v>
      </c>
      <c r="BB52" s="5"/>
      <c r="BC52" s="9">
        <f t="shared" si="52"/>
        <v>1.1521087220794398E-2</v>
      </c>
      <c r="BD52" s="9">
        <f t="shared" si="53"/>
        <v>1.291341576915089E-2</v>
      </c>
      <c r="BE52" s="9">
        <f t="shared" si="54"/>
        <v>1.4479897098246312E-2</v>
      </c>
      <c r="BF52" s="9">
        <f t="shared" si="55"/>
        <v>1.6413274501513194E-2</v>
      </c>
      <c r="BG52" s="9">
        <f t="shared" si="56"/>
        <v>1.8611590681976833E-2</v>
      </c>
      <c r="BH52" s="9">
        <f t="shared" si="60"/>
        <v>2.1089851981983571E-2</v>
      </c>
      <c r="BI52" s="9">
        <f t="shared" si="57"/>
        <v>2.3850641356995619E-2</v>
      </c>
      <c r="BJ52" s="9">
        <f t="shared" si="58"/>
        <v>2.6900146990345947E-2</v>
      </c>
      <c r="BK52" s="9">
        <f t="shared" si="59"/>
        <v>3.0266705782044385E-2</v>
      </c>
    </row>
    <row r="53" spans="1:63">
      <c r="A53" s="7" t="s">
        <v>179</v>
      </c>
      <c r="B53" s="19" t="s">
        <v>180</v>
      </c>
      <c r="C53" t="s">
        <v>181</v>
      </c>
      <c r="D53" s="5">
        <v>92638.621472964645</v>
      </c>
      <c r="E53" s="5">
        <f t="shared" si="20"/>
        <v>94915.177100230983</v>
      </c>
      <c r="F53" s="5">
        <f t="shared" si="21"/>
        <v>97247.67813602816</v>
      </c>
      <c r="G53" s="5">
        <f t="shared" si="22"/>
        <v>99637.499415523023</v>
      </c>
      <c r="H53" s="5">
        <f t="shared" si="23"/>
        <v>102086.04955988536</v>
      </c>
      <c r="I53" s="5">
        <v>104594.7718065649</v>
      </c>
      <c r="J53" s="5">
        <f t="shared" si="24"/>
        <v>106600.25849516309</v>
      </c>
      <c r="K53" s="5">
        <f t="shared" si="25"/>
        <v>108644.1981273327</v>
      </c>
      <c r="L53" s="5">
        <f t="shared" si="26"/>
        <v>110727.32799486317</v>
      </c>
      <c r="M53" s="5">
        <f t="shared" si="27"/>
        <v>112850.39952628178</v>
      </c>
      <c r="N53" s="5">
        <v>115014.17855790963</v>
      </c>
      <c r="O53" s="5">
        <f t="shared" si="28"/>
        <v>119201.49271344364</v>
      </c>
      <c r="P53" s="5">
        <f t="shared" si="29"/>
        <v>123541.25415901597</v>
      </c>
      <c r="Q53" s="5">
        <f t="shared" si="30"/>
        <v>128039.01303377947</v>
      </c>
      <c r="R53" s="5">
        <f t="shared" si="31"/>
        <v>132700.52154046329</v>
      </c>
      <c r="S53" s="5">
        <v>137531.74130188912</v>
      </c>
      <c r="T53" s="5">
        <f t="shared" si="32"/>
        <v>142342.79115932345</v>
      </c>
      <c r="U53" s="5">
        <f t="shared" si="33"/>
        <v>147322.13817137541</v>
      </c>
      <c r="V53" s="5">
        <f t="shared" si="34"/>
        <v>152475.66960446126</v>
      </c>
      <c r="W53" s="5">
        <f t="shared" si="35"/>
        <v>157809.47866969026</v>
      </c>
      <c r="X53" s="5">
        <v>163329.87172709403</v>
      </c>
      <c r="Y53" s="5">
        <f t="shared" si="36"/>
        <v>168749.41813468712</v>
      </c>
      <c r="Z53" s="5">
        <f t="shared" si="37"/>
        <v>174348.79376123124</v>
      </c>
      <c r="AA53" s="5">
        <f t="shared" si="38"/>
        <v>180133.96562786735</v>
      </c>
      <c r="AB53" s="5">
        <f t="shared" si="39"/>
        <v>186111.09875104277</v>
      </c>
      <c r="AC53" s="5">
        <v>192286.56271231212</v>
      </c>
      <c r="AD53" s="5">
        <f t="shared" si="40"/>
        <v>198265.11745838445</v>
      </c>
      <c r="AE53" s="5">
        <f t="shared" si="40"/>
        <v>204429.55683595475</v>
      </c>
      <c r="AF53" s="5">
        <f t="shared" si="40"/>
        <v>210785.66035155836</v>
      </c>
      <c r="AG53" s="5">
        <f t="shared" si="40"/>
        <v>217339.38720757497</v>
      </c>
      <c r="AH53" s="5">
        <v>224096.88188931387</v>
      </c>
      <c r="AI53" s="5">
        <f t="shared" si="41"/>
        <v>230598.91745107825</v>
      </c>
      <c r="AJ53" s="5">
        <f t="shared" si="41"/>
        <v>237289.60564419575</v>
      </c>
      <c r="AK53" s="5">
        <f t="shared" si="41"/>
        <v>244174.42011072484</v>
      </c>
      <c r="AL53" s="5">
        <f t="shared" si="41"/>
        <v>251258.99330713946</v>
      </c>
      <c r="AM53" s="5">
        <v>258549.12111223344</v>
      </c>
      <c r="AN53" s="5">
        <f t="shared" si="42"/>
        <v>265592.74668292102</v>
      </c>
      <c r="AO53" s="5">
        <f t="shared" si="42"/>
        <v>272828.26097853109</v>
      </c>
      <c r="AP53" s="5">
        <f t="shared" si="42"/>
        <v>280260.89160271495</v>
      </c>
      <c r="AQ53" s="5">
        <f t="shared" si="42"/>
        <v>287896.00857416145</v>
      </c>
      <c r="AR53" s="5">
        <v>295739.12820639415</v>
      </c>
      <c r="AS53" s="5"/>
      <c r="AT53" s="8">
        <f t="shared" si="45"/>
        <v>2.4574584455908877</v>
      </c>
      <c r="AU53" s="8">
        <f t="shared" si="46"/>
        <v>1.9173871255315555</v>
      </c>
      <c r="AV53" s="8">
        <f t="shared" si="47"/>
        <v>3.6406938762125751</v>
      </c>
      <c r="AW53" s="8">
        <f t="shared" si="48"/>
        <v>3.4981378203260194</v>
      </c>
      <c r="AX53" s="8">
        <f t="shared" si="49"/>
        <v>3.3181599607501999</v>
      </c>
      <c r="AY53" s="8">
        <f t="shared" si="50"/>
        <v>3.1091900867857847</v>
      </c>
      <c r="AZ53" s="8">
        <f t="shared" si="51"/>
        <v>2.9014395501387957</v>
      </c>
      <c r="BA53" s="8">
        <f t="shared" si="61"/>
        <v>2.7242891178230089</v>
      </c>
      <c r="BB53" s="5"/>
      <c r="BC53" s="9">
        <f t="shared" si="52"/>
        <v>1.9730025684002648E-2</v>
      </c>
      <c r="BD53" s="9">
        <f t="shared" si="53"/>
        <v>2.1211273896845597E-2</v>
      </c>
      <c r="BE53" s="9">
        <f t="shared" si="54"/>
        <v>2.2670405300294169E-2</v>
      </c>
      <c r="BF53" s="9">
        <f t="shared" si="55"/>
        <v>2.4230583257043539E-2</v>
      </c>
      <c r="BG53" s="9">
        <f t="shared" si="56"/>
        <v>2.5861625090003993E-2</v>
      </c>
      <c r="BH53" s="9">
        <f t="shared" si="60"/>
        <v>2.7561088011011915E-2</v>
      </c>
      <c r="BI53" s="9">
        <f t="shared" si="57"/>
        <v>2.9305310091879831E-2</v>
      </c>
      <c r="BJ53" s="9">
        <f t="shared" si="58"/>
        <v>3.1082615500702879E-2</v>
      </c>
      <c r="BK53" s="9">
        <f t="shared" si="59"/>
        <v>3.292042637677952E-2</v>
      </c>
    </row>
    <row r="54" spans="1:63">
      <c r="A54" s="7" t="s">
        <v>182</v>
      </c>
      <c r="B54" s="19" t="s">
        <v>183</v>
      </c>
      <c r="C54" t="s">
        <v>184</v>
      </c>
      <c r="D54" s="5">
        <v>103503.4805829895</v>
      </c>
      <c r="E54" s="5">
        <f t="shared" si="20"/>
        <v>103968.85190467136</v>
      </c>
      <c r="F54" s="5">
        <f t="shared" si="21"/>
        <v>104436.31562426897</v>
      </c>
      <c r="G54" s="5">
        <f t="shared" si="22"/>
        <v>104905.88114960106</v>
      </c>
      <c r="H54" s="5">
        <f t="shared" si="23"/>
        <v>105377.5579307857</v>
      </c>
      <c r="I54" s="5">
        <v>105851.35546043051</v>
      </c>
      <c r="J54" s="5">
        <f t="shared" si="24"/>
        <v>105752.53531194924</v>
      </c>
      <c r="K54" s="5">
        <f t="shared" si="25"/>
        <v>105653.80741945942</v>
      </c>
      <c r="L54" s="5">
        <f t="shared" si="26"/>
        <v>105555.17169683322</v>
      </c>
      <c r="M54" s="5">
        <f t="shared" si="27"/>
        <v>105456.62805802317</v>
      </c>
      <c r="N54" s="5">
        <v>105358.17641706216</v>
      </c>
      <c r="O54" s="5">
        <f t="shared" si="28"/>
        <v>106874.58584733588</v>
      </c>
      <c r="P54" s="5">
        <f t="shared" si="29"/>
        <v>108412.82080305454</v>
      </c>
      <c r="Q54" s="5">
        <f t="shared" si="30"/>
        <v>109973.19541676798</v>
      </c>
      <c r="R54" s="5">
        <f t="shared" si="31"/>
        <v>111556.02834230365</v>
      </c>
      <c r="S54" s="5">
        <v>113161.64281984084</v>
      </c>
      <c r="T54" s="5">
        <f t="shared" si="32"/>
        <v>114684.69133219183</v>
      </c>
      <c r="U54" s="5">
        <f t="shared" si="33"/>
        <v>116228.23863470856</v>
      </c>
      <c r="V54" s="5">
        <f t="shared" si="34"/>
        <v>117792.56062168779</v>
      </c>
      <c r="W54" s="5">
        <f t="shared" si="35"/>
        <v>119377.93690070219</v>
      </c>
      <c r="X54" s="5">
        <v>120984.65084257741</v>
      </c>
      <c r="Y54" s="5">
        <f t="shared" si="36"/>
        <v>122449.74752383181</v>
      </c>
      <c r="Z54" s="5">
        <f t="shared" si="37"/>
        <v>123932.5861935986</v>
      </c>
      <c r="AA54" s="5">
        <f t="shared" si="38"/>
        <v>125433.3817033346</v>
      </c>
      <c r="AB54" s="5">
        <f t="shared" si="39"/>
        <v>126952.35150629906</v>
      </c>
      <c r="AC54" s="5">
        <v>128489.71568906089</v>
      </c>
      <c r="AD54" s="5">
        <f t="shared" si="40"/>
        <v>129860.61141135734</v>
      </c>
      <c r="AE54" s="5">
        <f t="shared" si="40"/>
        <v>131246.1336356375</v>
      </c>
      <c r="AF54" s="5">
        <f t="shared" si="40"/>
        <v>132646.43841648434</v>
      </c>
      <c r="AG54" s="5">
        <f t="shared" si="40"/>
        <v>134061.68347347452</v>
      </c>
      <c r="AH54" s="5">
        <v>135492.02820894268</v>
      </c>
      <c r="AI54" s="5">
        <f t="shared" si="41"/>
        <v>136759.28858854529</v>
      </c>
      <c r="AJ54" s="5">
        <f t="shared" si="41"/>
        <v>138038.40168665053</v>
      </c>
      <c r="AK54" s="5">
        <f t="shared" si="41"/>
        <v>139329.47836203544</v>
      </c>
      <c r="AL54" s="5">
        <f t="shared" si="41"/>
        <v>140632.63051034207</v>
      </c>
      <c r="AM54" s="5">
        <v>141947.97107377517</v>
      </c>
      <c r="AN54" s="5">
        <f t="shared" si="42"/>
        <v>143137.15689872703</v>
      </c>
      <c r="AO54" s="5">
        <f t="shared" si="42"/>
        <v>144336.30526781085</v>
      </c>
      <c r="AP54" s="5">
        <f t="shared" si="42"/>
        <v>145545.49964341198</v>
      </c>
      <c r="AQ54" s="5">
        <f t="shared" si="42"/>
        <v>146764.82418713177</v>
      </c>
      <c r="AR54" s="5">
        <v>147994.36376564525</v>
      </c>
      <c r="AS54" s="5"/>
      <c r="AT54" s="8">
        <f t="shared" si="45"/>
        <v>0.44961900707167768</v>
      </c>
      <c r="AU54" s="8">
        <f t="shared" si="46"/>
        <v>-9.3357471003963077E-2</v>
      </c>
      <c r="AV54" s="8">
        <f t="shared" si="47"/>
        <v>1.4392897465033805</v>
      </c>
      <c r="AW54" s="8">
        <f t="shared" si="48"/>
        <v>1.3459052682504469</v>
      </c>
      <c r="AX54" s="8">
        <f t="shared" si="49"/>
        <v>1.2109773190656759</v>
      </c>
      <c r="AY54" s="8">
        <f t="shared" si="50"/>
        <v>1.0669303102934347</v>
      </c>
      <c r="AZ54" s="8">
        <f t="shared" si="51"/>
        <v>0.93530253872085023</v>
      </c>
      <c r="BA54" s="8">
        <f t="shared" si="61"/>
        <v>0.83776176295875526</v>
      </c>
      <c r="BB54" s="5"/>
      <c r="BC54" s="9">
        <f t="shared" si="52"/>
        <v>2.2044006029191831E-2</v>
      </c>
      <c r="BD54" s="9">
        <f t="shared" si="53"/>
        <v>2.1466102504395266E-2</v>
      </c>
      <c r="BE54" s="9">
        <f t="shared" si="54"/>
        <v>2.076711402909406E-2</v>
      </c>
      <c r="BF54" s="9">
        <f t="shared" si="55"/>
        <v>1.9937016589001138E-2</v>
      </c>
      <c r="BG54" s="9">
        <f t="shared" si="56"/>
        <v>1.915668976317907E-2</v>
      </c>
      <c r="BH54" s="9">
        <f t="shared" si="60"/>
        <v>1.8416868618710582E-2</v>
      </c>
      <c r="BI54" s="9">
        <f t="shared" si="57"/>
        <v>1.7718389779300788E-2</v>
      </c>
      <c r="BJ54" s="9">
        <f t="shared" si="58"/>
        <v>1.7064897327869068E-2</v>
      </c>
      <c r="BK54" s="9">
        <f t="shared" si="59"/>
        <v>1.647410535789871E-2</v>
      </c>
    </row>
    <row r="55" spans="1:63">
      <c r="A55" s="7">
        <v>1107</v>
      </c>
      <c r="B55" s="19" t="s">
        <v>185</v>
      </c>
      <c r="C55" t="s">
        <v>186</v>
      </c>
      <c r="D55" s="5">
        <v>59817.864087026552</v>
      </c>
      <c r="E55" s="5">
        <f t="shared" si="20"/>
        <v>60973.129328306663</v>
      </c>
      <c r="F55" s="5">
        <f t="shared" si="21"/>
        <v>62150.706261889398</v>
      </c>
      <c r="G55" s="5">
        <f t="shared" si="22"/>
        <v>63351.025794544577</v>
      </c>
      <c r="H55" s="5">
        <f t="shared" si="23"/>
        <v>64574.527155164869</v>
      </c>
      <c r="I55" s="5">
        <v>65821.658055491338</v>
      </c>
      <c r="J55" s="5">
        <f t="shared" si="24"/>
        <v>66969.540149829729</v>
      </c>
      <c r="K55" s="5">
        <f t="shared" si="25"/>
        <v>68137.440477397555</v>
      </c>
      <c r="L55" s="5">
        <f t="shared" si="26"/>
        <v>69325.708141699084</v>
      </c>
      <c r="M55" s="5">
        <f t="shared" si="27"/>
        <v>70534.698334351138</v>
      </c>
      <c r="N55" s="5">
        <v>71764.772441255365</v>
      </c>
      <c r="O55" s="5">
        <f t="shared" si="28"/>
        <v>74418.301140144758</v>
      </c>
      <c r="P55" s="5">
        <f t="shared" si="29"/>
        <v>77169.945032830568</v>
      </c>
      <c r="Q55" s="5">
        <f t="shared" si="30"/>
        <v>80023.331964475263</v>
      </c>
      <c r="R55" s="5">
        <f t="shared" si="31"/>
        <v>82982.223921142548</v>
      </c>
      <c r="S55" s="5">
        <v>86050.521989706263</v>
      </c>
      <c r="T55" s="5">
        <f t="shared" si="32"/>
        <v>89240.158915117616</v>
      </c>
      <c r="U55" s="5">
        <f t="shared" si="33"/>
        <v>92548.026194984748</v>
      </c>
      <c r="V55" s="5">
        <f t="shared" si="34"/>
        <v>95978.506276915839</v>
      </c>
      <c r="W55" s="5">
        <f t="shared" si="35"/>
        <v>99536.144052817981</v>
      </c>
      <c r="X55" s="5">
        <v>103225.65288022422</v>
      </c>
      <c r="Y55" s="5">
        <f t="shared" si="36"/>
        <v>106962.46524907458</v>
      </c>
      <c r="Z55" s="5">
        <f t="shared" si="37"/>
        <v>110834.55180888786</v>
      </c>
      <c r="AA55" s="5">
        <f t="shared" si="38"/>
        <v>114846.80954268982</v>
      </c>
      <c r="AB55" s="5">
        <f t="shared" si="39"/>
        <v>119004.3127063665</v>
      </c>
      <c r="AC55" s="5">
        <v>123312.31924601682</v>
      </c>
      <c r="AD55" s="5">
        <f t="shared" si="40"/>
        <v>127582.20426168361</v>
      </c>
      <c r="AE55" s="5">
        <f t="shared" si="40"/>
        <v>131999.94083150569</v>
      </c>
      <c r="AF55" s="5">
        <f t="shared" si="40"/>
        <v>136570.64855050397</v>
      </c>
      <c r="AG55" s="5">
        <f t="shared" si="40"/>
        <v>141299.6242878128</v>
      </c>
      <c r="AH55" s="5">
        <v>146192.34832507782</v>
      </c>
      <c r="AI55" s="5">
        <f t="shared" si="41"/>
        <v>150981.04765721728</v>
      </c>
      <c r="AJ55" s="5">
        <f t="shared" si="41"/>
        <v>155926.60637055116</v>
      </c>
      <c r="AK55" s="5">
        <f t="shared" si="41"/>
        <v>161034.16257540174</v>
      </c>
      <c r="AL55" s="5">
        <f t="shared" si="41"/>
        <v>166309.02268683331</v>
      </c>
      <c r="AM55" s="5">
        <v>171756.66693766849</v>
      </c>
      <c r="AN55" s="5">
        <f t="shared" si="42"/>
        <v>177064.67993564851</v>
      </c>
      <c r="AO55" s="5">
        <f t="shared" si="42"/>
        <v>182536.73315686453</v>
      </c>
      <c r="AP55" s="5">
        <f t="shared" si="42"/>
        <v>188177.89614331833</v>
      </c>
      <c r="AQ55" s="5">
        <f t="shared" si="42"/>
        <v>193993.39510746484</v>
      </c>
      <c r="AR55" s="5">
        <v>199988.61777399684</v>
      </c>
      <c r="AS55" s="5"/>
      <c r="AT55" s="8">
        <f t="shared" si="45"/>
        <v>1.93130473465144</v>
      </c>
      <c r="AU55" s="8">
        <f t="shared" si="46"/>
        <v>1.7439276497268841</v>
      </c>
      <c r="AV55" s="8">
        <f t="shared" si="47"/>
        <v>3.6975365609380306</v>
      </c>
      <c r="AW55" s="8">
        <f t="shared" si="48"/>
        <v>3.7067025878040782</v>
      </c>
      <c r="AX55" s="8">
        <f t="shared" si="49"/>
        <v>3.6200423679434435</v>
      </c>
      <c r="AY55" s="8">
        <f t="shared" si="50"/>
        <v>3.4626589150010822</v>
      </c>
      <c r="AZ55" s="8">
        <f t="shared" si="51"/>
        <v>3.2756155756463734</v>
      </c>
      <c r="BA55" s="8">
        <f t="shared" si="61"/>
        <v>3.0904261782783271</v>
      </c>
      <c r="BB55" s="5"/>
      <c r="BC55" s="9">
        <f t="shared" si="52"/>
        <v>1.2739913181281972E-2</v>
      </c>
      <c r="BD55" s="9">
        <f t="shared" si="53"/>
        <v>1.3348288764772752E-2</v>
      </c>
      <c r="BE55" s="9">
        <f t="shared" si="54"/>
        <v>1.4145529689693678E-2</v>
      </c>
      <c r="BF55" s="9">
        <f t="shared" si="55"/>
        <v>1.5160531799032732E-2</v>
      </c>
      <c r="BG55" s="9">
        <f t="shared" si="56"/>
        <v>1.6344732939727186E-2</v>
      </c>
      <c r="BH55" s="9">
        <f t="shared" si="60"/>
        <v>1.7674774750986041E-2</v>
      </c>
      <c r="BI55" s="9">
        <f t="shared" si="57"/>
        <v>1.9117678321122631E-2</v>
      </c>
      <c r="BJ55" s="9">
        <f t="shared" si="58"/>
        <v>2.0648480316389807E-2</v>
      </c>
      <c r="BK55" s="9">
        <f t="shared" si="59"/>
        <v>2.2261885356705455E-2</v>
      </c>
    </row>
    <row r="56" spans="1:63">
      <c r="A56" s="7" t="s">
        <v>187</v>
      </c>
      <c r="B56" s="19" t="s">
        <v>188</v>
      </c>
      <c r="C56" t="s">
        <v>189</v>
      </c>
      <c r="D56" s="5">
        <v>185888.78784629295</v>
      </c>
      <c r="E56" s="5">
        <f t="shared" si="20"/>
        <v>187208.85515095544</v>
      </c>
      <c r="F56" s="5">
        <f t="shared" si="21"/>
        <v>188538.29675790388</v>
      </c>
      <c r="G56" s="5">
        <f t="shared" si="22"/>
        <v>189877.1792376404</v>
      </c>
      <c r="H56" s="5">
        <f t="shared" si="23"/>
        <v>191225.56963340976</v>
      </c>
      <c r="I56" s="5">
        <v>192583.53546455633</v>
      </c>
      <c r="J56" s="5">
        <f t="shared" si="24"/>
        <v>195183.20285754459</v>
      </c>
      <c r="K56" s="5">
        <f t="shared" si="25"/>
        <v>197817.96292103484</v>
      </c>
      <c r="L56" s="5">
        <f t="shared" si="26"/>
        <v>200488.28936775136</v>
      </c>
      <c r="M56" s="5">
        <f t="shared" si="27"/>
        <v>203194.66230502285</v>
      </c>
      <c r="N56" s="5">
        <v>205937.56832110259</v>
      </c>
      <c r="O56" s="5">
        <f t="shared" si="28"/>
        <v>211955.56688961131</v>
      </c>
      <c r="P56" s="5">
        <f t="shared" si="29"/>
        <v>218149.42606998322</v>
      </c>
      <c r="Q56" s="5">
        <f t="shared" si="30"/>
        <v>224524.28493868254</v>
      </c>
      <c r="R56" s="5">
        <f t="shared" si="31"/>
        <v>231085.43274853542</v>
      </c>
      <c r="S56" s="5">
        <v>237838.31331725005</v>
      </c>
      <c r="T56" s="5">
        <f t="shared" si="32"/>
        <v>244594.29485784439</v>
      </c>
      <c r="U56" s="5">
        <f t="shared" si="33"/>
        <v>251542.18528788653</v>
      </c>
      <c r="V56" s="5">
        <f t="shared" si="34"/>
        <v>258687.43592805101</v>
      </c>
      <c r="W56" s="5">
        <f t="shared" si="35"/>
        <v>266035.65294799925</v>
      </c>
      <c r="X56" s="5">
        <v>273592.60176498478</v>
      </c>
      <c r="Y56" s="5">
        <f t="shared" si="36"/>
        <v>280947.55817880906</v>
      </c>
      <c r="Z56" s="5">
        <f t="shared" si="37"/>
        <v>288500.23698534531</v>
      </c>
      <c r="AA56" s="5">
        <f t="shared" si="38"/>
        <v>296255.95353146706</v>
      </c>
      <c r="AB56" s="5">
        <f t="shared" si="39"/>
        <v>304220.16605586716</v>
      </c>
      <c r="AC56" s="5">
        <v>312398.47953040089</v>
      </c>
      <c r="AD56" s="5">
        <f t="shared" si="40"/>
        <v>320185.6273258744</v>
      </c>
      <c r="AE56" s="5">
        <f t="shared" si="40"/>
        <v>328166.885127516</v>
      </c>
      <c r="AF56" s="5">
        <f t="shared" si="40"/>
        <v>336347.09150979278</v>
      </c>
      <c r="AG56" s="5">
        <f t="shared" si="40"/>
        <v>344731.20565817651</v>
      </c>
      <c r="AH56" s="5">
        <v>353324.3103756106</v>
      </c>
      <c r="AI56" s="5">
        <f t="shared" si="41"/>
        <v>361388.10805274913</v>
      </c>
      <c r="AJ56" s="5">
        <f t="shared" si="41"/>
        <v>369635.94297575025</v>
      </c>
      <c r="AK56" s="5">
        <f t="shared" si="41"/>
        <v>378072.01536257833</v>
      </c>
      <c r="AL56" s="5">
        <f t="shared" si="41"/>
        <v>386700.62129130948</v>
      </c>
      <c r="AM56" s="5">
        <v>395526.1548879132</v>
      </c>
      <c r="AN56" s="5">
        <f t="shared" si="42"/>
        <v>403787.38732183934</v>
      </c>
      <c r="AO56" s="5">
        <f t="shared" si="42"/>
        <v>412221.16956185026</v>
      </c>
      <c r="AP56" s="5">
        <f t="shared" si="42"/>
        <v>420831.10560236417</v>
      </c>
      <c r="AQ56" s="5">
        <f t="shared" si="42"/>
        <v>429620.8747133158</v>
      </c>
      <c r="AR56" s="5">
        <v>438594.23301241279</v>
      </c>
      <c r="AS56" s="5"/>
      <c r="AT56" s="8">
        <f t="shared" si="45"/>
        <v>0.71013820680461137</v>
      </c>
      <c r="AU56" s="8">
        <f t="shared" si="46"/>
        <v>1.3498907820532313</v>
      </c>
      <c r="AV56" s="8">
        <f t="shared" si="47"/>
        <v>2.9222441624275675</v>
      </c>
      <c r="AW56" s="8">
        <f t="shared" si="48"/>
        <v>2.8405774689389984</v>
      </c>
      <c r="AX56" s="8">
        <f t="shared" si="49"/>
        <v>2.6882877557274698</v>
      </c>
      <c r="AY56" s="8">
        <f t="shared" si="50"/>
        <v>2.4926970858434316</v>
      </c>
      <c r="AZ56" s="8">
        <f t="shared" si="51"/>
        <v>2.2822651712151032</v>
      </c>
      <c r="BA56" s="8">
        <f t="shared" si="61"/>
        <v>2.088669063179216</v>
      </c>
      <c r="BB56" s="5"/>
      <c r="BC56" s="9">
        <f t="shared" si="52"/>
        <v>3.9590297224422935E-2</v>
      </c>
      <c r="BD56" s="9">
        <f t="shared" si="53"/>
        <v>3.90549359992503E-2</v>
      </c>
      <c r="BE56" s="9">
        <f t="shared" si="54"/>
        <v>4.0592283481342542E-2</v>
      </c>
      <c r="BF56" s="9">
        <f t="shared" si="55"/>
        <v>4.1902770938516971E-2</v>
      </c>
      <c r="BG56" s="9">
        <f t="shared" si="56"/>
        <v>4.3320607672228229E-2</v>
      </c>
      <c r="BH56" s="9">
        <f t="shared" si="60"/>
        <v>4.4777138180609757E-2</v>
      </c>
      <c r="BI56" s="9">
        <f t="shared" si="57"/>
        <v>4.6204473668986869E-2</v>
      </c>
      <c r="BJ56" s="9">
        <f t="shared" si="58"/>
        <v>4.7549909819711855E-2</v>
      </c>
      <c r="BK56" s="9">
        <f t="shared" si="59"/>
        <v>4.8822451208040851E-2</v>
      </c>
    </row>
    <row r="57" spans="1:63">
      <c r="A57" s="7" t="s">
        <v>190</v>
      </c>
      <c r="B57" s="19" t="s">
        <v>191</v>
      </c>
      <c r="C57" t="s">
        <v>192</v>
      </c>
      <c r="D57" s="5">
        <v>96593.379572722173</v>
      </c>
      <c r="E57" s="5">
        <f t="shared" si="20"/>
        <v>97312.76039031909</v>
      </c>
      <c r="F57" s="5">
        <f t="shared" si="21"/>
        <v>98037.498808644086</v>
      </c>
      <c r="G57" s="5">
        <f t="shared" si="22"/>
        <v>98767.634728518606</v>
      </c>
      <c r="H57" s="5">
        <f t="shared" si="23"/>
        <v>99503.208347926164</v>
      </c>
      <c r="I57" s="5">
        <v>100244.26016422533</v>
      </c>
      <c r="J57" s="5">
        <f t="shared" si="24"/>
        <v>101614.58841165289</v>
      </c>
      <c r="K57" s="5">
        <f t="shared" si="25"/>
        <v>103003.64889873807</v>
      </c>
      <c r="L57" s="5">
        <f t="shared" si="26"/>
        <v>104411.6976931809</v>
      </c>
      <c r="M57" s="5">
        <f t="shared" si="27"/>
        <v>105838.99436309931</v>
      </c>
      <c r="N57" s="5">
        <v>107285.80202487946</v>
      </c>
      <c r="O57" s="5">
        <f t="shared" si="28"/>
        <v>110441.54793312929</v>
      </c>
      <c r="P57" s="5">
        <f t="shared" si="29"/>
        <v>113690.11816714708</v>
      </c>
      <c r="Q57" s="5">
        <f t="shared" si="30"/>
        <v>117034.24309740779</v>
      </c>
      <c r="R57" s="5">
        <f t="shared" si="31"/>
        <v>120476.73340655524</v>
      </c>
      <c r="S57" s="5">
        <v>124020.48245173525</v>
      </c>
      <c r="T57" s="5">
        <f t="shared" si="32"/>
        <v>127565.67207426028</v>
      </c>
      <c r="U57" s="5">
        <f t="shared" si="33"/>
        <v>131212.20277538133</v>
      </c>
      <c r="V57" s="5">
        <f t="shared" si="34"/>
        <v>134962.97144223409</v>
      </c>
      <c r="W57" s="5">
        <f t="shared" si="35"/>
        <v>138820.957770971</v>
      </c>
      <c r="X57" s="5">
        <v>142789.22663389987</v>
      </c>
      <c r="Y57" s="5">
        <f t="shared" si="36"/>
        <v>146652.58410459617</v>
      </c>
      <c r="Z57" s="5">
        <f t="shared" si="37"/>
        <v>150620.46998614137</v>
      </c>
      <c r="AA57" s="5">
        <f t="shared" si="38"/>
        <v>154695.7124373992</v>
      </c>
      <c r="AB57" s="5">
        <f t="shared" si="39"/>
        <v>158881.21613693266</v>
      </c>
      <c r="AC57" s="5">
        <v>163179.96435334889</v>
      </c>
      <c r="AD57" s="5">
        <f t="shared" si="40"/>
        <v>167275.16357501262</v>
      </c>
      <c r="AE57" s="5">
        <f t="shared" si="40"/>
        <v>171473.13679060125</v>
      </c>
      <c r="AF57" s="5">
        <f t="shared" si="40"/>
        <v>175776.46323820687</v>
      </c>
      <c r="AG57" s="5">
        <f t="shared" si="40"/>
        <v>180187.78688503138</v>
      </c>
      <c r="AH57" s="5">
        <v>184709.81805184192</v>
      </c>
      <c r="AI57" s="5">
        <f t="shared" si="41"/>
        <v>188956.47891809908</v>
      </c>
      <c r="AJ57" s="5">
        <f t="shared" si="41"/>
        <v>193300.77470546225</v>
      </c>
      <c r="AK57" s="5">
        <f t="shared" si="41"/>
        <v>197744.95013704911</v>
      </c>
      <c r="AL57" s="5">
        <f t="shared" si="41"/>
        <v>202291.3015443754</v>
      </c>
      <c r="AM57" s="5">
        <v>206942.17805388285</v>
      </c>
      <c r="AN57" s="5">
        <f t="shared" si="42"/>
        <v>211299.96247248931</v>
      </c>
      <c r="AO57" s="5">
        <f t="shared" si="42"/>
        <v>215749.51303184888</v>
      </c>
      <c r="AP57" s="5">
        <f t="shared" si="42"/>
        <v>220292.76214159449</v>
      </c>
      <c r="AQ57" s="5">
        <f t="shared" si="42"/>
        <v>224931.68290400406</v>
      </c>
      <c r="AR57" s="5">
        <v>229668.28997090546</v>
      </c>
      <c r="AS57" s="5"/>
      <c r="AT57" s="8">
        <f t="shared" si="45"/>
        <v>0.74475168047651863</v>
      </c>
      <c r="AU57" s="8">
        <f t="shared" si="46"/>
        <v>1.3669892372716541</v>
      </c>
      <c r="AV57" s="8">
        <f t="shared" si="47"/>
        <v>2.9414385209312277</v>
      </c>
      <c r="AW57" s="8">
        <f t="shared" si="48"/>
        <v>2.8585517105246705</v>
      </c>
      <c r="AX57" s="8">
        <f t="shared" si="49"/>
        <v>2.7056365257875026</v>
      </c>
      <c r="AY57" s="8">
        <f t="shared" si="50"/>
        <v>2.5096213483635887</v>
      </c>
      <c r="AZ57" s="8">
        <f t="shared" si="51"/>
        <v>2.2990986137321867</v>
      </c>
      <c r="BA57" s="8">
        <f t="shared" si="61"/>
        <v>2.1057980831108214</v>
      </c>
      <c r="BB57" s="5"/>
      <c r="BC57" s="9">
        <f t="shared" si="52"/>
        <v>2.0572303749474562E-2</v>
      </c>
      <c r="BD57" s="9">
        <f t="shared" si="53"/>
        <v>2.0329012838828851E-2</v>
      </c>
      <c r="BE57" s="9">
        <f t="shared" si="54"/>
        <v>2.1147067651720169E-2</v>
      </c>
      <c r="BF57" s="9">
        <f t="shared" si="55"/>
        <v>2.1850145989420412E-2</v>
      </c>
      <c r="BG57" s="9">
        <f t="shared" si="56"/>
        <v>2.2609222716269094E-2</v>
      </c>
      <c r="BH57" s="9">
        <f t="shared" si="60"/>
        <v>2.3389140123666403E-2</v>
      </c>
      <c r="BI57" s="9">
        <f t="shared" si="57"/>
        <v>2.415463548349376E-2</v>
      </c>
      <c r="BJ57" s="9">
        <f t="shared" si="58"/>
        <v>2.4878460710507071E-2</v>
      </c>
      <c r="BK57" s="9">
        <f t="shared" si="59"/>
        <v>2.5565700679929752E-2</v>
      </c>
    </row>
    <row r="58" spans="1:63">
      <c r="A58" s="7" t="s">
        <v>193</v>
      </c>
      <c r="B58" s="19" t="s">
        <v>194</v>
      </c>
      <c r="C58" t="s">
        <v>195</v>
      </c>
      <c r="D58" s="5">
        <v>480560.37919653527</v>
      </c>
      <c r="E58" s="5">
        <f t="shared" si="20"/>
        <v>484076.14786839316</v>
      </c>
      <c r="F58" s="5">
        <f t="shared" si="21"/>
        <v>487617.63782292255</v>
      </c>
      <c r="G58" s="5">
        <f t="shared" si="22"/>
        <v>491185.03723643534</v>
      </c>
      <c r="H58" s="5">
        <f t="shared" si="23"/>
        <v>494778.53566193697</v>
      </c>
      <c r="I58" s="5">
        <v>498398.32403919828</v>
      </c>
      <c r="J58" s="5">
        <f t="shared" si="24"/>
        <v>504870.05213964405</v>
      </c>
      <c r="K58" s="5">
        <f t="shared" si="25"/>
        <v>511425.81596530386</v>
      </c>
      <c r="L58" s="5">
        <f t="shared" si="26"/>
        <v>518066.70672443038</v>
      </c>
      <c r="M58" s="5">
        <f t="shared" si="27"/>
        <v>524793.82979467208</v>
      </c>
      <c r="N58" s="5">
        <v>531608.30490706337</v>
      </c>
      <c r="O58" s="5">
        <f t="shared" si="28"/>
        <v>546946.91728754167</v>
      </c>
      <c r="P58" s="5">
        <f t="shared" si="29"/>
        <v>562728.09805453091</v>
      </c>
      <c r="Q58" s="5">
        <f t="shared" si="30"/>
        <v>578964.61673188896</v>
      </c>
      <c r="R58" s="5">
        <f t="shared" si="31"/>
        <v>595669.61128537904</v>
      </c>
      <c r="S58" s="5">
        <v>612856.59875340597</v>
      </c>
      <c r="T58" s="5">
        <f t="shared" si="32"/>
        <v>630030.02906729851</v>
      </c>
      <c r="U58" s="5">
        <f t="shared" si="33"/>
        <v>647684.6922003302</v>
      </c>
      <c r="V58" s="5">
        <f t="shared" si="34"/>
        <v>665834.07322927273</v>
      </c>
      <c r="W58" s="5">
        <f t="shared" si="35"/>
        <v>684492.03510889842</v>
      </c>
      <c r="X58" s="5">
        <v>703672.8292608544</v>
      </c>
      <c r="Y58" s="5">
        <f t="shared" si="36"/>
        <v>722331.53561236674</v>
      </c>
      <c r="Z58" s="5">
        <f t="shared" si="37"/>
        <v>741484.99934008426</v>
      </c>
      <c r="AA58" s="5">
        <f t="shared" si="38"/>
        <v>761146.33951328741</v>
      </c>
      <c r="AB58" s="5">
        <f t="shared" si="39"/>
        <v>781329.02306869044</v>
      </c>
      <c r="AC58" s="5">
        <v>802046.8740345526</v>
      </c>
      <c r="AD58" s="5">
        <f t="shared" si="40"/>
        <v>821780.49152565212</v>
      </c>
      <c r="AE58" s="5">
        <f t="shared" si="40"/>
        <v>841999.63632430928</v>
      </c>
      <c r="AF58" s="5">
        <f t="shared" si="40"/>
        <v>862716.25437842193</v>
      </c>
      <c r="AG58" s="5">
        <f t="shared" si="40"/>
        <v>883942.58555482712</v>
      </c>
      <c r="AH58" s="5">
        <v>905691.17087090295</v>
      </c>
      <c r="AI58" s="5">
        <f t="shared" si="41"/>
        <v>926121.24142031989</v>
      </c>
      <c r="AJ58" s="5">
        <f t="shared" si="41"/>
        <v>947012.16197697807</v>
      </c>
      <c r="AK58" s="5">
        <f t="shared" si="41"/>
        <v>968374.32813538413</v>
      </c>
      <c r="AL58" s="5">
        <f t="shared" si="41"/>
        <v>990218.36998800165</v>
      </c>
      <c r="AM58" s="5">
        <v>1012555.157414923</v>
      </c>
      <c r="AN58" s="5">
        <f t="shared" si="42"/>
        <v>1033496.337924958</v>
      </c>
      <c r="AO58" s="5">
        <f t="shared" si="42"/>
        <v>1054870.6138944773</v>
      </c>
      <c r="AP58" s="5">
        <f t="shared" si="42"/>
        <v>1076686.942396218</v>
      </c>
      <c r="AQ58" s="5">
        <f t="shared" si="42"/>
        <v>1098954.4657488028</v>
      </c>
      <c r="AR58" s="5">
        <v>1121682.5153479059</v>
      </c>
      <c r="AS58" s="5"/>
      <c r="AT58" s="8">
        <f t="shared" si="45"/>
        <v>0.73159769803246011</v>
      </c>
      <c r="AU58" s="8">
        <f t="shared" si="46"/>
        <v>1.2985051891821309</v>
      </c>
      <c r="AV58" s="8">
        <f t="shared" si="47"/>
        <v>2.8853221890805081</v>
      </c>
      <c r="AW58" s="8">
        <f t="shared" si="48"/>
        <v>2.8021939143389352</v>
      </c>
      <c r="AX58" s="8">
        <f t="shared" si="49"/>
        <v>2.651616713851479</v>
      </c>
      <c r="AY58" s="8">
        <f t="shared" si="50"/>
        <v>2.460407007365184</v>
      </c>
      <c r="AZ58" s="8">
        <f t="shared" si="51"/>
        <v>2.2557435919102087</v>
      </c>
      <c r="BA58" s="8">
        <f t="shared" si="61"/>
        <v>2.0681520761296923</v>
      </c>
      <c r="BB58" s="5"/>
      <c r="BC58" s="9">
        <f t="shared" si="52"/>
        <v>0.10234898224417917</v>
      </c>
      <c r="BD58" s="9">
        <f t="shared" si="53"/>
        <v>0.10107257923441168</v>
      </c>
      <c r="BE58" s="9">
        <f t="shared" si="54"/>
        <v>0.10478513070610178</v>
      </c>
      <c r="BF58" s="9">
        <f t="shared" si="55"/>
        <v>0.10797414982281586</v>
      </c>
      <c r="BG58" s="9">
        <f t="shared" si="56"/>
        <v>0.11141944032610054</v>
      </c>
      <c r="BH58" s="9">
        <f t="shared" si="60"/>
        <v>0.11496011043317635</v>
      </c>
      <c r="BI58" s="9">
        <f t="shared" si="57"/>
        <v>0.11843788448140463</v>
      </c>
      <c r="BJ58" s="9">
        <f t="shared" si="58"/>
        <v>0.12172875504581465</v>
      </c>
      <c r="BK58" s="9">
        <f t="shared" si="59"/>
        <v>0.1248609437938866</v>
      </c>
    </row>
    <row r="59" spans="1:63"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63">
      <c r="B60" t="s">
        <v>196</v>
      </c>
      <c r="D60" s="5">
        <f>SUM(D3:D58)</f>
        <v>4695311.7525881985</v>
      </c>
      <c r="E60" s="5">
        <f>SUM(E3:E58)</f>
        <v>4740276.7796833497</v>
      </c>
      <c r="F60" s="5">
        <f t="shared" ref="F60:H60" si="62">SUM(F3:F58)</f>
        <v>4786317.4723121421</v>
      </c>
      <c r="G60" s="5">
        <f t="shared" si="62"/>
        <v>4833453.4075828195</v>
      </c>
      <c r="H60" s="5">
        <f t="shared" si="62"/>
        <v>4881704.9658528809</v>
      </c>
      <c r="I60" s="5">
        <f t="shared" ref="I60:AR60" si="63">SUM(I3:I58)</f>
        <v>4931093.3570151841</v>
      </c>
      <c r="J60" s="5"/>
      <c r="K60" s="5"/>
      <c r="L60" s="5"/>
      <c r="M60" s="5"/>
      <c r="N60" s="5">
        <f t="shared" si="63"/>
        <v>5073318.1447098879</v>
      </c>
      <c r="O60" s="5"/>
      <c r="P60" s="5"/>
      <c r="Q60" s="5"/>
      <c r="R60" s="5"/>
      <c r="S60" s="5">
        <f t="shared" si="63"/>
        <v>5675956.6966639282</v>
      </c>
      <c r="T60" s="5"/>
      <c r="U60" s="5"/>
      <c r="V60" s="5"/>
      <c r="W60" s="5"/>
      <c r="X60" s="5">
        <f t="shared" si="63"/>
        <v>6315530.1014020229</v>
      </c>
      <c r="Y60" s="5"/>
      <c r="Z60" s="5"/>
      <c r="AA60" s="5"/>
      <c r="AB60" s="5"/>
      <c r="AC60" s="5">
        <f t="shared" si="63"/>
        <v>6976740.6364902882</v>
      </c>
      <c r="AD60" s="5"/>
      <c r="AE60" s="5"/>
      <c r="AF60" s="5"/>
      <c r="AG60" s="5"/>
      <c r="AH60" s="5">
        <f t="shared" si="63"/>
        <v>7646971.8691496998</v>
      </c>
      <c r="AI60" s="5"/>
      <c r="AJ60" s="5"/>
      <c r="AK60" s="5"/>
      <c r="AL60" s="5"/>
      <c r="AM60" s="5">
        <f t="shared" si="63"/>
        <v>8318126.2885160614</v>
      </c>
      <c r="AN60" s="5"/>
      <c r="AO60" s="5"/>
      <c r="AP60" s="5"/>
      <c r="AQ60" s="5"/>
      <c r="AR60" s="5">
        <f t="shared" si="63"/>
        <v>8983453.7627676129</v>
      </c>
      <c r="AS60" s="5"/>
      <c r="AT60" s="8">
        <f>100*(((I60/D60)^(1/5))-1)</f>
        <v>0.98474154825634042</v>
      </c>
      <c r="AU60" s="8">
        <f>100*(((N60/I60)^(1/5))-1)</f>
        <v>0.57030669607169848</v>
      </c>
      <c r="AV60" s="8">
        <f>100*(((S60/N60)^(1/5))-1)</f>
        <v>2.2702682744951685</v>
      </c>
      <c r="AW60" s="8">
        <f>100*(((X60/S60)^(1/5))-1)</f>
        <v>2.1584152398474332</v>
      </c>
      <c r="AX60" s="8">
        <f>100*(((AC60/X60)^(1/5))-1)</f>
        <v>2.0113638046114213</v>
      </c>
      <c r="AY60" s="8">
        <f>100*(((AH60/AC60)^(1/5))-1)</f>
        <v>1.851489093756431</v>
      </c>
      <c r="AZ60" s="8">
        <f>100*(((AM60/AH60)^(1/5))-1)</f>
        <v>1.6967802910818897</v>
      </c>
      <c r="BA60" s="8">
        <f t="shared" ref="BA60" si="64">100*(((AR60/AM60)^(1/5))-1)</f>
        <v>1.5508505968458097</v>
      </c>
      <c r="BB60" s="5"/>
      <c r="BC60" s="9">
        <f>D60/D$60</f>
        <v>1</v>
      </c>
      <c r="BD60" s="9">
        <f>I60/I$60</f>
        <v>1</v>
      </c>
      <c r="BE60" s="9">
        <f>N60/N$60</f>
        <v>1</v>
      </c>
      <c r="BF60" s="9">
        <f>S60/S$60</f>
        <v>1</v>
      </c>
      <c r="BG60" s="9">
        <f>X60/X$60</f>
        <v>1</v>
      </c>
      <c r="BH60" s="9">
        <f>AC60/AC$60</f>
        <v>1</v>
      </c>
      <c r="BI60" s="9">
        <f>AH60/AH$60</f>
        <v>1</v>
      </c>
      <c r="BJ60" s="9">
        <f>AM60/AM$60</f>
        <v>1</v>
      </c>
      <c r="BK60" s="9">
        <f t="shared" ref="BK60" si="65">AR60/AR$60</f>
        <v>1</v>
      </c>
    </row>
    <row r="61" spans="1:63"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63">
      <c r="B62" s="4" t="s">
        <v>13</v>
      </c>
      <c r="C62" s="4" t="s">
        <v>204</v>
      </c>
      <c r="D62" s="4"/>
      <c r="E62" s="4"/>
      <c r="F62" s="4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63">
      <c r="B63" s="4" t="s">
        <v>12</v>
      </c>
      <c r="C63" s="4"/>
      <c r="D63" s="4"/>
      <c r="E63" s="4"/>
      <c r="F63" s="4" t="s">
        <v>199</v>
      </c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63">
      <c r="B64" s="4" t="s">
        <v>11</v>
      </c>
      <c r="C64" s="4"/>
      <c r="D64" s="4"/>
      <c r="E64" s="4"/>
      <c r="F64" s="4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2:54">
      <c r="B65" s="4" t="s">
        <v>10</v>
      </c>
      <c r="C65" s="4"/>
      <c r="D65" s="4" t="s">
        <v>200</v>
      </c>
      <c r="E65" s="4"/>
      <c r="F65" s="4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2:54">
      <c r="B66" s="12" t="s">
        <v>201</v>
      </c>
      <c r="D66" s="3" t="s">
        <v>202</v>
      </c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2:54"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2:54"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2:54"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2:54"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2:54"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2:54"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2:54"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2:54"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2:54"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2:54"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2:54"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2:54">
      <c r="AS78" s="5"/>
      <c r="AT78" s="5"/>
      <c r="AU78" s="5"/>
      <c r="AV78" s="5"/>
      <c r="AW78" s="5"/>
      <c r="AX78" s="5"/>
      <c r="AY78" s="5"/>
      <c r="AZ78" s="5"/>
      <c r="BA78" s="5"/>
      <c r="BB78" s="5"/>
    </row>
    <row r="79" spans="2:54"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2:54"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45:54"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45:54">
      <c r="AS82" s="5"/>
      <c r="AT82" s="5"/>
      <c r="AU82" s="5"/>
      <c r="AV82" s="5"/>
      <c r="AW82" s="5"/>
      <c r="AX82" s="5"/>
      <c r="AY82" s="5"/>
      <c r="AZ82" s="5"/>
      <c r="BA82" s="5"/>
      <c r="BB82" s="5"/>
    </row>
    <row r="83" spans="45:54">
      <c r="AS83" s="5"/>
      <c r="AT83" s="5"/>
      <c r="AU83" s="5"/>
      <c r="AV83" s="5"/>
      <c r="AW83" s="5"/>
      <c r="AX83" s="5"/>
      <c r="AY83" s="5"/>
      <c r="AZ83" s="5"/>
      <c r="BA83" s="5"/>
      <c r="BB83" s="5"/>
    </row>
    <row r="84" spans="45:54">
      <c r="AS84" s="5"/>
      <c r="AT84" s="5"/>
      <c r="AU84" s="5"/>
      <c r="AV84" s="5"/>
      <c r="AW84" s="5"/>
      <c r="AX84" s="5"/>
      <c r="AY84" s="5"/>
      <c r="AZ84" s="5"/>
      <c r="BA84" s="5"/>
      <c r="BB84" s="5"/>
    </row>
    <row r="85" spans="45:54">
      <c r="AS85" s="5"/>
      <c r="AT85" s="5"/>
      <c r="AU85" s="5"/>
      <c r="AV85" s="5"/>
      <c r="AW85" s="5"/>
      <c r="AX85" s="5"/>
      <c r="AY85" s="5"/>
      <c r="AZ85" s="5"/>
      <c r="BA85" s="5"/>
      <c r="BB85" s="5"/>
    </row>
    <row r="86" spans="45:54">
      <c r="AS86" s="5"/>
      <c r="AT86" s="5"/>
      <c r="AU86" s="5"/>
      <c r="AV86" s="5"/>
      <c r="AW86" s="5"/>
      <c r="AX86" s="5"/>
      <c r="AY86" s="5"/>
      <c r="AZ86" s="5"/>
      <c r="BA86" s="5"/>
      <c r="BB86" s="5"/>
    </row>
    <row r="87" spans="45:54">
      <c r="AS87" s="5"/>
      <c r="AT87" s="5"/>
      <c r="AU87" s="5"/>
      <c r="AV87" s="5"/>
      <c r="AW87" s="5"/>
      <c r="AX87" s="5"/>
      <c r="AY87" s="5"/>
      <c r="AZ87" s="5"/>
      <c r="BA87" s="5"/>
      <c r="BB87" s="5"/>
    </row>
    <row r="88" spans="45:54">
      <c r="AS88" s="5"/>
      <c r="AT88" s="5"/>
      <c r="AU88" s="5"/>
      <c r="AV88" s="5"/>
      <c r="AW88" s="5"/>
      <c r="AX88" s="5"/>
      <c r="AY88" s="5"/>
      <c r="AZ88" s="5"/>
      <c r="BA88" s="5"/>
      <c r="BB88" s="5"/>
    </row>
    <row r="89" spans="45:54">
      <c r="AS89" s="5"/>
      <c r="AT89" s="5"/>
      <c r="AU89" s="5"/>
      <c r="AV89" s="5"/>
      <c r="AW89" s="5"/>
      <c r="AX89" s="5"/>
      <c r="AY89" s="5"/>
      <c r="AZ89" s="5"/>
      <c r="BA89" s="5"/>
      <c r="BB89" s="5"/>
    </row>
    <row r="90" spans="45:54">
      <c r="AS90" s="5"/>
      <c r="AT90" s="5"/>
      <c r="AU90" s="5"/>
      <c r="AV90" s="5"/>
      <c r="AW90" s="5"/>
      <c r="AX90" s="5"/>
      <c r="AY90" s="5"/>
      <c r="AZ90" s="5"/>
      <c r="BA90" s="5"/>
      <c r="BB90" s="5"/>
    </row>
    <row r="91" spans="45:54">
      <c r="AS91" s="5"/>
      <c r="AT91" s="5"/>
      <c r="AU91" s="5"/>
      <c r="AV91" s="5"/>
      <c r="AW91" s="5"/>
      <c r="AX91" s="5"/>
      <c r="AY91" s="5"/>
      <c r="AZ91" s="5"/>
      <c r="BA91" s="5"/>
      <c r="BB91" s="5"/>
    </row>
    <row r="92" spans="45:54">
      <c r="AS92" s="5"/>
      <c r="AT92" s="5"/>
      <c r="AU92" s="5"/>
      <c r="AV92" s="5"/>
      <c r="AW92" s="5"/>
      <c r="AX92" s="5"/>
      <c r="AY92" s="5"/>
      <c r="AZ92" s="5"/>
      <c r="BA92" s="5"/>
      <c r="BB92" s="5"/>
    </row>
    <row r="93" spans="45:54">
      <c r="AS93" s="5"/>
      <c r="AT93" s="5"/>
      <c r="AU93" s="5"/>
      <c r="AV93" s="5"/>
      <c r="AW93" s="5"/>
      <c r="AX93" s="5"/>
      <c r="AY93" s="5"/>
      <c r="AZ93" s="5"/>
      <c r="BA93" s="5"/>
      <c r="BB93" s="5"/>
    </row>
    <row r="94" spans="45:54">
      <c r="AS94" s="5"/>
      <c r="AT94" s="5"/>
      <c r="AU94" s="5"/>
      <c r="AV94" s="5"/>
      <c r="AW94" s="5"/>
      <c r="AX94" s="5"/>
      <c r="AY94" s="5"/>
      <c r="AZ94" s="5"/>
      <c r="BA94" s="5"/>
      <c r="BB94" s="5"/>
    </row>
    <row r="95" spans="45:54">
      <c r="AS95" s="5"/>
      <c r="AT95" s="5"/>
      <c r="AU95" s="5"/>
      <c r="AV95" s="5"/>
      <c r="AW95" s="5"/>
      <c r="AX95" s="5"/>
      <c r="AY95" s="5"/>
      <c r="AZ95" s="5"/>
      <c r="BA95" s="5"/>
      <c r="BB95" s="5"/>
    </row>
    <row r="96" spans="45:54">
      <c r="AS96" s="5"/>
      <c r="AT96" s="5"/>
      <c r="AU96" s="5"/>
      <c r="AV96" s="5"/>
      <c r="AW96" s="5"/>
      <c r="AX96" s="5"/>
      <c r="AY96" s="5"/>
      <c r="AZ96" s="5"/>
      <c r="BA96" s="5"/>
      <c r="BB96" s="5"/>
    </row>
    <row r="97" spans="45:54">
      <c r="AS97" s="5"/>
      <c r="AT97" s="5"/>
      <c r="AU97" s="5"/>
      <c r="AV97" s="5"/>
      <c r="AW97" s="5"/>
      <c r="AX97" s="5"/>
      <c r="AY97" s="5"/>
      <c r="AZ97" s="5"/>
      <c r="BA97" s="5"/>
      <c r="BB97" s="5"/>
    </row>
    <row r="98" spans="45:54">
      <c r="AS98" s="5"/>
      <c r="AT98" s="5"/>
      <c r="AU98" s="5"/>
      <c r="AV98" s="5"/>
      <c r="AW98" s="5"/>
      <c r="AX98" s="5"/>
      <c r="AY98" s="5"/>
      <c r="AZ98" s="5"/>
      <c r="BA98" s="5"/>
      <c r="BB98" s="5"/>
    </row>
    <row r="99" spans="45:54">
      <c r="AS99" s="5"/>
      <c r="AT99" s="5"/>
      <c r="AU99" s="5"/>
      <c r="AV99" s="5"/>
      <c r="AW99" s="5"/>
      <c r="AX99" s="5"/>
      <c r="AY99" s="5"/>
      <c r="AZ99" s="5"/>
      <c r="BA99" s="5"/>
      <c r="BB99" s="5"/>
    </row>
    <row r="100" spans="45:54">
      <c r="AS100" s="5"/>
      <c r="AT100" s="5"/>
      <c r="AU100" s="5"/>
      <c r="AV100" s="5"/>
      <c r="AW100" s="5"/>
      <c r="AX100" s="5"/>
      <c r="AY100" s="5"/>
      <c r="AZ100" s="5"/>
      <c r="BA100" s="5"/>
      <c r="BB100" s="5"/>
    </row>
    <row r="101" spans="45:54">
      <c r="AS101" s="5"/>
      <c r="AT101" s="5"/>
      <c r="AU101" s="5"/>
      <c r="AV101" s="5"/>
      <c r="AW101" s="5"/>
      <c r="AX101" s="5"/>
      <c r="AY101" s="5"/>
      <c r="AZ101" s="5"/>
      <c r="BA101" s="5"/>
      <c r="BB101" s="5"/>
    </row>
    <row r="102" spans="45:54">
      <c r="AS102" s="5"/>
      <c r="AT102" s="5"/>
      <c r="AU102" s="5"/>
      <c r="AV102" s="5"/>
      <c r="AW102" s="5"/>
      <c r="AX102" s="5"/>
      <c r="AY102" s="5"/>
      <c r="AZ102" s="5"/>
      <c r="BA102" s="5"/>
      <c r="BB102" s="5"/>
    </row>
    <row r="103" spans="45:54">
      <c r="AS103" s="5"/>
      <c r="AT103" s="5"/>
      <c r="AU103" s="5"/>
      <c r="AV103" s="5"/>
      <c r="AW103" s="5"/>
      <c r="AX103" s="5"/>
      <c r="AY103" s="5"/>
      <c r="AZ103" s="5"/>
      <c r="BA103" s="5"/>
      <c r="BB103" s="5"/>
    </row>
    <row r="104" spans="45:54">
      <c r="AS104" s="5"/>
      <c r="AT104" s="5"/>
      <c r="AU104" s="5"/>
      <c r="AV104" s="5"/>
      <c r="AW104" s="5"/>
      <c r="AX104" s="5"/>
      <c r="AY104" s="5"/>
      <c r="AZ104" s="5"/>
      <c r="BA104" s="5"/>
      <c r="BB104" s="5"/>
    </row>
    <row r="105" spans="45:54">
      <c r="AS105" s="5"/>
      <c r="AT105" s="5"/>
      <c r="AU105" s="5"/>
      <c r="AV105" s="5"/>
      <c r="AW105" s="5"/>
      <c r="AX105" s="5"/>
      <c r="AY105" s="5"/>
      <c r="AZ105" s="5"/>
      <c r="BA105" s="5"/>
      <c r="BB105" s="5"/>
    </row>
    <row r="106" spans="45:54">
      <c r="AS106" s="5"/>
      <c r="AT106" s="5"/>
      <c r="AU106" s="5"/>
      <c r="AV106" s="5"/>
      <c r="AW106" s="5"/>
      <c r="AX106" s="5"/>
      <c r="AY106" s="5"/>
      <c r="AZ106" s="5"/>
      <c r="BA106" s="5"/>
      <c r="BB106" s="5"/>
    </row>
    <row r="107" spans="45:54">
      <c r="AS107" s="5"/>
      <c r="AT107" s="5"/>
      <c r="AU107" s="5"/>
      <c r="AV107" s="5"/>
      <c r="AW107" s="5"/>
      <c r="AX107" s="5"/>
      <c r="AY107" s="5"/>
      <c r="AZ107" s="5"/>
      <c r="BA107" s="5"/>
      <c r="BB107" s="5"/>
    </row>
    <row r="108" spans="45:54">
      <c r="AS108" s="5"/>
      <c r="AT108" s="5"/>
      <c r="AU108" s="5"/>
      <c r="AV108" s="5"/>
      <c r="AW108" s="5"/>
      <c r="AX108" s="5"/>
      <c r="AY108" s="5"/>
      <c r="AZ108" s="5"/>
      <c r="BA108" s="5"/>
      <c r="BB108" s="5"/>
    </row>
    <row r="109" spans="45:54">
      <c r="AS109" s="5"/>
      <c r="AT109" s="5"/>
      <c r="AU109" s="5"/>
      <c r="AV109" s="5"/>
      <c r="AW109" s="5"/>
      <c r="AX109" s="5"/>
      <c r="AY109" s="5"/>
      <c r="AZ109" s="5"/>
      <c r="BA109" s="5"/>
      <c r="BB109" s="5"/>
    </row>
    <row r="110" spans="45:54">
      <c r="AS110" s="5"/>
      <c r="AT110" s="5"/>
      <c r="AU110" s="5"/>
      <c r="AV110" s="5"/>
      <c r="AW110" s="5"/>
      <c r="AX110" s="5"/>
      <c r="AY110" s="5"/>
      <c r="AZ110" s="5"/>
      <c r="BA110" s="5"/>
      <c r="BB110" s="5"/>
    </row>
    <row r="111" spans="45:54">
      <c r="AS111" s="5"/>
      <c r="AT111" s="5"/>
      <c r="AU111" s="5"/>
      <c r="AV111" s="5"/>
      <c r="AW111" s="5"/>
      <c r="AX111" s="5"/>
      <c r="AY111" s="5"/>
      <c r="AZ111" s="5"/>
      <c r="BA111" s="5"/>
      <c r="BB111" s="5"/>
    </row>
    <row r="112" spans="45:54">
      <c r="AS112" s="5"/>
      <c r="AT112" s="5"/>
      <c r="AU112" s="5"/>
      <c r="AV112" s="5"/>
      <c r="AW112" s="5"/>
      <c r="AX112" s="5"/>
      <c r="AY112" s="5"/>
      <c r="AZ112" s="5"/>
      <c r="BA112" s="5"/>
      <c r="BB112" s="5"/>
    </row>
    <row r="114" spans="45:54">
      <c r="AS114" s="5">
        <v>0</v>
      </c>
      <c r="AT114" s="5">
        <v>80.665054383565391</v>
      </c>
      <c r="AU114" s="5">
        <v>140.78262189970044</v>
      </c>
      <c r="AV114" s="5">
        <v>150.3601127371852</v>
      </c>
      <c r="AW114" s="5">
        <v>143.23336636708089</v>
      </c>
      <c r="AX114" s="5">
        <v>131.88034329783454</v>
      </c>
      <c r="AY114" s="5">
        <v>118.9705837822284</v>
      </c>
      <c r="AZ114" s="5">
        <v>106.19323720929273</v>
      </c>
      <c r="BA114" s="5">
        <v>93.851833377951337</v>
      </c>
      <c r="BB114" s="5">
        <v>0</v>
      </c>
    </row>
  </sheetData>
  <mergeCells count="1">
    <mergeCell ref="A1:B1"/>
  </mergeCells>
  <hyperlinks>
    <hyperlink ref="D66" r:id="rId1" xr:uid="{00000000-0004-0000-0100-000000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11"/>
  <sheetViews>
    <sheetView workbookViewId="0">
      <selection activeCell="C15" sqref="C15"/>
    </sheetView>
  </sheetViews>
  <sheetFormatPr defaultColWidth="8.77734375" defaultRowHeight="14.4"/>
  <cols>
    <col min="1" max="1" width="28.77734375" bestFit="1" customWidth="1"/>
    <col min="2" max="37" width="15.6640625" bestFit="1" customWidth="1"/>
  </cols>
  <sheetData>
    <row r="1" spans="1:37">
      <c r="A1" s="1" t="s">
        <v>208</v>
      </c>
      <c r="B1" s="13">
        <v>2015</v>
      </c>
      <c r="C1" s="13">
        <v>2016</v>
      </c>
      <c r="D1" s="13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>
      <c r="A2" t="s">
        <v>2</v>
      </c>
      <c r="B2" s="6">
        <f>'Value of Shipments'!I26/About!$B27/About!$C27*1000000000</f>
        <v>3115506328.281929</v>
      </c>
      <c r="C2" s="6">
        <f>'Value of Shipments'!J26/About!$B27/About!$C27*1000000000</f>
        <v>3130355906.6274757</v>
      </c>
      <c r="D2" s="6">
        <f>'Value of Shipments'!K26/About!$B27/About!$C27*1000000000</f>
        <v>3145276263.1881199</v>
      </c>
      <c r="E2" s="6">
        <f>'Value of Shipments'!L26/About!$B27/About!$C27*1000000000</f>
        <v>3160267735.3172603</v>
      </c>
      <c r="F2" s="6">
        <f>'Value of Shipments'!M26/About!$B27/About!$C27*1000000000</f>
        <v>3175330661.9762397</v>
      </c>
      <c r="G2" s="6">
        <f>'Value of Shipments'!N26/About!$B27/About!$C27*1000000000</f>
        <v>3190465383.7420053</v>
      </c>
      <c r="H2" s="6">
        <f>'Value of Shipments'!O26/About!$B27/About!$C27*1000000000</f>
        <v>3261030338.4060564</v>
      </c>
      <c r="I2" s="6">
        <f>'Value of Shipments'!P26/About!$B27/About!$C27*1000000000</f>
        <v>3333156009.8395519</v>
      </c>
      <c r="J2" s="6">
        <f>'Value of Shipments'!Q26/About!$B27/About!$C27*1000000000</f>
        <v>3406876917.1156783</v>
      </c>
      <c r="K2" s="6">
        <f>'Value of Shipments'!R26/About!$B27/About!$C27*1000000000</f>
        <v>3482228342.7814555</v>
      </c>
      <c r="L2" s="6">
        <f>'Value of Shipments'!S26/About!$B27/About!$C27*1000000000</f>
        <v>3559246349.7438254</v>
      </c>
      <c r="M2" s="6">
        <f>'Value of Shipments'!T26/About!$B27/About!$C27*1000000000</f>
        <v>3630811900.7749381</v>
      </c>
      <c r="N2" s="6">
        <f>'Value of Shipments'!U26/About!$B27/About!$C27*1000000000</f>
        <v>3703816416.0111442</v>
      </c>
      <c r="O2" s="6">
        <f>'Value of Shipments'!V26/About!$B27/About!$C27*1000000000</f>
        <v>3778288828.6186604</v>
      </c>
      <c r="P2" s="6">
        <f>'Value of Shipments'!W26/About!$B27/About!$C27*1000000000</f>
        <v>3854258653.5211306</v>
      </c>
      <c r="Q2" s="6">
        <f>'Value of Shipments'!X26/About!$B27/About!$C27*1000000000</f>
        <v>3931755999.0969801</v>
      </c>
      <c r="R2" s="6">
        <f>'Value of Shipments'!Y26/About!$B27/About!$C27*1000000000</f>
        <v>4003208514.8066177</v>
      </c>
      <c r="S2" s="6">
        <f>'Value of Shipments'!Z26/About!$B27/About!$C27*1000000000</f>
        <v>4075959550.0587721</v>
      </c>
      <c r="T2" s="6">
        <f>'Value of Shipments'!AA26/About!$B27/About!$C27*1000000000</f>
        <v>4150032703.084878</v>
      </c>
      <c r="U2" s="6">
        <f>'Value of Shipments'!AB26/About!$B27/About!$C27*1000000000</f>
        <v>4225452000.9713144</v>
      </c>
      <c r="V2" s="6">
        <f>'Value of Shipments'!AC26/About!$B27/About!$C27*1000000000</f>
        <v>4302241907.4530621</v>
      </c>
      <c r="W2" s="6">
        <f>'Value of Shipments'!AD26/About!$B27/About!$C27*1000000000</f>
        <v>4372019428.9849606</v>
      </c>
      <c r="X2" s="6">
        <f>'Value of Shipments'!AE26/About!$B27/About!$C27*1000000000</f>
        <v>4442928663.3809595</v>
      </c>
      <c r="Y2" s="6">
        <f>'Value of Shipments'!AF26/About!$B27/About!$C27*1000000000</f>
        <v>4514987965.7499619</v>
      </c>
      <c r="Z2" s="6">
        <f>'Value of Shipments'!AG26/About!$B27/About!$C27*1000000000</f>
        <v>4588215988.9000797</v>
      </c>
      <c r="AA2" s="6">
        <f>'Value of Shipments'!AH26/About!$B27/About!$C27*1000000000</f>
        <v>4662631688.1669788</v>
      </c>
      <c r="AB2" s="6">
        <f>'Value of Shipments'!AI26/About!$B27/About!$C27*1000000000</f>
        <v>4730467678.7475471</v>
      </c>
      <c r="AC2" s="6">
        <f>'Value of Shipments'!AJ26/About!$B27/About!$C27*1000000000</f>
        <v>4799290605.8750715</v>
      </c>
      <c r="AD2" s="6">
        <f>'Value of Shipments'!AK26/About!$B27/About!$C27*1000000000</f>
        <v>4869114828.3543587</v>
      </c>
      <c r="AE2" s="6">
        <f>'Value of Shipments'!AL26/About!$B27/About!$C27*1000000000</f>
        <v>4939954913.8945065</v>
      </c>
      <c r="AF2" s="6">
        <f>'Value of Shipments'!AM26/About!$B27/About!$C27*1000000000</f>
        <v>5011825642.1482134</v>
      </c>
      <c r="AG2" s="6">
        <f>'Value of Shipments'!AN26/About!$B27/About!$C27*1000000000</f>
        <v>5074250913.4912758</v>
      </c>
      <c r="AH2" s="6">
        <f>'Value of Shipments'!AO26/About!$B27/About!$C27*1000000000</f>
        <v>5137453728.7435827</v>
      </c>
      <c r="AI2" s="6">
        <f>'Value of Shipments'!AP26/About!$B27/About!$C27*1000000000</f>
        <v>5201443772.6773081</v>
      </c>
      <c r="AJ2" s="6">
        <f>'Value of Shipments'!AQ26/About!$B27/About!$C27*1000000000</f>
        <v>5266230850.6942291</v>
      </c>
      <c r="AK2" s="6">
        <f>'Value of Shipments'!AR26/About!$B27/About!$C27*1000000000</f>
        <v>5331824890.3282318</v>
      </c>
    </row>
    <row r="3" spans="1:37">
      <c r="A3" t="s">
        <v>3</v>
      </c>
      <c r="B3" s="6">
        <f>('Value of Shipments'!I5+'Value of Shipments'!I16)/About!$B27/About!$C27*1000000000</f>
        <v>53971136905.30584</v>
      </c>
      <c r="C3" s="6">
        <f>('Value of Shipments'!J5+'Value of Shipments'!J16)/About!$B27/About!$C27*1000000000</f>
        <v>55461659653.553596</v>
      </c>
      <c r="D3" s="6">
        <f>('Value of Shipments'!K5+'Value of Shipments'!K16)/About!$B27/About!$C27*1000000000</f>
        <v>57011435921.560265</v>
      </c>
      <c r="E3" s="6">
        <f>('Value of Shipments'!L5+'Value of Shipments'!L16)/About!$B27/About!$C27*1000000000</f>
        <v>58623075727.483971</v>
      </c>
      <c r="F3" s="6">
        <f>('Value of Shipments'!M5+'Value of Shipments'!M16)/About!$B27/About!$C27*1000000000</f>
        <v>60299306543.461487</v>
      </c>
      <c r="G3" s="6">
        <f>('Value of Shipments'!N5+'Value of Shipments'!N16)/About!$B27/About!$C27*1000000000</f>
        <v>62042978603.115494</v>
      </c>
      <c r="H3" s="6">
        <f>('Value of Shipments'!O5+'Value of Shipments'!O16)/About!$B27/About!$C27*1000000000</f>
        <v>64567842521.497635</v>
      </c>
      <c r="I3" s="6">
        <f>('Value of Shipments'!P5+'Value of Shipments'!P16)/About!$B27/About!$C27*1000000000</f>
        <v>67210286070.058205</v>
      </c>
      <c r="J3" s="6">
        <f>('Value of Shipments'!Q5+'Value of Shipments'!Q16)/About!$B27/About!$C27*1000000000</f>
        <v>69976242411.645447</v>
      </c>
      <c r="K3" s="6">
        <f>('Value of Shipments'!R5+'Value of Shipments'!R16)/About!$B27/About!$C27*1000000000</f>
        <v>72871956442.688202</v>
      </c>
      <c r="L3" s="6">
        <f>('Value of Shipments'!S5+'Value of Shipments'!S16)/About!$B27/About!$C27*1000000000</f>
        <v>75904001479.102814</v>
      </c>
      <c r="M3" s="6">
        <f>('Value of Shipments'!T5+'Value of Shipments'!T16)/About!$B27/About!$C27*1000000000</f>
        <v>77963950114.186478</v>
      </c>
      <c r="N3" s="6">
        <f>('Value of Shipments'!U5+'Value of Shipments'!U16)/About!$B27/About!$C27*1000000000</f>
        <v>80083319472.568573</v>
      </c>
      <c r="O3" s="6">
        <f>('Value of Shipments'!V5+'Value of Shipments'!V16)/About!$B27/About!$C27*1000000000</f>
        <v>82263903234.650604</v>
      </c>
      <c r="P3" s="6">
        <f>('Value of Shipments'!W5+'Value of Shipments'!W16)/About!$B27/About!$C27*1000000000</f>
        <v>84507550922.470413</v>
      </c>
      <c r="Q3" s="6">
        <f>('Value of Shipments'!X5+'Value of Shipments'!X16)/About!$B27/About!$C27*1000000000</f>
        <v>86816169672.756775</v>
      </c>
      <c r="R3" s="6">
        <f>('Value of Shipments'!Y5+'Value of Shipments'!Y16)/About!$B27/About!$C27*1000000000</f>
        <v>88451506770.185501</v>
      </c>
      <c r="S3" s="6">
        <f>('Value of Shipments'!Z5+'Value of Shipments'!Z16)/About!$B27/About!$C27*1000000000</f>
        <v>90118277611.559433</v>
      </c>
      <c r="T3" s="6">
        <f>('Value of Shipments'!AA5+'Value of Shipments'!AA16)/About!$B27/About!$C27*1000000000</f>
        <v>91817097204.363739</v>
      </c>
      <c r="U3" s="6">
        <f>('Value of Shipments'!AB5+'Value of Shipments'!AB16)/About!$B27/About!$C27*1000000000</f>
        <v>93548592770.53302</v>
      </c>
      <c r="V3" s="6">
        <f>('Value of Shipments'!AC5+'Value of Shipments'!AC16)/About!$B27/About!$C27*1000000000</f>
        <v>95313403992.041183</v>
      </c>
      <c r="W3" s="6">
        <f>('Value of Shipments'!AD5+'Value of Shipments'!AD16)/About!$B27/About!$C27*1000000000</f>
        <v>96785283277.122879</v>
      </c>
      <c r="X3" s="6">
        <f>('Value of Shipments'!AE5+'Value of Shipments'!AE16)/About!$B27/About!$C27*1000000000</f>
        <v>98280246003.561569</v>
      </c>
      <c r="Y3" s="6">
        <f>('Value of Shipments'!AF5+'Value of Shipments'!AF16)/About!$B27/About!$C27*1000000000</f>
        <v>99798659223.600937</v>
      </c>
      <c r="Z3" s="6">
        <f>('Value of Shipments'!AG5+'Value of Shipments'!AG16)/About!$B27/About!$C27*1000000000</f>
        <v>101340895896.56215</v>
      </c>
      <c r="AA3" s="6">
        <f>('Value of Shipments'!AH5+'Value of Shipments'!AH16)/About!$B27/About!$C27*1000000000</f>
        <v>102907334984.88264</v>
      </c>
      <c r="AB3" s="6">
        <f>('Value of Shipments'!AI5+'Value of Shipments'!AI16)/About!$B27/About!$C27*1000000000</f>
        <v>104554878615.67125</v>
      </c>
      <c r="AC3" s="6">
        <f>('Value of Shipments'!AJ5+'Value of Shipments'!AJ16)/About!$B27/About!$C27*1000000000</f>
        <v>106230151256.31232</v>
      </c>
      <c r="AD3" s="6">
        <f>('Value of Shipments'!AK5+'Value of Shipments'!AK16)/About!$B27/About!$C27*1000000000</f>
        <v>107933637557.22571</v>
      </c>
      <c r="AE3" s="6">
        <f>('Value of Shipments'!AL5+'Value of Shipments'!AL16)/About!$B27/About!$C27*1000000000</f>
        <v>109665830866.49028</v>
      </c>
      <c r="AF3" s="6">
        <f>('Value of Shipments'!AM5+'Value of Shipments'!AM16)/About!$B27/About!$C27*1000000000</f>
        <v>111427233388.69499</v>
      </c>
      <c r="AG3" s="6">
        <f>('Value of Shipments'!AN5+'Value of Shipments'!AN16)/About!$B27/About!$C27*1000000000</f>
        <v>112344603161.92821</v>
      </c>
      <c r="AH3" s="6">
        <f>('Value of Shipments'!AO5+'Value of Shipments'!AO16)/About!$B27/About!$C27*1000000000</f>
        <v>113269530568.61723</v>
      </c>
      <c r="AI3" s="6">
        <f>('Value of Shipments'!AP5+'Value of Shipments'!AP16)/About!$B27/About!$C27*1000000000</f>
        <v>114202077913.22478</v>
      </c>
      <c r="AJ3" s="6">
        <f>('Value of Shipments'!AQ5+'Value of Shipments'!AQ16)/About!$B27/About!$C27*1000000000</f>
        <v>115142308014.19534</v>
      </c>
      <c r="AK3" s="6">
        <f>('Value of Shipments'!AR5+'Value of Shipments'!AR16)/About!$B27/About!$C27*1000000000</f>
        <v>116090284208.1982</v>
      </c>
    </row>
    <row r="4" spans="1:37">
      <c r="A4" t="s">
        <v>4</v>
      </c>
      <c r="B4" s="6">
        <f>('Value of Shipments'!I6+'Value of Shipments'!I28)/About!$B27/About!$C27*1000000000</f>
        <v>36705607855.686485</v>
      </c>
      <c r="C4" s="6">
        <f>('Value of Shipments'!J6+'Value of Shipments'!J28)/About!$B27/About!$C27*1000000000</f>
        <v>37427033908.926125</v>
      </c>
      <c r="D4" s="6">
        <f>('Value of Shipments'!K6+'Value of Shipments'!K28)/About!$B27/About!$C27*1000000000</f>
        <v>38174998272.799438</v>
      </c>
      <c r="E4" s="6">
        <f>('Value of Shipments'!L6+'Value of Shipments'!L28)/About!$B27/About!$C27*1000000000</f>
        <v>38950551077.710098</v>
      </c>
      <c r="F4" s="6">
        <f>('Value of Shipments'!M6+'Value of Shipments'!M28)/About!$B27/About!$C27*1000000000</f>
        <v>39754784244.15226</v>
      </c>
      <c r="G4" s="6">
        <f>('Value of Shipments'!N6+'Value of Shipments'!N28)/About!$B27/About!$C27*1000000000</f>
        <v>40588833146.454231</v>
      </c>
      <c r="H4" s="6">
        <f>('Value of Shipments'!O6+'Value of Shipments'!O28)/About!$B27/About!$C27*1000000000</f>
        <v>41204412489.758835</v>
      </c>
      <c r="I4" s="6">
        <f>('Value of Shipments'!P6+'Value of Shipments'!P28)/About!$B27/About!$C27*1000000000</f>
        <v>41829422917.708</v>
      </c>
      <c r="J4" s="6">
        <f>('Value of Shipments'!Q6+'Value of Shipments'!Q28)/About!$B27/About!$C27*1000000000</f>
        <v>42464010346.855446</v>
      </c>
      <c r="K4" s="6">
        <f>('Value of Shipments'!R6+'Value of Shipments'!R28)/About!$B27/About!$C27*1000000000</f>
        <v>43108322972.533096</v>
      </c>
      <c r="L4" s="6">
        <f>('Value of Shipments'!S6+'Value of Shipments'!S28)/About!$B27/About!$C27*1000000000</f>
        <v>43762511304.750046</v>
      </c>
      <c r="M4" s="6">
        <f>('Value of Shipments'!T6+'Value of Shipments'!T28)/About!$B27/About!$C27*1000000000</f>
        <v>44745224645.137558</v>
      </c>
      <c r="N4" s="6">
        <f>('Value of Shipments'!U6+'Value of Shipments'!U28)/About!$B27/About!$C27*1000000000</f>
        <v>45750987106.29734</v>
      </c>
      <c r="O4" s="6">
        <f>('Value of Shipments'!V6+'Value of Shipments'!V28)/About!$B27/About!$C27*1000000000</f>
        <v>46780360465.013756</v>
      </c>
      <c r="P4" s="6">
        <f>('Value of Shipments'!W6+'Value of Shipments'!W28)/About!$B27/About!$C27*1000000000</f>
        <v>47833920627.327423</v>
      </c>
      <c r="Q4" s="6">
        <f>('Value of Shipments'!X6+'Value of Shipments'!X28)/About!$B27/About!$C27*1000000000</f>
        <v>48912257992.583542</v>
      </c>
      <c r="R4" s="6">
        <f>('Value of Shipments'!Y6+'Value of Shipments'!Y28)/About!$B27/About!$C27*1000000000</f>
        <v>50165772228.487732</v>
      </c>
      <c r="S4" s="6">
        <f>('Value of Shipments'!Z6+'Value of Shipments'!Z28)/About!$B27/About!$C27*1000000000</f>
        <v>51454511775.097664</v>
      </c>
      <c r="T4" s="6">
        <f>('Value of Shipments'!AA6+'Value of Shipments'!AA28)/About!$B27/About!$C27*1000000000</f>
        <v>52779537713.468582</v>
      </c>
      <c r="U4" s="6">
        <f>('Value of Shipments'!AB6+'Value of Shipments'!AB28)/About!$B27/About!$C27*1000000000</f>
        <v>54141944578.654236</v>
      </c>
      <c r="V4" s="6">
        <f>('Value of Shipments'!AC6+'Value of Shipments'!AC28)/About!$B27/About!$C27*1000000000</f>
        <v>55542861443.592255</v>
      </c>
      <c r="W4" s="6">
        <f>('Value of Shipments'!AD6+'Value of Shipments'!AD28)/About!$B27/About!$C27*1000000000</f>
        <v>56893247866.741516</v>
      </c>
      <c r="X4" s="6">
        <f>('Value of Shipments'!AE6+'Value of Shipments'!AE28)/About!$B27/About!$C27*1000000000</f>
        <v>58279567293.573517</v>
      </c>
      <c r="Y4" s="6">
        <f>('Value of Shipments'!AF6+'Value of Shipments'!AF28)/About!$B27/About!$C27*1000000000</f>
        <v>59702841818.022064</v>
      </c>
      <c r="Z4" s="6">
        <f>('Value of Shipments'!AG6+'Value of Shipments'!AG28)/About!$B27/About!$C27*1000000000</f>
        <v>61164123887.629288</v>
      </c>
      <c r="AA4" s="6">
        <f>('Value of Shipments'!AH6+'Value of Shipments'!AH28)/About!$B27/About!$C27*1000000000</f>
        <v>62664497228.242195</v>
      </c>
      <c r="AB4" s="6">
        <f>('Value of Shipments'!AI6+'Value of Shipments'!AI28)/About!$B27/About!$C27*1000000000</f>
        <v>63922962613.829262</v>
      </c>
      <c r="AC4" s="6">
        <f>('Value of Shipments'!AJ6+'Value of Shipments'!AJ28)/About!$B27/About!$C27*1000000000</f>
        <v>65208179861.88237</v>
      </c>
      <c r="AD4" s="6">
        <f>('Value of Shipments'!AK6+'Value of Shipments'!AK28)/About!$B27/About!$C27*1000000000</f>
        <v>66520744354.088432</v>
      </c>
      <c r="AE4" s="6">
        <f>('Value of Shipments'!AL6+'Value of Shipments'!AL28)/About!$B27/About!$C27*1000000000</f>
        <v>67861265178.371223</v>
      </c>
      <c r="AF4" s="6">
        <f>('Value of Shipments'!AM6+'Value of Shipments'!AM28)/About!$B27/About!$C27*1000000000</f>
        <v>69230365451.845749</v>
      </c>
      <c r="AG4" s="6">
        <f>('Value of Shipments'!AN6+'Value of Shipments'!AN28)/About!$B27/About!$C27*1000000000</f>
        <v>70367728926.218369</v>
      </c>
      <c r="AH4" s="6">
        <f>('Value of Shipments'!AO6+'Value of Shipments'!AO28)/About!$B27/About!$C27*1000000000</f>
        <v>71524122170.173782</v>
      </c>
      <c r="AI4" s="6">
        <f>('Value of Shipments'!AP6+'Value of Shipments'!AP28)/About!$B27/About!$C27*1000000000</f>
        <v>72699868962.41597</v>
      </c>
      <c r="AJ4" s="6">
        <f>('Value of Shipments'!AQ6+'Value of Shipments'!AQ28)/About!$B27/About!$C27*1000000000</f>
        <v>73895298673.128632</v>
      </c>
      <c r="AK4" s="6">
        <f>('Value of Shipments'!AR6+'Value of Shipments'!AR28)/About!$B27/About!$C27*1000000000</f>
        <v>75110746361.783813</v>
      </c>
    </row>
    <row r="5" spans="1:37">
      <c r="A5" t="s">
        <v>5</v>
      </c>
      <c r="B5" s="6">
        <f>('Value of Shipments'!I18+'Value of Shipments'!I20+'Value of Shipments'!I19+'Value of Shipments'!I21+'Value of Shipments'!I22+'Value of Shipments'!I23+'Value of Shipments'!I24+'Value of Shipments'!I25)/About!$B27/About!$C27*1000000000</f>
        <v>61148079763.284645</v>
      </c>
      <c r="C5" s="6">
        <f>('Value of Shipments'!J18+'Value of Shipments'!J20+'Value of Shipments'!J19+'Value of Shipments'!J21+'Value of Shipments'!J22+'Value of Shipments'!J23+'Value of Shipments'!J24+'Value of Shipments'!J25)/About!$B27/About!$C27*1000000000</f>
        <v>60924594170.145241</v>
      </c>
      <c r="D5" s="6">
        <f>('Value of Shipments'!K18+'Value of Shipments'!K20+'Value of Shipments'!K19+'Value of Shipments'!K21+'Value of Shipments'!K22+'Value of Shipments'!K23+'Value of Shipments'!K24+'Value of Shipments'!K25)/About!$B27/About!$C27*1000000000</f>
        <v>60702875259.307236</v>
      </c>
      <c r="E5" s="6">
        <f>('Value of Shipments'!L18+'Value of Shipments'!L20+'Value of Shipments'!L19+'Value of Shipments'!L21+'Value of Shipments'!L22+'Value of Shipments'!L23+'Value of Shipments'!L24+'Value of Shipments'!L25)/About!$B27/About!$C27*1000000000</f>
        <v>60482908225.49955</v>
      </c>
      <c r="F5" s="6">
        <f>('Value of Shipments'!M18+'Value of Shipments'!M20+'Value of Shipments'!M19+'Value of Shipments'!M21+'Value of Shipments'!M22+'Value of Shipments'!M23+'Value of Shipments'!M24+'Value of Shipments'!M25)/About!$B27/About!$C27*1000000000</f>
        <v>60264678398.049316</v>
      </c>
      <c r="G5" s="6">
        <f>('Value of Shipments'!N18+'Value of Shipments'!N20+'Value of Shipments'!N19+'Value of Shipments'!N21+'Value of Shipments'!N22+'Value of Shipments'!N23+'Value of Shipments'!N24+'Value of Shipments'!N25)/About!$B27/About!$C27*1000000000</f>
        <v>60048171239.610428</v>
      </c>
      <c r="H5" s="6">
        <f>('Value of Shipments'!O18+'Value of Shipments'!O20+'Value of Shipments'!O19+'Value of Shipments'!O21+'Value of Shipments'!O22+'Value of Shipments'!O23+'Value of Shipments'!O24+'Value of Shipments'!O25)/About!$B27/About!$C27*1000000000</f>
        <v>61341524043.148033</v>
      </c>
      <c r="I5" s="6">
        <f>('Value of Shipments'!P18+'Value of Shipments'!P20+'Value of Shipments'!P19+'Value of Shipments'!P21+'Value of Shipments'!P22+'Value of Shipments'!P23+'Value of Shipments'!P24+'Value of Shipments'!P25)/About!$B27/About!$C27*1000000000</f>
        <v>62664827561.586716</v>
      </c>
      <c r="J5" s="6">
        <f>('Value of Shipments'!Q18+'Value of Shipments'!Q20+'Value of Shipments'!Q19+'Value of Shipments'!Q21+'Value of Shipments'!Q22+'Value of Shipments'!Q23+'Value of Shipments'!Q24+'Value of Shipments'!Q25)/About!$B27/About!$C27*1000000000</f>
        <v>64018813655.924461</v>
      </c>
      <c r="K5" s="6">
        <f>('Value of Shipments'!R18+'Value of Shipments'!R20+'Value of Shipments'!R19+'Value of Shipments'!R21+'Value of Shipments'!R22+'Value of Shipments'!R23+'Value of Shipments'!R24+'Value of Shipments'!R25)/About!$B27/About!$C27*1000000000</f>
        <v>65404232778.239502</v>
      </c>
      <c r="L5" s="6">
        <f>('Value of Shipments'!S18+'Value of Shipments'!S20+'Value of Shipments'!S19+'Value of Shipments'!S21+'Value of Shipments'!S22+'Value of Shipments'!S23+'Value of Shipments'!S24+'Value of Shipments'!S25)/About!$B27/About!$C27*1000000000</f>
        <v>66821854457.322716</v>
      </c>
      <c r="M5" s="6">
        <f>('Value of Shipments'!T18+'Value of Shipments'!T20+'Value of Shipments'!T19+'Value of Shipments'!T21+'Value of Shipments'!T22+'Value of Shipments'!T23+'Value of Shipments'!T24+'Value of Shipments'!T25)/About!$B27/About!$C27*1000000000</f>
        <v>67878458405.894646</v>
      </c>
      <c r="N5" s="6">
        <f>('Value of Shipments'!U18+'Value of Shipments'!U20+'Value of Shipments'!U19+'Value of Shipments'!U21+'Value of Shipments'!U22+'Value of Shipments'!U23+'Value of Shipments'!U24+'Value of Shipments'!U25)/About!$B27/About!$C27*1000000000</f>
        <v>68952073374.653885</v>
      </c>
      <c r="O5" s="6">
        <f>('Value of Shipments'!V18+'Value of Shipments'!V20+'Value of Shipments'!V19+'Value of Shipments'!V21+'Value of Shipments'!V22+'Value of Shipments'!V23+'Value of Shipments'!V24+'Value of Shipments'!V25)/About!$B27/About!$C27*1000000000</f>
        <v>70042976654.976715</v>
      </c>
      <c r="P5" s="6">
        <f>('Value of Shipments'!W18+'Value of Shipments'!W20+'Value of Shipments'!W19+'Value of Shipments'!W21+'Value of Shipments'!W22+'Value of Shipments'!W23+'Value of Shipments'!W24+'Value of Shipments'!W25)/About!$B27/About!$C27*1000000000</f>
        <v>71151450099.215744</v>
      </c>
      <c r="Q5" s="6">
        <f>('Value of Shipments'!X18+'Value of Shipments'!X20+'Value of Shipments'!X19+'Value of Shipments'!X21+'Value of Shipments'!X22+'Value of Shipments'!X23+'Value of Shipments'!X24+'Value of Shipments'!X25)/About!$B27/About!$C27*1000000000</f>
        <v>72277780196.241257</v>
      </c>
      <c r="R5" s="6">
        <f>('Value of Shipments'!Y18+'Value of Shipments'!Y20+'Value of Shipments'!Y19+'Value of Shipments'!Y21+'Value of Shipments'!Y22+'Value of Shipments'!Y23+'Value of Shipments'!Y24+'Value of Shipments'!Y25)/About!$B27/About!$C27*1000000000</f>
        <v>73083471925.729218</v>
      </c>
      <c r="S5" s="6">
        <f>('Value of Shipments'!Z18+'Value of Shipments'!Z20+'Value of Shipments'!Z19+'Value of Shipments'!Z21+'Value of Shipments'!Z22+'Value of Shipments'!Z23+'Value of Shipments'!Z24+'Value of Shipments'!Z25)/About!$B27/About!$C27*1000000000</f>
        <v>73898606654.58313</v>
      </c>
      <c r="T5" s="6">
        <f>('Value of Shipments'!AA18+'Value of Shipments'!AA20+'Value of Shipments'!AA19+'Value of Shipments'!AA21+'Value of Shipments'!AA22+'Value of Shipments'!AA23+'Value of Shipments'!AA24+'Value of Shipments'!AA25)/About!$B27/About!$C27*1000000000</f>
        <v>74723300053.881256</v>
      </c>
      <c r="U5" s="6">
        <f>('Value of Shipments'!AB18+'Value of Shipments'!AB20+'Value of Shipments'!AB19+'Value of Shipments'!AB21+'Value of Shipments'!AB22+'Value of Shipments'!AB23+'Value of Shipments'!AB24+'Value of Shipments'!AB25)/About!$B27/About!$C27*1000000000</f>
        <v>75557669266.584656</v>
      </c>
      <c r="V5" s="6">
        <f>('Value of Shipments'!AC18+'Value of Shipments'!AC20+'Value of Shipments'!AC19+'Value of Shipments'!AC21+'Value of Shipments'!AC22+'Value of Shipments'!AC23+'Value of Shipments'!AC24+'Value of Shipments'!AC25)/About!$B27/About!$C27*1000000000</f>
        <v>76401832926.888809</v>
      </c>
      <c r="W5" s="6">
        <f>('Value of Shipments'!AD18+'Value of Shipments'!AD20+'Value of Shipments'!AD19+'Value of Shipments'!AD21+'Value of Shipments'!AD22+'Value of Shipments'!AD23+'Value of Shipments'!AD24+'Value of Shipments'!AD25)/About!$B27/About!$C27*1000000000</f>
        <v>77031478036.135574</v>
      </c>
      <c r="X5" s="6">
        <f>('Value of Shipments'!AE18+'Value of Shipments'!AE20+'Value of Shipments'!AE19+'Value of Shipments'!AE21+'Value of Shipments'!AE22+'Value of Shipments'!AE23+'Value of Shipments'!AE24+'Value of Shipments'!AE25)/About!$B27/About!$C27*1000000000</f>
        <v>77667304223.324753</v>
      </c>
      <c r="Y5" s="6">
        <f>('Value of Shipments'!AF18+'Value of Shipments'!AF20+'Value of Shipments'!AF19+'Value of Shipments'!AF21+'Value of Shipments'!AF22+'Value of Shipments'!AF23+'Value of Shipments'!AF24+'Value of Shipments'!AF25)/About!$B27/About!$C27*1000000000</f>
        <v>78309379159.36618</v>
      </c>
      <c r="Z5" s="6">
        <f>('Value of Shipments'!AG18+'Value of Shipments'!AG20+'Value of Shipments'!AG19+'Value of Shipments'!AG21+'Value of Shipments'!AG22+'Value of Shipments'!AG23+'Value of Shipments'!AG24+'Value of Shipments'!AG25)/About!$B27/About!$C27*1000000000</f>
        <v>78957771307.516357</v>
      </c>
      <c r="AA5" s="6">
        <f>('Value of Shipments'!AH18+'Value of Shipments'!AH20+'Value of Shipments'!AH19+'Value of Shipments'!AH21+'Value of Shipments'!AH22+'Value of Shipments'!AH23+'Value of Shipments'!AH24+'Value of Shipments'!AH25)/About!$B27/About!$C27*1000000000</f>
        <v>79612549933.078003</v>
      </c>
      <c r="AB5" s="6">
        <f>('Value of Shipments'!AI18+'Value of Shipments'!AI20+'Value of Shipments'!AI19+'Value of Shipments'!AI21+'Value of Shipments'!AI22+'Value of Shipments'!AI23+'Value of Shipments'!AI24+'Value of Shipments'!AI25)/About!$B27/About!$C27*1000000000</f>
        <v>80119955632.764511</v>
      </c>
      <c r="AC5" s="6">
        <f>('Value of Shipments'!AJ18+'Value of Shipments'!AJ20+'Value of Shipments'!AJ19+'Value of Shipments'!AJ21+'Value of Shipments'!AJ22+'Value of Shipments'!AJ23+'Value of Shipments'!AJ24+'Value of Shipments'!AJ25)/About!$B27/About!$C27*1000000000</f>
        <v>80631883233.442673</v>
      </c>
      <c r="AD5" s="6">
        <f>('Value of Shipments'!AK18+'Value of Shipments'!AK20+'Value of Shipments'!AK19+'Value of Shipments'!AK21+'Value of Shipments'!AK22+'Value of Shipments'!AK23+'Value of Shipments'!AK24+'Value of Shipments'!AK25)/About!$B27/About!$C27*1000000000</f>
        <v>81148378709.750061</v>
      </c>
      <c r="AE5" s="6">
        <f>('Value of Shipments'!AL18+'Value of Shipments'!AL20+'Value of Shipments'!AL19+'Value of Shipments'!AL21+'Value of Shipments'!AL22+'Value of Shipments'!AL23+'Value of Shipments'!AL24+'Value of Shipments'!AL25)/About!$B27/About!$C27*1000000000</f>
        <v>81669488536.826523</v>
      </c>
      <c r="AF5" s="6">
        <f>('Value of Shipments'!AM18+'Value of Shipments'!AM20+'Value of Shipments'!AM19+'Value of Shipments'!AM21+'Value of Shipments'!AM22+'Value of Shipments'!AM23+'Value of Shipments'!AM24+'Value of Shipments'!AM25)/About!$B27/About!$C27*1000000000</f>
        <v>82195259695.992157</v>
      </c>
      <c r="AG5" s="6">
        <f>('Value of Shipments'!AN18+'Value of Shipments'!AN20+'Value of Shipments'!AN19+'Value of Shipments'!AN21+'Value of Shipments'!AN22+'Value of Shipments'!AN23+'Value of Shipments'!AN24+'Value of Shipments'!AN25)/About!$B27/About!$C27*1000000000</f>
        <v>82667307694.90477</v>
      </c>
      <c r="AH5" s="6">
        <f>('Value of Shipments'!AO18+'Value of Shipments'!AO20+'Value of Shipments'!AO19+'Value of Shipments'!AO21+'Value of Shipments'!AO22+'Value of Shipments'!AO23+'Value of Shipments'!AO24+'Value of Shipments'!AO25)/About!$B27/About!$C27*1000000000</f>
        <v>83143308213.58284</v>
      </c>
      <c r="AI5" s="6">
        <f>('Value of Shipments'!AP18+'Value of Shipments'!AP20+'Value of Shipments'!AP19+'Value of Shipments'!AP21+'Value of Shipments'!AP22+'Value of Shipments'!AP23+'Value of Shipments'!AP24+'Value of Shipments'!AP25)/About!$B27/About!$C27*1000000000</f>
        <v>83623299217.40686</v>
      </c>
      <c r="AJ5" s="6">
        <f>('Value of Shipments'!AQ18+'Value of Shipments'!AQ20+'Value of Shipments'!AQ19+'Value of Shipments'!AQ21+'Value of Shipments'!AQ22+'Value of Shipments'!AQ23+'Value of Shipments'!AQ24+'Value of Shipments'!AQ25)/About!$B27/About!$C27*1000000000</f>
        <v>84107319061.682068</v>
      </c>
      <c r="AK5" s="6">
        <f>('Value of Shipments'!AR18+'Value of Shipments'!AR20+'Value of Shipments'!AR19+'Value of Shipments'!AR21+'Value of Shipments'!AR22+'Value of Shipments'!AR23+'Value of Shipments'!AR24+'Value of Shipments'!AR25)/About!$B27/About!$C27*1000000000</f>
        <v>84595406495.790161</v>
      </c>
    </row>
    <row r="6" spans="1:37">
      <c r="A6" t="s">
        <v>6</v>
      </c>
      <c r="B6" s="6">
        <f>'Value of Shipments'!I7/About!$B27/About!$C27*1000000000</f>
        <v>5457744306.3130474</v>
      </c>
      <c r="C6" s="6">
        <f>'Value of Shipments'!J7/About!$B27/About!$C27*1000000000</f>
        <v>5447153423.8634329</v>
      </c>
      <c r="D6" s="6">
        <f>'Value of Shipments'!K7/About!$B27/About!$C27*1000000000</f>
        <v>5436583093.272747</v>
      </c>
      <c r="E6" s="6">
        <f>'Value of Shipments'!L7/About!$B27/About!$C27*1000000000</f>
        <v>5426033274.6596231</v>
      </c>
      <c r="F6" s="6">
        <f>'Value of Shipments'!M7/About!$B27/About!$C27*1000000000</f>
        <v>5415503928.2200794</v>
      </c>
      <c r="G6" s="6">
        <f>'Value of Shipments'!N7/About!$B27/About!$C27*1000000000</f>
        <v>5404995014.227375</v>
      </c>
      <c r="H6" s="6">
        <f>'Value of Shipments'!O7/About!$B27/About!$C27*1000000000</f>
        <v>5527070625.5684471</v>
      </c>
      <c r="I6" s="6">
        <f>'Value of Shipments'!P7/About!$B27/About!$C27*1000000000</f>
        <v>5651903400.3934946</v>
      </c>
      <c r="J6" s="6">
        <f>'Value of Shipments'!Q7/About!$B27/About!$C27*1000000000</f>
        <v>5779555611.1776972</v>
      </c>
      <c r="K6" s="6">
        <f>'Value of Shipments'!R7/About!$B27/About!$C27*1000000000</f>
        <v>5910090936.8638563</v>
      </c>
      <c r="L6" s="6">
        <f>'Value of Shipments'!S7/About!$B27/About!$C27*1000000000</f>
        <v>6043574494.6284504</v>
      </c>
      <c r="M6" s="6">
        <f>'Value of Shipments'!T7/About!$B27/About!$C27*1000000000</f>
        <v>6138553346.8315678</v>
      </c>
      <c r="N6" s="6">
        <f>'Value of Shipments'!U7/About!$B27/About!$C27*1000000000</f>
        <v>6235024855.801609</v>
      </c>
      <c r="O6" s="6">
        <f>'Value of Shipments'!V7/About!$B27/About!$C27*1000000000</f>
        <v>6333012479.6471148</v>
      </c>
      <c r="P6" s="6">
        <f>'Value of Shipments'!W7/About!$B27/About!$C27*1000000000</f>
        <v>6432540045.136631</v>
      </c>
      <c r="Q6" s="6">
        <f>'Value of Shipments'!X7/About!$B27/About!$C27*1000000000</f>
        <v>6533631753.4924545</v>
      </c>
      <c r="R6" s="6">
        <f>'Value of Shipments'!Y7/About!$B27/About!$C27*1000000000</f>
        <v>6599568586.7067785</v>
      </c>
      <c r="S6" s="6">
        <f>'Value of Shipments'!Z7/About!$B27/About!$C27*1000000000</f>
        <v>6666170848.6043167</v>
      </c>
      <c r="T6" s="6">
        <f>'Value of Shipments'!AA7/About!$B27/About!$C27*1000000000</f>
        <v>6733445254.6324282</v>
      </c>
      <c r="U6" s="6">
        <f>'Value of Shipments'!AB7/About!$B27/About!$C27*1000000000</f>
        <v>6801398588.0101709</v>
      </c>
      <c r="V6" s="6">
        <f>'Value of Shipments'!AC7/About!$B27/About!$C27*1000000000</f>
        <v>6870037700.4122515</v>
      </c>
      <c r="W6" s="6">
        <f>'Value of Shipments'!AD7/About!$B27/About!$C27*1000000000</f>
        <v>6915363832.7422543</v>
      </c>
      <c r="X6" s="6">
        <f>'Value of Shipments'!AE7/About!$B27/About!$C27*1000000000</f>
        <v>6960989011.2145901</v>
      </c>
      <c r="Y6" s="6">
        <f>'Value of Shipments'!AF7/About!$B27/About!$C27*1000000000</f>
        <v>7006915208.8322639</v>
      </c>
      <c r="Z6" s="6">
        <f>'Value of Shipments'!AG7/About!$B27/About!$C27*1000000000</f>
        <v>7053144411.6154699</v>
      </c>
      <c r="AA6" s="6">
        <f>'Value of Shipments'!AH7/About!$B27/About!$C27*1000000000</f>
        <v>7099678618.6874828</v>
      </c>
      <c r="AB6" s="6">
        <f>'Value of Shipments'!AI7/About!$B27/About!$C27*1000000000</f>
        <v>7129636187.6922426</v>
      </c>
      <c r="AC6" s="6">
        <f>'Value of Shipments'!AJ7/About!$B27/About!$C27*1000000000</f>
        <v>7159720164.6640224</v>
      </c>
      <c r="AD6" s="6">
        <f>'Value of Shipments'!AK7/About!$B27/About!$C27*1000000000</f>
        <v>7189931082.9896965</v>
      </c>
      <c r="AE6" s="6">
        <f>'Value of Shipments'!AL7/About!$B27/About!$C27*1000000000</f>
        <v>7220269478.3068018</v>
      </c>
      <c r="AF6" s="6">
        <f>'Value of Shipments'!AM7/About!$B27/About!$C27*1000000000</f>
        <v>7250735888.513031</v>
      </c>
      <c r="AG6" s="6">
        <f>'Value of Shipments'!AN7/About!$B27/About!$C27*1000000000</f>
        <v>7275573799.2588387</v>
      </c>
      <c r="AH6" s="6">
        <f>'Value of Shipments'!AO7/About!$B27/About!$C27*1000000000</f>
        <v>7300496794.0319357</v>
      </c>
      <c r="AI6" s="6">
        <f>'Value of Shipments'!AP7/About!$B27/About!$C27*1000000000</f>
        <v>7325505164.293704</v>
      </c>
      <c r="AJ6" s="6">
        <f>'Value of Shipments'!AQ7/About!$B27/About!$C27*1000000000</f>
        <v>7350599202.5039406</v>
      </c>
      <c r="AK6" s="6">
        <f>'Value of Shipments'!AR7/About!$B27/About!$C27*1000000000</f>
        <v>7375779202.1242857</v>
      </c>
    </row>
    <row r="7" spans="1:37">
      <c r="A7" t="s">
        <v>7</v>
      </c>
      <c r="B7" s="6">
        <f>'Value of Shipments'!I42*About!$J$12/About!$B27/About!$C27*1000000000</f>
        <v>1846756175.1052485</v>
      </c>
      <c r="C7" s="6">
        <f>'Value of Shipments'!J42*About!$J$12/About!$B27/About!$C27*1000000000</f>
        <v>1847045118.0516105</v>
      </c>
      <c r="D7" s="6">
        <f>'Value of Shipments'!K42*About!$J$12/About!$B27/About!$C27*1000000000</f>
        <v>1847334106.2059042</v>
      </c>
      <c r="E7" s="6">
        <f>'Value of Shipments'!L42*About!$J$12/About!$B27/About!$C27*1000000000</f>
        <v>1847623139.5752025</v>
      </c>
      <c r="F7" s="6">
        <f>'Value of Shipments'!M42*About!$J$12/About!$B27/About!$C27*1000000000</f>
        <v>1847912218.1665795</v>
      </c>
      <c r="G7" s="6">
        <f>'Value of Shipments'!N42*About!$J$12/About!$B27/About!$C27*1000000000</f>
        <v>1848201341.9871104</v>
      </c>
      <c r="H7" s="6">
        <f>'Value of Shipments'!O42*About!$J$12/About!$B27/About!$C27*1000000000</f>
        <v>1886259852.8507142</v>
      </c>
      <c r="I7" s="6">
        <f>'Value of Shipments'!P42*About!$J$12/About!$B27/About!$C27*1000000000</f>
        <v>1925102071.7531822</v>
      </c>
      <c r="J7" s="6">
        <f>'Value of Shipments'!Q42*About!$J$12/About!$B27/About!$C27*1000000000</f>
        <v>1964744136.9583676</v>
      </c>
      <c r="K7" s="6">
        <f>'Value of Shipments'!R42*About!$J$12/About!$B27/About!$C27*1000000000</f>
        <v>2005202519.0522995</v>
      </c>
      <c r="L7" s="6">
        <f>'Value of Shipments'!S42*About!$J$12/About!$B27/About!$C27*1000000000</f>
        <v>2046494027.7864215</v>
      </c>
      <c r="M7" s="6">
        <f>'Value of Shipments'!T42*About!$J$12/About!$B27/About!$C27*1000000000</f>
        <v>2078577646.7145967</v>
      </c>
      <c r="N7" s="6">
        <f>'Value of Shipments'!U42*About!$J$12/About!$B27/About!$C27*1000000000</f>
        <v>2111164252.0133893</v>
      </c>
      <c r="O7" s="6">
        <f>'Value of Shipments'!V42*About!$J$12/About!$B27/About!$C27*1000000000</f>
        <v>2144261729.1800561</v>
      </c>
      <c r="P7" s="6">
        <f>'Value of Shipments'!W42*About!$J$12/About!$B27/About!$C27*1000000000</f>
        <v>2177878087.3356156</v>
      </c>
      <c r="Q7" s="6">
        <f>'Value of Shipments'!X42*About!$J$12/About!$B27/About!$C27*1000000000</f>
        <v>2212021461.1629395</v>
      </c>
      <c r="R7" s="6">
        <f>'Value of Shipments'!Y42*About!$J$12/About!$B27/About!$C27*1000000000</f>
        <v>2237891042.178133</v>
      </c>
      <c r="S7" s="6">
        <f>'Value of Shipments'!Z42*About!$J$12/About!$B27/About!$C27*1000000000</f>
        <v>2264063167.8266649</v>
      </c>
      <c r="T7" s="6">
        <f>'Value of Shipments'!AA42*About!$J$12/About!$B27/About!$C27*1000000000</f>
        <v>2290541376.3666558</v>
      </c>
      <c r="U7" s="6">
        <f>'Value of Shipments'!AB42*About!$J$12/About!$B27/About!$C27*1000000000</f>
        <v>2317329247.4361424</v>
      </c>
      <c r="V7" s="6">
        <f>'Value of Shipments'!AC42*About!$J$12/About!$B27/About!$C27*1000000000</f>
        <v>2344430402.5370126</v>
      </c>
      <c r="W7" s="6">
        <f>'Value of Shipments'!AD42*About!$J$12/About!$B27/About!$C27*1000000000</f>
        <v>2364895556.0671434</v>
      </c>
      <c r="X7" s="6">
        <f>'Value of Shipments'!AE42*About!$J$12/About!$B27/About!$C27*1000000000</f>
        <v>2385539355.339354</v>
      </c>
      <c r="Y7" s="6">
        <f>'Value of Shipments'!AF42*About!$J$12/About!$B27/About!$C27*1000000000</f>
        <v>2406363359.7996101</v>
      </c>
      <c r="Z7" s="6">
        <f>'Value of Shipments'!AG42*About!$J$12/About!$B27/About!$C27*1000000000</f>
        <v>2427369142.5066977</v>
      </c>
      <c r="AA7" s="6">
        <f>'Value of Shipments'!AH42*About!$J$12/About!$B27/About!$C27*1000000000</f>
        <v>2448558290.2510471</v>
      </c>
      <c r="AB7" s="6">
        <f>'Value of Shipments'!AI42*About!$J$12/About!$B27/About!$C27*1000000000</f>
        <v>2464534481.0974483</v>
      </c>
      <c r="AC7" s="6">
        <f>'Value of Shipments'!AJ42*About!$J$12/About!$B27/About!$C27*1000000000</f>
        <v>2480614912.3350129</v>
      </c>
      <c r="AD7" s="6">
        <f>'Value of Shipments'!AK42*About!$J$12/About!$B27/About!$C27*1000000000</f>
        <v>2496800264.1045351</v>
      </c>
      <c r="AE7" s="6">
        <f>'Value of Shipments'!AL42*About!$J$12/About!$B27/About!$C27*1000000000</f>
        <v>2513091220.984549</v>
      </c>
      <c r="AF7" s="6">
        <f>'Value of Shipments'!AM42*About!$J$12/About!$B27/About!$C27*1000000000</f>
        <v>2529488472.0202785</v>
      </c>
      <c r="AG7" s="6">
        <f>'Value of Shipments'!AN42*About!$J$12/About!$B27/About!$C27*1000000000</f>
        <v>2542009154.3423386</v>
      </c>
      <c r="AH7" s="6">
        <f>'Value of Shipments'!AO42*About!$J$12/About!$B27/About!$C27*1000000000</f>
        <v>2554591812.6281343</v>
      </c>
      <c r="AI7" s="6">
        <f>'Value of Shipments'!AP42*About!$J$12/About!$B27/About!$C27*1000000000</f>
        <v>2567236753.6516876</v>
      </c>
      <c r="AJ7" s="6">
        <f>'Value of Shipments'!AQ42*About!$J$12/About!$B27/About!$C27*1000000000</f>
        <v>2579944285.7055173</v>
      </c>
      <c r="AK7" s="6">
        <f>'Value of Shipments'!AR42*About!$J$12/About!$B27/About!$C27*1000000000</f>
        <v>2592714718.6081572</v>
      </c>
    </row>
    <row r="8" spans="1:37">
      <c r="A8" t="s">
        <v>8</v>
      </c>
      <c r="B8" s="6">
        <f>((('Value of Shipments'!I3+'Value of Shipments'!I4)))/About!$B27/About!$C27*1000000000</f>
        <v>133998676518.4334</v>
      </c>
      <c r="C8" s="6">
        <f>((('Value of Shipments'!J3+'Value of Shipments'!J4)))/About!$B27/About!$C27*1000000000</f>
        <v>134723893625.30928</v>
      </c>
      <c r="D8" s="6">
        <f>((('Value of Shipments'!K3+'Value of Shipments'!K4)))/About!$B27/About!$C27*1000000000</f>
        <v>135453118426.09047</v>
      </c>
      <c r="E8" s="6">
        <f>((('Value of Shipments'!L3+'Value of Shipments'!L4)))/About!$B27/About!$C27*1000000000</f>
        <v>136186373455.68683</v>
      </c>
      <c r="F8" s="6">
        <f>((('Value of Shipments'!M3+'Value of Shipments'!M4)))/About!$B27/About!$C27*1000000000</f>
        <v>136923681377.49861</v>
      </c>
      <c r="G8" s="6">
        <f>((('Value of Shipments'!N3+'Value of Shipments'!N4)))/About!$B27/About!$C27*1000000000</f>
        <v>137665064984.15671</v>
      </c>
      <c r="H8" s="6">
        <f>((('Value of Shipments'!O3+'Value of Shipments'!O4)))/About!$B27/About!$C27*1000000000</f>
        <v>140066126192.96942</v>
      </c>
      <c r="I8" s="6">
        <f>((('Value of Shipments'!P3+'Value of Shipments'!P4)))/About!$B27/About!$C27*1000000000</f>
        <v>142509110026.59445</v>
      </c>
      <c r="J8" s="6">
        <f>((('Value of Shipments'!Q3+'Value of Shipments'!Q4)))/About!$B27/About!$C27*1000000000</f>
        <v>144994749258.879</v>
      </c>
      <c r="K8" s="6">
        <f>((('Value of Shipments'!R3+'Value of Shipments'!R4)))/About!$B27/About!$C27*1000000000</f>
        <v>147523789486.30887</v>
      </c>
      <c r="L8" s="6">
        <f>((('Value of Shipments'!S3+'Value of Shipments'!S4)))/About!$B27/About!$C27*1000000000</f>
        <v>150096989352.64407</v>
      </c>
      <c r="M8" s="6">
        <f>((('Value of Shipments'!T3+'Value of Shipments'!T4)))/About!$B27/About!$C27*1000000000</f>
        <v>152635023394.99515</v>
      </c>
      <c r="N8" s="6">
        <f>((('Value of Shipments'!U3+'Value of Shipments'!U4)))/About!$B27/About!$C27*1000000000</f>
        <v>155215989246.57858</v>
      </c>
      <c r="O8" s="6">
        <f>((('Value of Shipments'!V3+'Value of Shipments'!V4)))/About!$B27/About!$C27*1000000000</f>
        <v>157840613380.22223</v>
      </c>
      <c r="P8" s="6">
        <f>((('Value of Shipments'!W3+'Value of Shipments'!W4)))/About!$B27/About!$C27*1000000000</f>
        <v>160509634566.34549</v>
      </c>
      <c r="Q8" s="6">
        <f>((('Value of Shipments'!X3+'Value of Shipments'!X4)))/About!$B27/About!$C27*1000000000</f>
        <v>163223804081.20804</v>
      </c>
      <c r="R8" s="6">
        <f>((('Value of Shipments'!Y3+'Value of Shipments'!Y4)))/About!$B27/About!$C27*1000000000</f>
        <v>165745078450.20023</v>
      </c>
      <c r="S8" s="6">
        <f>((('Value of Shipments'!Z3+'Value of Shipments'!Z4)))/About!$B27/About!$C27*1000000000</f>
        <v>168305305774.54355</v>
      </c>
      <c r="T8" s="6">
        <f>((('Value of Shipments'!AA3+'Value of Shipments'!AA4)))/About!$B27/About!$C27*1000000000</f>
        <v>170905087983.23358</v>
      </c>
      <c r="U8" s="6">
        <f>((('Value of Shipments'!AB3+'Value of Shipments'!AB4)))/About!$B27/About!$C27*1000000000</f>
        <v>173545036308.53314</v>
      </c>
      <c r="V8" s="6">
        <f>((('Value of Shipments'!AC3+'Value of Shipments'!AC4)))/About!$B27/About!$C27*1000000000</f>
        <v>176225771429.78976</v>
      </c>
      <c r="W8" s="6">
        <f>((('Value of Shipments'!AD3+'Value of Shipments'!AD4)))/About!$B27/About!$C27*1000000000</f>
        <v>178518106884.78769</v>
      </c>
      <c r="X8" s="6">
        <f>((('Value of Shipments'!AE3+'Value of Shipments'!AE4)))/About!$B27/About!$C27*1000000000</f>
        <v>180840277460.40997</v>
      </c>
      <c r="Y8" s="6">
        <f>((('Value of Shipments'!AF3+'Value of Shipments'!AF4)))/About!$B27/About!$C27*1000000000</f>
        <v>183192671684.63602</v>
      </c>
      <c r="Z8" s="6">
        <f>((('Value of Shipments'!AG3+'Value of Shipments'!AG4)))/About!$B27/About!$C27*1000000000</f>
        <v>185575683147.9502</v>
      </c>
      <c r="AA8" s="6">
        <f>((('Value of Shipments'!AH3+'Value of Shipments'!AH4)))/About!$B27/About!$C27*1000000000</f>
        <v>187989710569.34442</v>
      </c>
      <c r="AB8" s="6">
        <f>((('Value of Shipments'!AI3+'Value of Shipments'!AI4)))/About!$B27/About!$C27*1000000000</f>
        <v>189879928918.99054</v>
      </c>
      <c r="AC8" s="6">
        <f>((('Value of Shipments'!AJ3+'Value of Shipments'!AJ4)))/About!$B27/About!$C27*1000000000</f>
        <v>191789212075.71497</v>
      </c>
      <c r="AD8" s="6">
        <f>((('Value of Shipments'!AK3+'Value of Shipments'!AK4)))/About!$B27/About!$C27*1000000000</f>
        <v>193717752943.11298</v>
      </c>
      <c r="AE8" s="6">
        <f>((('Value of Shipments'!AL3+'Value of Shipments'!AL4)))/About!$B27/About!$C27*1000000000</f>
        <v>195665746383.05176</v>
      </c>
      <c r="AF8" s="6">
        <f>((('Value of Shipments'!AM3+'Value of Shipments'!AM4)))/About!$B27/About!$C27*1000000000</f>
        <v>197633389235.61658</v>
      </c>
      <c r="AG8" s="6">
        <f>((('Value of Shipments'!AN3+'Value of Shipments'!AN4)))/About!$B27/About!$C27*1000000000</f>
        <v>199185964974.05838</v>
      </c>
      <c r="AH8" s="6">
        <f>((('Value of Shipments'!AO3+'Value of Shipments'!AO4)))/About!$B27/About!$C27*1000000000</f>
        <v>200750846898.72519</v>
      </c>
      <c r="AI8" s="6">
        <f>((('Value of Shipments'!AP3+'Value of Shipments'!AP4)))/About!$B27/About!$C27*1000000000</f>
        <v>202328133466.34753</v>
      </c>
      <c r="AJ8" s="6">
        <f>((('Value of Shipments'!AQ3+'Value of Shipments'!AQ4)))/About!$B27/About!$C27*1000000000</f>
        <v>203917923928.93826</v>
      </c>
      <c r="AK8" s="6">
        <f>((('Value of Shipments'!AR3+'Value of Shipments'!AR4)))/About!$B27/About!$C27*1000000000</f>
        <v>205520318340.27884</v>
      </c>
    </row>
    <row r="9" spans="1:37">
      <c r="A9" t="s">
        <v>9</v>
      </c>
      <c r="B9" s="6">
        <f>('Value of Shipments'!I10+'Value of Shipments'!I11+'Value of Shipments'!I12+'Value of Shipments'!I13++'Value of Shipments'!I15+++++++'Value of Shipments'!I33+'Value of Shipments'!I34+'Value of Shipments'!I35+'Value of Shipments'!I36+'Value of Shipments'!I37+'Value of Shipments'!I38+'Value of Shipments'!I39+'Value of Shipments'!I40+'Value of Shipments'!I41)/About!$B27/About!$C27*1000000000</f>
        <v>130217833987.91846</v>
      </c>
      <c r="C9" s="6">
        <f>('Value of Shipments'!J10+'Value of Shipments'!J11+'Value of Shipments'!J12+'Value of Shipments'!J13++'Value of Shipments'!J15+++++++'Value of Shipments'!J33+'Value of Shipments'!J34+'Value of Shipments'!J35+'Value of Shipments'!J36+'Value of Shipments'!J37+'Value of Shipments'!J38+'Value of Shipments'!J39+'Value of Shipments'!J40+'Value of Shipments'!J41)/About!$B27/About!$C27*1000000000</f>
        <v>129792158025.23987</v>
      </c>
      <c r="D9" s="6">
        <f>('Value of Shipments'!K10+'Value of Shipments'!K11+'Value of Shipments'!K12+'Value of Shipments'!K13++'Value of Shipments'!K15+++++++'Value of Shipments'!K33+'Value of Shipments'!K34+'Value of Shipments'!K35+'Value of Shipments'!K36+'Value of Shipments'!K37+'Value of Shipments'!K38+'Value of Shipments'!K39+'Value of Shipments'!K40+'Value of Shipments'!K41)/About!$B27/About!$C27*1000000000</f>
        <v>129413163032.03545</v>
      </c>
      <c r="E9" s="6">
        <f>('Value of Shipments'!L10+'Value of Shipments'!L11+'Value of Shipments'!L12+'Value of Shipments'!L13++'Value of Shipments'!L15+++++++'Value of Shipments'!L33+'Value of Shipments'!L34+'Value of Shipments'!L35+'Value of Shipments'!L36+'Value of Shipments'!L37+'Value of Shipments'!L38+'Value of Shipments'!L39+'Value of Shipments'!L40+'Value of Shipments'!L41)/About!$B27/About!$C27*1000000000</f>
        <v>129080297854.28571</v>
      </c>
      <c r="F9" s="6">
        <f>('Value of Shipments'!M10+'Value of Shipments'!M11+'Value of Shipments'!M12+'Value of Shipments'!M13++'Value of Shipments'!M15+++++++'Value of Shipments'!M33+'Value of Shipments'!M34+'Value of Shipments'!M35+'Value of Shipments'!M36+'Value of Shipments'!M37+'Value of Shipments'!M38+'Value of Shipments'!M39+'Value of Shipments'!M40+'Value of Shipments'!M41)/About!$B27/About!$C27*1000000000</f>
        <v>128793053459.70158</v>
      </c>
      <c r="G9" s="6">
        <f>('Value of Shipments'!N10+'Value of Shipments'!N11+'Value of Shipments'!N12+'Value of Shipments'!N13++'Value of Shipments'!N15+++++++'Value of Shipments'!N33+'Value of Shipments'!N34+'Value of Shipments'!N35+'Value of Shipments'!N36+'Value of Shipments'!N37+'Value of Shipments'!N38+'Value of Shipments'!N39+'Value of Shipments'!N40+'Value of Shipments'!N41)/About!$B27/About!$C27*1000000000</f>
        <v>128550962400.40903</v>
      </c>
      <c r="H9" s="6">
        <f>('Value of Shipments'!O10+'Value of Shipments'!O11+'Value of Shipments'!O12+'Value of Shipments'!O13++'Value of Shipments'!O15+++++++'Value of Shipments'!O33+'Value of Shipments'!O34+'Value of Shipments'!O35+'Value of Shipments'!O36+'Value of Shipments'!O37+'Value of Shipments'!O38+'Value of Shipments'!O39+'Value of Shipments'!O40+'Value of Shipments'!O41)/About!$B27/About!$C27*1000000000</f>
        <v>131229665633.68581</v>
      </c>
      <c r="I9" s="6">
        <f>('Value of Shipments'!P10+'Value of Shipments'!P11+'Value of Shipments'!P12+'Value of Shipments'!P13++'Value of Shipments'!P15+++++++'Value of Shipments'!P33+'Value of Shipments'!P34+'Value of Shipments'!P35+'Value of Shipments'!P36+'Value of Shipments'!P37+'Value of Shipments'!P38+'Value of Shipments'!P39+'Value of Shipments'!P40+'Value of Shipments'!P41)/About!$B27/About!$C27*1000000000</f>
        <v>134009444329.50272</v>
      </c>
      <c r="J9" s="6">
        <f>('Value of Shipments'!Q10+'Value of Shipments'!Q11+'Value of Shipments'!Q12+'Value of Shipments'!Q13++'Value of Shipments'!Q15+++++++'Value of Shipments'!Q33+'Value of Shipments'!Q34+'Value of Shipments'!Q35+'Value of Shipments'!Q36+'Value of Shipments'!Q37+'Value of Shipments'!Q38+'Value of Shipments'!Q39+'Value of Shipments'!Q40+'Value of Shipments'!Q41)/About!$B27/About!$C27*1000000000</f>
        <v>136894101718.1275</v>
      </c>
      <c r="K9" s="6">
        <f>('Value of Shipments'!R10+'Value of Shipments'!R11+'Value of Shipments'!R12+'Value of Shipments'!R13++'Value of Shipments'!R15+++++++'Value of Shipments'!R33+'Value of Shipments'!R34+'Value of Shipments'!R35+'Value of Shipments'!R36+'Value of Shipments'!R37+'Value of Shipments'!R38+'Value of Shipments'!R39+'Value of Shipments'!R40+'Value of Shipments'!R41)/About!$B27/About!$C27*1000000000</f>
        <v>139887604165.10806</v>
      </c>
      <c r="L9" s="6">
        <f>('Value of Shipments'!S10+'Value of Shipments'!S11+'Value of Shipments'!S12+'Value of Shipments'!S13++'Value of Shipments'!S15+++++++'Value of Shipments'!S33+'Value of Shipments'!S34+'Value of Shipments'!S35+'Value of Shipments'!S36+'Value of Shipments'!S37+'Value of Shipments'!S38+'Value of Shipments'!S39+'Value of Shipments'!S40+'Value of Shipments'!S41)/About!$B27/About!$C27*1000000000</f>
        <v>142994088586.70819</v>
      </c>
      <c r="M9" s="6">
        <f>('Value of Shipments'!T10+'Value of Shipments'!T11+'Value of Shipments'!T12+'Value of Shipments'!T13++'Value of Shipments'!T15+++++++'Value of Shipments'!T33+'Value of Shipments'!T34+'Value of Shipments'!T35+'Value of Shipments'!T36+'Value of Shipments'!T37+'Value of Shipments'!T38+'Value of Shipments'!T39+'Value of Shipments'!T40+'Value of Shipments'!T41)/About!$B27/About!$C27*1000000000</f>
        <v>145995276665.51532</v>
      </c>
      <c r="N9" s="6">
        <f>('Value of Shipments'!U10+'Value of Shipments'!U11+'Value of Shipments'!U12+'Value of Shipments'!U13++'Value of Shipments'!U15+++++++'Value of Shipments'!U33+'Value of Shipments'!U34+'Value of Shipments'!U35+'Value of Shipments'!U36+'Value of Shipments'!U37+'Value of Shipments'!U38+'Value of Shipments'!U39+'Value of Shipments'!U40+'Value of Shipments'!U41)/About!$B27/About!$C27*1000000000</f>
        <v>149095909333.60999</v>
      </c>
      <c r="O9" s="6">
        <f>('Value of Shipments'!V10+'Value of Shipments'!V11+'Value of Shipments'!V12+'Value of Shipments'!V13++'Value of Shipments'!V15+++++++'Value of Shipments'!V33+'Value of Shipments'!V34+'Value of Shipments'!V35+'Value of Shipments'!V36+'Value of Shipments'!V37+'Value of Shipments'!V38+'Value of Shipments'!V39+'Value of Shipments'!V40+'Value of Shipments'!V41)/About!$B27/About!$C27*1000000000</f>
        <v>152299415050.061</v>
      </c>
      <c r="P9" s="6">
        <f>('Value of Shipments'!W10+'Value of Shipments'!W11+'Value of Shipments'!W12+'Value of Shipments'!W13++'Value of Shipments'!W15+++++++'Value of Shipments'!W33+'Value of Shipments'!W34+'Value of Shipments'!W35+'Value of Shipments'!W36+'Value of Shipments'!W37+'Value of Shipments'!W38+'Value of Shipments'!W39+'Value of Shipments'!W40+'Value of Shipments'!W41)/About!$B27/About!$C27*1000000000</f>
        <v>155609351565.73691</v>
      </c>
      <c r="Q9" s="6">
        <f>('Value of Shipments'!X10+'Value of Shipments'!X11+'Value of Shipments'!X12+'Value of Shipments'!X13++'Value of Shipments'!X15+++++++'Value of Shipments'!X33+'Value of Shipments'!X34+'Value of Shipments'!X35+'Value of Shipments'!X36+'Value of Shipments'!X37+'Value of Shipments'!X38+'Value of Shipments'!X39+'Value of Shipments'!X40+'Value of Shipments'!X41)/About!$B27/About!$C27*1000000000</f>
        <v>159029411085.88187</v>
      </c>
      <c r="R9" s="6">
        <f>('Value of Shipments'!Y10+'Value of Shipments'!Y11+'Value of Shipments'!Y12+'Value of Shipments'!Y13++'Value of Shipments'!Y15+++++++'Value of Shipments'!Y33+'Value of Shipments'!Y34+'Value of Shipments'!Y35+'Value of Shipments'!Y36+'Value of Shipments'!Y37+'Value of Shipments'!Y38+'Value of Shipments'!Y39+'Value of Shipments'!Y40+'Value of Shipments'!Y41)/About!$B27/About!$C27*1000000000</f>
        <v>162359116611.07941</v>
      </c>
      <c r="S9" s="6">
        <f>('Value of Shipments'!Z10+'Value of Shipments'!Z11+'Value of Shipments'!Z12+'Value of Shipments'!Z13++'Value of Shipments'!Z15+++++++'Value of Shipments'!Z33+'Value of Shipments'!Z34+'Value of Shipments'!Z35+'Value of Shipments'!Z36+'Value of Shipments'!Z37+'Value of Shipments'!Z38+'Value of Shipments'!Z39+'Value of Shipments'!Z40+'Value of Shipments'!Z41)/About!$B27/About!$C27*1000000000</f>
        <v>165798686126.41287</v>
      </c>
      <c r="T9" s="6">
        <f>('Value of Shipments'!AA10+'Value of Shipments'!AA11+'Value of Shipments'!AA12+'Value of Shipments'!AA13++'Value of Shipments'!AA15+++++++'Value of Shipments'!AA33+'Value of Shipments'!AA34+'Value of Shipments'!AA35+'Value of Shipments'!AA36+'Value of Shipments'!AA37+'Value of Shipments'!AA38+'Value of Shipments'!AA39+'Value of Shipments'!AA40+'Value of Shipments'!AA41)/About!$B27/About!$C27*1000000000</f>
        <v>169352239205.6843</v>
      </c>
      <c r="U9" s="6">
        <f>('Value of Shipments'!AB10+'Value of Shipments'!AB11+'Value of Shipments'!AB12+'Value of Shipments'!AB13++'Value of Shipments'!AB15+++++++'Value of Shipments'!AB33+'Value of Shipments'!AB34+'Value of Shipments'!AB35+'Value of Shipments'!AB36+'Value of Shipments'!AB37+'Value of Shipments'!AB38+'Value of Shipments'!AB39+'Value of Shipments'!AB40+'Value of Shipments'!AB41)/About!$B27/About!$C27*1000000000</f>
        <v>173024070105.00653</v>
      </c>
      <c r="V9" s="6">
        <f>('Value of Shipments'!AC10+'Value of Shipments'!AC11+'Value of Shipments'!AC12+'Value of Shipments'!AC13++'Value of Shipments'!AC15+++++++'Value of Shipments'!AC33+'Value of Shipments'!AC34+'Value of Shipments'!AC35+'Value of Shipments'!AC36+'Value of Shipments'!AC37+'Value of Shipments'!AC38+'Value of Shipments'!AC39+'Value of Shipments'!AC40+'Value of Shipments'!AC41)/About!$B27/About!$C27*1000000000</f>
        <v>176818655794.43323</v>
      </c>
      <c r="W9" s="6">
        <f>('Value of Shipments'!AD10+'Value of Shipments'!AD11+'Value of Shipments'!AD12+'Value of Shipments'!AD13++'Value of Shipments'!AD15+++++++'Value of Shipments'!AD33+'Value of Shipments'!AD34+'Value of Shipments'!AD35+'Value of Shipments'!AD36+'Value of Shipments'!AD37+'Value of Shipments'!AD38+'Value of Shipments'!AD39+'Value of Shipments'!AD40+'Value of Shipments'!AD41)/About!$B27/About!$C27*1000000000</f>
        <v>180595347804.03247</v>
      </c>
      <c r="X9" s="6">
        <f>('Value of Shipments'!AE10+'Value of Shipments'!AE11+'Value of Shipments'!AE12+'Value of Shipments'!AE13++'Value of Shipments'!AE15+++++++'Value of Shipments'!AE33+'Value of Shipments'!AE34+'Value of Shipments'!AE35+'Value of Shipments'!AE36+'Value of Shipments'!AE37+'Value of Shipments'!AE38+'Value of Shipments'!AE39+'Value of Shipments'!AE40+'Value of Shipments'!AE41)/About!$B27/About!$C27*1000000000</f>
        <v>184500906851.26642</v>
      </c>
      <c r="Y9" s="6">
        <f>('Value of Shipments'!AF10+'Value of Shipments'!AF11+'Value of Shipments'!AF12+'Value of Shipments'!AF13++'Value of Shipments'!AF15+++++++'Value of Shipments'!AF33+'Value of Shipments'!AF34+'Value of Shipments'!AF35+'Value of Shipments'!AF36+'Value of Shipments'!AF37+'Value of Shipments'!AF38+'Value of Shipments'!AF39+'Value of Shipments'!AF40+'Value of Shipments'!AF41)/About!$B27/About!$C27*1000000000</f>
        <v>188540529018.91562</v>
      </c>
      <c r="Z9" s="6">
        <f>('Value of Shipments'!AG10+'Value of Shipments'!AG11+'Value of Shipments'!AG12+'Value of Shipments'!AG13++'Value of Shipments'!AG15+++++++'Value of Shipments'!AG33+'Value of Shipments'!AG34+'Value of Shipments'!AG35+'Value of Shipments'!AG36+'Value of Shipments'!AG37+'Value of Shipments'!AG38+'Value of Shipments'!AG39+'Value of Shipments'!AG40+'Value of Shipments'!AG41)/About!$B27/About!$C27*1000000000</f>
        <v>192719646543.72684</v>
      </c>
      <c r="AA9" s="6">
        <f>('Value of Shipments'!AH10+'Value of Shipments'!AH11+'Value of Shipments'!AH12+'Value of Shipments'!AH13++'Value of Shipments'!AH15+++++++'Value of Shipments'!AH33+'Value of Shipments'!AH34+'Value of Shipments'!AH35+'Value of Shipments'!AH36+'Value of Shipments'!AH37+'Value of Shipments'!AH38+'Value of Shipments'!AH39+'Value of Shipments'!AH40+'Value of Shipments'!AH41)/About!$B27/About!$C27*1000000000</f>
        <v>197043939372.92886</v>
      </c>
      <c r="AB9" s="6">
        <f>('Value of Shipments'!AI10+'Value of Shipments'!AI11+'Value of Shipments'!AI12+'Value of Shipments'!AI13++'Value of Shipments'!AI15+++++++'Value of Shipments'!AI33+'Value of Shipments'!AI34+'Value of Shipments'!AI35+'Value of Shipments'!AI36+'Value of Shipments'!AI37+'Value of Shipments'!AI38+'Value of Shipments'!AI39+'Value of Shipments'!AI40+'Value of Shipments'!AI41)/About!$B27/About!$C27*1000000000</f>
        <v>201342517208.64893</v>
      </c>
      <c r="AC9" s="6">
        <f>('Value of Shipments'!AJ10+'Value of Shipments'!AJ11+'Value of Shipments'!AJ12+'Value of Shipments'!AJ13++'Value of Shipments'!AJ15+++++++'Value of Shipments'!AJ33+'Value of Shipments'!AJ34+'Value of Shipments'!AJ35+'Value of Shipments'!AJ36+'Value of Shipments'!AJ37+'Value of Shipments'!AJ38+'Value of Shipments'!AJ39+'Value of Shipments'!AJ40+'Value of Shipments'!AJ41)/About!$B27/About!$C27*1000000000</f>
        <v>205789451171.65579</v>
      </c>
      <c r="AD9" s="6">
        <f>('Value of Shipments'!AK10+'Value of Shipments'!AK11+'Value of Shipments'!AK12+'Value of Shipments'!AK13++'Value of Shipments'!AK15+++++++'Value of Shipments'!AK33+'Value of Shipments'!AK34+'Value of Shipments'!AK35+'Value of Shipments'!AK36+'Value of Shipments'!AK37+'Value of Shipments'!AK38+'Value of Shipments'!AK39+'Value of Shipments'!AK40+'Value of Shipments'!AK41)/About!$B27/About!$C27*1000000000</f>
        <v>210390813841.58429</v>
      </c>
      <c r="AE9" s="6">
        <f>('Value of Shipments'!AL10+'Value of Shipments'!AL11+'Value of Shipments'!AL12+'Value of Shipments'!AL13++'Value of Shipments'!AL15+++++++'Value of Shipments'!AL33+'Value of Shipments'!AL34+'Value of Shipments'!AL35+'Value of Shipments'!AL36+'Value of Shipments'!AL37+'Value of Shipments'!AL38+'Value of Shipments'!AL39+'Value of Shipments'!AL40+'Value of Shipments'!AL41)/About!$B27/About!$C27*1000000000</f>
        <v>215152954724.07108</v>
      </c>
      <c r="AF9" s="6">
        <f>('Value of Shipments'!AM10+'Value of Shipments'!AM11+'Value of Shipments'!AM12+'Value of Shipments'!AM13++'Value of Shipments'!AM15+++++++'Value of Shipments'!AM33+'Value of Shipments'!AM34+'Value of Shipments'!AM35+'Value of Shipments'!AM36+'Value of Shipments'!AM37+'Value of Shipments'!AM38+'Value of Shipments'!AM39+'Value of Shipments'!AM40+'Value of Shipments'!AM41)/About!$B27/About!$C27*1000000000</f>
        <v>220082513743.67673</v>
      </c>
      <c r="AG9" s="6">
        <f>('Value of Shipments'!AN10+'Value of Shipments'!AN11+'Value of Shipments'!AN12+'Value of Shipments'!AN13++'Value of Shipments'!AN15+++++++'Value of Shipments'!AN33+'Value of Shipments'!AN34+'Value of Shipments'!AN35+'Value of Shipments'!AN36+'Value of Shipments'!AN37+'Value of Shipments'!AN38+'Value of Shipments'!AN39+'Value of Shipments'!AN40+'Value of Shipments'!AN41)/About!$B27/About!$C27*1000000000</f>
        <v>225114894987.99921</v>
      </c>
      <c r="AH9" s="6">
        <f>('Value of Shipments'!AO10+'Value of Shipments'!AO11+'Value of Shipments'!AO12+'Value of Shipments'!AO13++'Value of Shipments'!AO15+++++++'Value of Shipments'!AO33+'Value of Shipments'!AO34+'Value of Shipments'!AO35+'Value of Shipments'!AO36+'Value of Shipments'!AO37+'Value of Shipments'!AO38+'Value of Shipments'!AO39+'Value of Shipments'!AO40+'Value of Shipments'!AO41)/About!$B27/About!$C27*1000000000</f>
        <v>230322471836.50412</v>
      </c>
      <c r="AI9" s="6">
        <f>('Value of Shipments'!AP10+'Value of Shipments'!AP11+'Value of Shipments'!AP12+'Value of Shipments'!AP13++'Value of Shipments'!AP15+++++++'Value of Shipments'!AP33+'Value of Shipments'!AP34+'Value of Shipments'!AP35+'Value of Shipments'!AP36+'Value of Shipments'!AP37+'Value of Shipments'!AP38+'Value of Shipments'!AP39+'Value of Shipments'!AP40+'Value of Shipments'!AP41)/About!$B27/About!$C27*1000000000</f>
        <v>235712425412.31537</v>
      </c>
      <c r="AJ9" s="6">
        <f>('Value of Shipments'!AQ10+'Value of Shipments'!AQ11+'Value of Shipments'!AQ12+'Value of Shipments'!AQ13++'Value of Shipments'!AQ15+++++++'Value of Shipments'!AQ33+'Value of Shipments'!AQ34+'Value of Shipments'!AQ35+'Value of Shipments'!AQ36+'Value of Shipments'!AQ37+'Value of Shipments'!AQ38+'Value of Shipments'!AQ39+'Value of Shipments'!AQ40+'Value of Shipments'!AQ41)/About!$B27/About!$C27*1000000000</f>
        <v>241292261583.55057</v>
      </c>
      <c r="AK9" s="6">
        <f>('Value of Shipments'!AR10+'Value of Shipments'!AR11+'Value of Shipments'!AR12+'Value of Shipments'!AR13++'Value of Shipments'!AR15+++++++'Value of Shipments'!AR33+'Value of Shipments'!AR34+'Value of Shipments'!AR35+'Value of Shipments'!AR36+'Value of Shipments'!AR37+'Value of Shipments'!AR38+'Value of Shipments'!AR39+'Value of Shipments'!AR40+'Value of Shipments'!AR41)/About!$B27/About!$C27*1000000000</f>
        <v>247069826570.89673</v>
      </c>
    </row>
    <row r="11" spans="1:37">
      <c r="E1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About</vt:lpstr>
      <vt:lpstr>Value of Shipments</vt:lpstr>
      <vt:lpstr>TNRbI</vt:lpstr>
      <vt:lpstr>currency_conv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Marianne Zanon Zotin</cp:lastModifiedBy>
  <cp:lastPrinted>2020-04-20T14:31:08Z</cp:lastPrinted>
  <dcterms:created xsi:type="dcterms:W3CDTF">2019-05-11T00:41:38Z</dcterms:created>
  <dcterms:modified xsi:type="dcterms:W3CDTF">2020-04-27T20:43:38Z</dcterms:modified>
</cp:coreProperties>
</file>