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ngna\Documents\Cenergia\EPS\Revisão\trans\BRAaCTSC\"/>
    </mc:Choice>
  </mc:AlternateContent>
  <xr:revisionPtr revIDLastSave="0" documentId="13_ncr:1_{DFF882C9-83E9-4F17-8D34-1547EDD79AB2}" xr6:coauthVersionLast="45" xr6:coauthVersionMax="45" xr10:uidLastSave="{00000000-0000-0000-0000-000000000000}"/>
  <bookViews>
    <workbookView xWindow="15" yWindow="0" windowWidth="20475" windowHeight="10920" xr2:uid="{00000000-000D-0000-FFFF-FFFF00000000}"/>
  </bookViews>
  <sheets>
    <sheet name="About" sheetId="1" r:id="rId1"/>
    <sheet name="Data" sheetId="2" r:id="rId2"/>
    <sheet name="Brazil Data" sheetId="4" r:id="rId3"/>
    <sheet name="BRAaCTS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B2" i="3" l="1"/>
  <c r="C2" i="3"/>
  <c r="D2" i="3"/>
  <c r="I2" i="3"/>
  <c r="E3" i="4" l="1"/>
  <c r="B4" i="2" l="1"/>
  <c r="B5" i="2" s="1"/>
  <c r="B6" i="2" s="1"/>
  <c r="G2" i="3" s="1"/>
  <c r="Q2" i="3" l="1"/>
  <c r="AJ2" i="3"/>
  <c r="AI2" i="3"/>
  <c r="L2" i="3"/>
  <c r="AA2" i="3"/>
  <c r="Z2" i="3"/>
  <c r="AH2" i="3"/>
  <c r="Y2" i="3"/>
  <c r="N2" i="3"/>
  <c r="AG2" i="3"/>
  <c r="X2" i="3"/>
  <c r="M2" i="3"/>
  <c r="AF2" i="3"/>
  <c r="V2" i="3"/>
  <c r="U2" i="3"/>
  <c r="AD2" i="3"/>
  <c r="K2" i="3"/>
  <c r="F2" i="3"/>
  <c r="AC2" i="3"/>
  <c r="T2" i="3"/>
  <c r="J2" i="3"/>
  <c r="R2" i="3"/>
  <c r="AK2" i="3"/>
  <c r="AB2" i="3"/>
  <c r="S2" i="3"/>
  <c r="P2" i="3"/>
  <c r="H2" i="3"/>
  <c r="AE2" i="3"/>
  <c r="W2" i="3"/>
  <c r="O2" i="3"/>
</calcChain>
</file>

<file path=xl/sharedStrings.xml><?xml version="1.0" encoding="utf-8"?>
<sst xmlns="http://schemas.openxmlformats.org/spreadsheetml/2006/main" count="41" uniqueCount="38">
  <si>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</si>
  <si>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</si>
  <si>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</si>
  <si>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</si>
  <si>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</si>
  <si>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</si>
  <si>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</si>
  <si>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</si>
  <si>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</si>
  <si>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</si>
  <si>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</si>
  <si>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</si>
  <si>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</si>
  <si>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</si>
  <si>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</si>
  <si>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</si>
  <si>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</si>
  <si>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</si>
  <si>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</si>
  <si>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</si>
  <si>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</si>
  <si>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</si>
  <si>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</si>
  <si>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</si>
  <si>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</si>
  <si>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</si>
  <si>
    <t>For the BAU case, electric vehicles (EVs) are not applied due to the absence of public politics to develop this technology in the country,</t>
  </si>
  <si>
    <t>Brazilian Case</t>
  </si>
  <si>
    <t xml:space="preserve">so we have no data for the variable Range Anxiety and Charging Time Shadow Cost, which is related to EVs. </t>
  </si>
  <si>
    <t>USD</t>
  </si>
  <si>
    <t>EUA</t>
  </si>
  <si>
    <t>Brazil</t>
  </si>
  <si>
    <t>GDP per capita 2019</t>
  </si>
  <si>
    <t>https://www.ibge.gov.br</t>
  </si>
  <si>
    <t>https://www.worldbank.org/</t>
  </si>
  <si>
    <t>GDP per capita BR/GDP per capita EUA</t>
  </si>
  <si>
    <t>Sources:</t>
  </si>
  <si>
    <t>As this variable is important in order to explore EVs policies, we assumed US EPS values multiplied by the ratio: GDP per capita Brazil/GDP per capita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</si>
</sst>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0" fontId="0" fillId="3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bank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topLeftCell="A5" workbookViewId="0">
      <selection activeCell="L16" sqref="L16"/>
    </sheetView>
  </sheetViews>
  <sheetFormatPr defaultRowHeight="15" x14ac:dyDescent="0.25"/>
  <sheetData>
    <row r="1" spans="1:2" x14ac:dyDescent="0.25">
      <c r="A1" s="1" t="s">
        <v>22</v>
      </c>
    </row>
    <row r="3" spans="1:2" x14ac:dyDescent="0.25">
      <c r="A3" s="1" t="s">
        <v>0</v>
      </c>
      <c r="B3" t="s">
        <v>2</v>
      </c>
    </row>
    <row r="4" spans="1:2" x14ac:dyDescent="0.25">
      <c r="B4" s="2">
        <v>2010</v>
      </c>
    </row>
    <row r="5" spans="1:2" x14ac:dyDescent="0.25">
      <c r="B5" t="s">
        <v>1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5</v>
      </c>
    </row>
    <row r="10" spans="1:2" x14ac:dyDescent="0.25">
      <c r="A10" s="8" t="s">
        <v>23</v>
      </c>
    </row>
    <row r="11" spans="1:2" x14ac:dyDescent="0.25">
      <c r="A11" s="8" t="s">
        <v>24</v>
      </c>
    </row>
    <row r="12" spans="1:2" x14ac:dyDescent="0.25">
      <c r="A12" s="1"/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</row>
    <row r="18" spans="1:1" x14ac:dyDescent="0.25">
      <c r="A18" t="s">
        <v>6</v>
      </c>
    </row>
    <row r="19" spans="1:1" x14ac:dyDescent="0.25">
      <c r="A19" s="4">
        <v>1.0529130131709286</v>
      </c>
    </row>
    <row r="21" spans="1:1" x14ac:dyDescent="0.25">
      <c r="A21" s="1" t="s">
        <v>27</v>
      </c>
    </row>
    <row r="22" spans="1:1" x14ac:dyDescent="0.25">
      <c r="A22" s="9" t="s">
        <v>26</v>
      </c>
    </row>
    <row r="23" spans="1:1" x14ac:dyDescent="0.25">
      <c r="A23" t="s">
        <v>28</v>
      </c>
    </row>
    <row r="24" spans="1:1" x14ac:dyDescent="0.25">
      <c r="A24" t="s">
        <v>37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80" zoomScaleNormal="80" workbookViewId="0">
      <selection activeCell="B6" sqref="B6"/>
    </sheetView>
  </sheetViews>
  <sheetFormatPr defaultRowHeight="15" x14ac:dyDescent="0.25"/>
  <cols>
    <col min="1" max="1" width="39" customWidth="1"/>
    <col min="3" max="3" width="14.42578125" customWidth="1"/>
  </cols>
  <sheetData>
    <row r="1" spans="1:3" x14ac:dyDescent="0.25">
      <c r="A1" t="s">
        <v>9</v>
      </c>
      <c r="B1">
        <v>68</v>
      </c>
      <c r="C1" t="s">
        <v>7</v>
      </c>
    </row>
    <row r="2" spans="1:3" x14ac:dyDescent="0.25">
      <c r="A2" t="s">
        <v>8</v>
      </c>
      <c r="B2">
        <v>96</v>
      </c>
      <c r="C2" t="s">
        <v>7</v>
      </c>
    </row>
    <row r="3" spans="1:3" x14ac:dyDescent="0.25">
      <c r="A3" t="s">
        <v>10</v>
      </c>
      <c r="B3">
        <v>5000</v>
      </c>
      <c r="C3" t="s">
        <v>15</v>
      </c>
    </row>
    <row r="4" spans="1:3" x14ac:dyDescent="0.25">
      <c r="A4" t="s">
        <v>11</v>
      </c>
      <c r="B4" s="5">
        <f>B3/B2</f>
        <v>52.083333333333336</v>
      </c>
      <c r="C4" t="s">
        <v>12</v>
      </c>
    </row>
    <row r="5" spans="1:3" x14ac:dyDescent="0.25">
      <c r="A5" t="s">
        <v>17</v>
      </c>
      <c r="B5" s="5">
        <f>B1*B4</f>
        <v>3541.666666666667</v>
      </c>
      <c r="C5" t="s">
        <v>13</v>
      </c>
    </row>
    <row r="6" spans="1:3" x14ac:dyDescent="0.25">
      <c r="A6" t="s">
        <v>17</v>
      </c>
      <c r="B6" s="7">
        <f>B5*About!A19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6936-50CA-4D43-A797-B64ED421ECFE}">
  <dimension ref="A2:I7"/>
  <sheetViews>
    <sheetView workbookViewId="0">
      <selection activeCell="F8" sqref="F8"/>
    </sheetView>
  </sheetViews>
  <sheetFormatPr defaultRowHeight="15" x14ac:dyDescent="0.25"/>
  <cols>
    <col min="2" max="2" width="10" bestFit="1" customWidth="1"/>
    <col min="7" max="7" width="17.5703125" customWidth="1"/>
    <col min="8" max="8" width="10" bestFit="1" customWidth="1"/>
  </cols>
  <sheetData>
    <row r="2" spans="1:9" x14ac:dyDescent="0.25">
      <c r="B2" t="s">
        <v>32</v>
      </c>
      <c r="E2" t="s">
        <v>35</v>
      </c>
    </row>
    <row r="3" spans="1:9" x14ac:dyDescent="0.25">
      <c r="A3" t="s">
        <v>30</v>
      </c>
      <c r="B3">
        <v>65456</v>
      </c>
      <c r="C3" t="s">
        <v>29</v>
      </c>
      <c r="E3">
        <f>B4/B3</f>
        <v>0.21300740687224534</v>
      </c>
      <c r="I3" s="3"/>
    </row>
    <row r="4" spans="1:9" x14ac:dyDescent="0.25">
      <c r="A4" t="s">
        <v>31</v>
      </c>
      <c r="B4" s="5">
        <v>13942.612824229691</v>
      </c>
      <c r="C4" t="s">
        <v>29</v>
      </c>
      <c r="I4" s="3"/>
    </row>
    <row r="6" spans="1:9" x14ac:dyDescent="0.25">
      <c r="A6" t="s">
        <v>36</v>
      </c>
      <c r="B6" s="3" t="s">
        <v>34</v>
      </c>
    </row>
    <row r="7" spans="1:9" x14ac:dyDescent="0.25">
      <c r="B7" t="s">
        <v>33</v>
      </c>
    </row>
  </sheetData>
  <hyperlinks>
    <hyperlink ref="B6" r:id="rId1" xr:uid="{EBB374C0-668F-4A0F-9743-4D4CE335BDA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>
      <selection activeCell="E8" sqref="E8"/>
    </sheetView>
  </sheetViews>
  <sheetFormatPr defaultRowHeight="15" x14ac:dyDescent="0.25"/>
  <cols>
    <col min="1" max="1" width="17.85546875" customWidth="1"/>
    <col min="2" max="4" width="10.5703125" customWidth="1"/>
    <col min="5" max="5" width="11.28515625" customWidth="1"/>
  </cols>
  <sheetData>
    <row r="1" spans="1:37" x14ac:dyDescent="0.25">
      <c r="A1" s="1" t="s">
        <v>25</v>
      </c>
      <c r="B1" s="8">
        <v>2015</v>
      </c>
      <c r="C1" s="8">
        <v>2016</v>
      </c>
      <c r="D1" s="8">
        <v>2017</v>
      </c>
      <c r="E1" s="6">
        <v>2018</v>
      </c>
      <c r="F1">
        <v>2019</v>
      </c>
      <c r="G1" s="6">
        <v>2020</v>
      </c>
      <c r="H1">
        <v>2021</v>
      </c>
      <c r="I1" s="6">
        <v>2022</v>
      </c>
      <c r="J1">
        <v>2023</v>
      </c>
      <c r="K1" s="6">
        <v>2024</v>
      </c>
      <c r="L1">
        <v>2025</v>
      </c>
      <c r="M1" s="6">
        <v>2026</v>
      </c>
      <c r="N1">
        <v>2027</v>
      </c>
      <c r="O1" s="6">
        <v>2028</v>
      </c>
      <c r="P1">
        <v>2029</v>
      </c>
      <c r="Q1" s="6">
        <v>2030</v>
      </c>
      <c r="R1">
        <v>2031</v>
      </c>
      <c r="S1" s="6">
        <v>2032</v>
      </c>
      <c r="T1">
        <v>2033</v>
      </c>
      <c r="U1" s="6">
        <v>2034</v>
      </c>
      <c r="V1">
        <v>2035</v>
      </c>
      <c r="W1" s="6">
        <v>2036</v>
      </c>
      <c r="X1">
        <v>2037</v>
      </c>
      <c r="Y1" s="6">
        <v>2038</v>
      </c>
      <c r="Z1">
        <v>2039</v>
      </c>
      <c r="AA1" s="6">
        <v>2040</v>
      </c>
      <c r="AB1">
        <v>2041</v>
      </c>
      <c r="AC1" s="6">
        <v>2042</v>
      </c>
      <c r="AD1">
        <v>2043</v>
      </c>
      <c r="AE1" s="6">
        <v>2044</v>
      </c>
      <c r="AF1">
        <v>2045</v>
      </c>
      <c r="AG1" s="6">
        <v>2046</v>
      </c>
      <c r="AH1">
        <v>2047</v>
      </c>
      <c r="AI1" s="6">
        <v>2048</v>
      </c>
      <c r="AJ1">
        <v>2049</v>
      </c>
      <c r="AK1" s="6">
        <v>2050</v>
      </c>
    </row>
    <row r="2" spans="1:37" x14ac:dyDescent="0.25">
      <c r="A2" t="s">
        <v>16</v>
      </c>
      <c r="B2" s="5">
        <f>$E2</f>
        <v>794.31887503310236</v>
      </c>
      <c r="C2" s="5">
        <f>$E2</f>
        <v>794.31887503310236</v>
      </c>
      <c r="D2" s="5">
        <f>$E2</f>
        <v>794.31887503310236</v>
      </c>
      <c r="E2" s="5">
        <f>Data!B6*'Brazil Data'!E3</f>
        <v>794.31887503310236</v>
      </c>
      <c r="F2" s="5">
        <f>$E2</f>
        <v>794.31887503310236</v>
      </c>
      <c r="G2" s="5">
        <f t="shared" ref="G2:AK2" si="0">$E2</f>
        <v>794.31887503310236</v>
      </c>
      <c r="H2" s="5">
        <f t="shared" si="0"/>
        <v>794.31887503310236</v>
      </c>
      <c r="I2" s="5">
        <f t="shared" si="0"/>
        <v>794.31887503310236</v>
      </c>
      <c r="J2" s="5">
        <f t="shared" si="0"/>
        <v>794.31887503310236</v>
      </c>
      <c r="K2" s="5">
        <f t="shared" si="0"/>
        <v>794.31887503310236</v>
      </c>
      <c r="L2" s="5">
        <f t="shared" si="0"/>
        <v>794.31887503310236</v>
      </c>
      <c r="M2" s="5">
        <f t="shared" si="0"/>
        <v>794.31887503310236</v>
      </c>
      <c r="N2" s="5">
        <f t="shared" si="0"/>
        <v>794.31887503310236</v>
      </c>
      <c r="O2" s="5">
        <f t="shared" si="0"/>
        <v>794.31887503310236</v>
      </c>
      <c r="P2" s="5">
        <f t="shared" si="0"/>
        <v>794.31887503310236</v>
      </c>
      <c r="Q2" s="5">
        <f t="shared" si="0"/>
        <v>794.31887503310236</v>
      </c>
      <c r="R2" s="5">
        <f t="shared" si="0"/>
        <v>794.31887503310236</v>
      </c>
      <c r="S2" s="5">
        <f t="shared" si="0"/>
        <v>794.31887503310236</v>
      </c>
      <c r="T2" s="5">
        <f t="shared" si="0"/>
        <v>794.31887503310236</v>
      </c>
      <c r="U2" s="5">
        <f t="shared" si="0"/>
        <v>794.31887503310236</v>
      </c>
      <c r="V2" s="5">
        <f t="shared" si="0"/>
        <v>794.31887503310236</v>
      </c>
      <c r="W2" s="5">
        <f t="shared" si="0"/>
        <v>794.31887503310236</v>
      </c>
      <c r="X2" s="5">
        <f t="shared" si="0"/>
        <v>794.31887503310236</v>
      </c>
      <c r="Y2" s="5">
        <f t="shared" si="0"/>
        <v>794.31887503310236</v>
      </c>
      <c r="Z2" s="5">
        <f t="shared" si="0"/>
        <v>794.31887503310236</v>
      </c>
      <c r="AA2" s="5">
        <f t="shared" si="0"/>
        <v>794.31887503310236</v>
      </c>
      <c r="AB2" s="5">
        <f t="shared" si="0"/>
        <v>794.31887503310236</v>
      </c>
      <c r="AC2" s="5">
        <f t="shared" si="0"/>
        <v>794.31887503310236</v>
      </c>
      <c r="AD2" s="5">
        <f t="shared" si="0"/>
        <v>794.31887503310236</v>
      </c>
      <c r="AE2" s="5">
        <f t="shared" si="0"/>
        <v>794.31887503310236</v>
      </c>
      <c r="AF2" s="5">
        <f t="shared" si="0"/>
        <v>794.31887503310236</v>
      </c>
      <c r="AG2" s="5">
        <f t="shared" si="0"/>
        <v>794.31887503310236</v>
      </c>
      <c r="AH2" s="5">
        <f t="shared" si="0"/>
        <v>794.31887503310236</v>
      </c>
      <c r="AI2" s="5">
        <f t="shared" si="0"/>
        <v>794.31887503310236</v>
      </c>
      <c r="AJ2" s="5">
        <f t="shared" si="0"/>
        <v>794.31887503310236</v>
      </c>
      <c r="AK2" s="5">
        <f t="shared" si="0"/>
        <v>794.31887503310236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Data</vt:lpstr>
      <vt:lpstr>Brazil 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Gabriela Silva</cp:lastModifiedBy>
  <dcterms:created xsi:type="dcterms:W3CDTF">2019-06-04T20:20:37Z</dcterms:created>
  <dcterms:modified xsi:type="dcterms:W3CDTF">2020-05-11T12:22:48Z</dcterms:modified>
</cp:coreProperties>
</file>